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idowu\Downloads\"/>
    </mc:Choice>
  </mc:AlternateContent>
  <xr:revisionPtr revIDLastSave="0" documentId="13_ncr:1_{7F24F32E-E219-4102-B854-075F770564BD}" xr6:coauthVersionLast="47" xr6:coauthVersionMax="47" xr10:uidLastSave="{00000000-0000-0000-0000-000000000000}"/>
  <bookViews>
    <workbookView xWindow="-108" yWindow="-108" windowWidth="23256" windowHeight="12456" xr2:uid="{046AE50D-0662-4278-99D4-C259199F3E95}"/>
  </bookViews>
  <sheets>
    <sheet name="Dataset" sheetId="1" r:id="rId1"/>
  </sheets>
  <definedNames>
    <definedName name="Header">Dataset!$A$1:$Z$1</definedName>
    <definedName name="Z_0B588C0F_648C_443A_81AA_386CAA55B7AE_.wvu.FilterData" localSheetId="0" hidden="1">Dataset!$A$1:$Z$1455</definedName>
    <definedName name="Z_5977DEDA_61BA_4D78_A970_68903C37DA20_.wvu.FilterData" localSheetId="0" hidden="1">Dataset!$A$1:$AB$1461</definedName>
    <definedName name="Z_5ABFC5EF_8DD9_4F77_8009_4A0320AEA814_.wvu.FilterData" localSheetId="0" hidden="1">Dataset!$A$1:$Z$1458</definedName>
    <definedName name="Z_ADD07E21_BB23_402D_BC06_A2D613092845_.wvu.FilterData" localSheetId="0" hidden="1">Dataset!$A$1:$Z$1458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93" i="1" l="1"/>
  <c r="J1493" i="1"/>
  <c r="K1493" i="1" s="1"/>
  <c r="J1492" i="1"/>
  <c r="K1492" i="1" s="1"/>
  <c r="J1462" i="1"/>
  <c r="K1462" i="1" s="1"/>
  <c r="J1461" i="1"/>
  <c r="K1461" i="1" s="1"/>
  <c r="J1460" i="1"/>
  <c r="K1460" i="1" s="1"/>
  <c r="J1459" i="1"/>
  <c r="K1459" i="1" s="1"/>
  <c r="Q1458" i="1"/>
  <c r="J1458" i="1"/>
  <c r="K1458" i="1" s="1"/>
  <c r="Q1457" i="1"/>
  <c r="J1457" i="1"/>
  <c r="K1457" i="1" s="1"/>
  <c r="Q1456" i="1"/>
  <c r="J1456" i="1"/>
  <c r="K1456" i="1" s="1"/>
  <c r="J1455" i="1"/>
  <c r="K1455" i="1" s="1"/>
  <c r="Q1454" i="1"/>
  <c r="J1454" i="1"/>
  <c r="K1454" i="1" s="1"/>
  <c r="J1453" i="1"/>
  <c r="K1453" i="1" s="1"/>
  <c r="J1452" i="1"/>
  <c r="K1452" i="1" s="1"/>
  <c r="J1451" i="1"/>
  <c r="K1451" i="1" s="1"/>
  <c r="J1450" i="1"/>
  <c r="K1450" i="1" s="1"/>
  <c r="J1449" i="1"/>
  <c r="K1449" i="1" s="1"/>
  <c r="J1448" i="1"/>
  <c r="K1448" i="1" s="1"/>
  <c r="J1447" i="1"/>
  <c r="K1447" i="1" s="1"/>
  <c r="Q1446" i="1"/>
  <c r="J1446" i="1"/>
  <c r="K1446" i="1" s="1"/>
  <c r="J1445" i="1"/>
  <c r="K1445" i="1" s="1"/>
  <c r="J1444" i="1"/>
  <c r="K1444" i="1" s="1"/>
  <c r="J1443" i="1"/>
  <c r="K1443" i="1" s="1"/>
  <c r="K1442" i="1"/>
  <c r="J1442" i="1"/>
  <c r="J1441" i="1"/>
  <c r="K1441" i="1" s="1"/>
  <c r="J1440" i="1"/>
  <c r="K1440" i="1" s="1"/>
  <c r="J1439" i="1"/>
  <c r="K1439" i="1" s="1"/>
  <c r="J1438" i="1"/>
  <c r="K1438" i="1" s="1"/>
  <c r="Q1437" i="1"/>
  <c r="M1437" i="1"/>
  <c r="J1437" i="1"/>
  <c r="K1437" i="1" s="1"/>
  <c r="J1436" i="1"/>
  <c r="K1436" i="1" s="1"/>
  <c r="J1435" i="1"/>
  <c r="K1435" i="1" s="1"/>
  <c r="M1434" i="1"/>
  <c r="J1434" i="1"/>
  <c r="K1434" i="1" s="1"/>
  <c r="J1433" i="1"/>
  <c r="K1433" i="1" s="1"/>
  <c r="J1432" i="1"/>
  <c r="K1432" i="1" s="1"/>
  <c r="J1431" i="1"/>
  <c r="K1431" i="1" s="1"/>
  <c r="J1430" i="1"/>
  <c r="K1430" i="1" s="1"/>
  <c r="Q1429" i="1"/>
  <c r="M1429" i="1"/>
  <c r="J1429" i="1"/>
  <c r="K1429" i="1" s="1"/>
  <c r="J1428" i="1"/>
  <c r="K1428" i="1" s="1"/>
  <c r="J1427" i="1"/>
  <c r="K1427" i="1" s="1"/>
  <c r="J1426" i="1"/>
  <c r="K1426" i="1" s="1"/>
  <c r="J1425" i="1"/>
  <c r="K1425" i="1" s="1"/>
  <c r="J1424" i="1"/>
  <c r="K1424" i="1" s="1"/>
  <c r="J1423" i="1"/>
  <c r="K1423" i="1" s="1"/>
  <c r="J1422" i="1"/>
  <c r="K1422" i="1" s="1"/>
  <c r="J1421" i="1"/>
  <c r="K1421" i="1" s="1"/>
  <c r="J1420" i="1"/>
  <c r="K1420" i="1" s="1"/>
  <c r="J1419" i="1"/>
  <c r="K1419" i="1" s="1"/>
  <c r="K1418" i="1"/>
  <c r="J1418" i="1"/>
  <c r="J1417" i="1"/>
  <c r="K1417" i="1" s="1"/>
  <c r="J1416" i="1"/>
  <c r="K1416" i="1" s="1"/>
  <c r="J1415" i="1"/>
  <c r="K1415" i="1" s="1"/>
  <c r="J1414" i="1"/>
  <c r="K1414" i="1" s="1"/>
  <c r="J1413" i="1"/>
  <c r="K1413" i="1" s="1"/>
  <c r="J1412" i="1"/>
  <c r="K1412" i="1" s="1"/>
  <c r="J1411" i="1"/>
  <c r="K1411" i="1" s="1"/>
  <c r="J1410" i="1"/>
  <c r="K1410" i="1" s="1"/>
  <c r="J1409" i="1"/>
  <c r="K1409" i="1" s="1"/>
  <c r="J1408" i="1"/>
  <c r="K1408" i="1" s="1"/>
  <c r="J1407" i="1"/>
  <c r="K1407" i="1" s="1"/>
  <c r="J1406" i="1"/>
  <c r="K1406" i="1" s="1"/>
  <c r="J1405" i="1"/>
  <c r="K1405" i="1" s="1"/>
  <c r="J1404" i="1"/>
  <c r="K1404" i="1" s="1"/>
  <c r="J1403" i="1"/>
  <c r="K1403" i="1" s="1"/>
  <c r="J1402" i="1"/>
  <c r="K1402" i="1" s="1"/>
  <c r="J1401" i="1"/>
  <c r="K1401" i="1" s="1"/>
  <c r="J1400" i="1"/>
  <c r="K1400" i="1" s="1"/>
  <c r="J1399" i="1"/>
  <c r="K1399" i="1" s="1"/>
  <c r="J1398" i="1"/>
  <c r="K1398" i="1" s="1"/>
  <c r="J1397" i="1"/>
  <c r="K1397" i="1" s="1"/>
  <c r="J1396" i="1"/>
  <c r="K1396" i="1" s="1"/>
  <c r="J1395" i="1"/>
  <c r="K1395" i="1" s="1"/>
  <c r="J1394" i="1"/>
  <c r="K1394" i="1" s="1"/>
  <c r="J1393" i="1"/>
  <c r="K1393" i="1" s="1"/>
  <c r="J1392" i="1"/>
  <c r="K1392" i="1" s="1"/>
  <c r="J1391" i="1"/>
  <c r="K1391" i="1" s="1"/>
  <c r="J1390" i="1"/>
  <c r="K1390" i="1" s="1"/>
  <c r="J1389" i="1"/>
  <c r="K1389" i="1" s="1"/>
  <c r="J1388" i="1"/>
  <c r="K1388" i="1" s="1"/>
  <c r="J1387" i="1"/>
  <c r="K1387" i="1" s="1"/>
  <c r="J1386" i="1"/>
  <c r="K1386" i="1" s="1"/>
  <c r="J1385" i="1"/>
  <c r="K1385" i="1" s="1"/>
  <c r="J1384" i="1"/>
  <c r="K1384" i="1" s="1"/>
  <c r="J1383" i="1"/>
  <c r="K1383" i="1" s="1"/>
  <c r="J1382" i="1"/>
  <c r="K1382" i="1" s="1"/>
  <c r="J1381" i="1"/>
  <c r="K1381" i="1" s="1"/>
  <c r="J1380" i="1"/>
  <c r="K1380" i="1" s="1"/>
  <c r="J1379" i="1"/>
  <c r="K1379" i="1" s="1"/>
  <c r="J1378" i="1"/>
  <c r="K1378" i="1" s="1"/>
  <c r="J1377" i="1"/>
  <c r="K1377" i="1" s="1"/>
  <c r="J1376" i="1"/>
  <c r="K1376" i="1" s="1"/>
  <c r="J1375" i="1"/>
  <c r="K1375" i="1" s="1"/>
  <c r="J1374" i="1"/>
  <c r="K1374" i="1" s="1"/>
  <c r="J1373" i="1"/>
  <c r="K1373" i="1" s="1"/>
  <c r="Q1372" i="1"/>
  <c r="M1372" i="1"/>
  <c r="J1372" i="1"/>
  <c r="K1372" i="1" s="1"/>
  <c r="J1371" i="1"/>
  <c r="K1371" i="1" s="1"/>
  <c r="J1370" i="1"/>
  <c r="K1370" i="1" s="1"/>
  <c r="J1369" i="1"/>
  <c r="K1369" i="1" s="1"/>
  <c r="J1368" i="1"/>
  <c r="K1368" i="1" s="1"/>
  <c r="J1367" i="1"/>
  <c r="K1367" i="1" s="1"/>
  <c r="J1366" i="1"/>
  <c r="K1366" i="1" s="1"/>
  <c r="J1365" i="1"/>
  <c r="K1365" i="1" s="1"/>
  <c r="J1364" i="1"/>
  <c r="K1364" i="1" s="1"/>
  <c r="J1363" i="1"/>
  <c r="K1363" i="1" s="1"/>
  <c r="J1362" i="1"/>
  <c r="K1362" i="1" s="1"/>
  <c r="J1361" i="1"/>
  <c r="K1361" i="1" s="1"/>
  <c r="J1360" i="1"/>
  <c r="K1360" i="1" s="1"/>
  <c r="Q1359" i="1"/>
  <c r="J1359" i="1"/>
  <c r="K1359" i="1" s="1"/>
  <c r="J1358" i="1"/>
  <c r="K1358" i="1" s="1"/>
  <c r="J1357" i="1"/>
  <c r="K1357" i="1" s="1"/>
  <c r="J1356" i="1"/>
  <c r="K1356" i="1" s="1"/>
  <c r="J1355" i="1"/>
  <c r="K1355" i="1" s="1"/>
  <c r="J1354" i="1"/>
  <c r="K1354" i="1" s="1"/>
  <c r="J1353" i="1"/>
  <c r="K1353" i="1" s="1"/>
  <c r="J1352" i="1"/>
  <c r="K1352" i="1" s="1"/>
  <c r="J1351" i="1"/>
  <c r="K1351" i="1" s="1"/>
  <c r="J1350" i="1"/>
  <c r="K1350" i="1" s="1"/>
  <c r="J1349" i="1"/>
  <c r="K1349" i="1" s="1"/>
  <c r="K1348" i="1"/>
  <c r="J1348" i="1"/>
  <c r="J1347" i="1"/>
  <c r="K1347" i="1" s="1"/>
  <c r="J1346" i="1"/>
  <c r="K1346" i="1" s="1"/>
  <c r="J1345" i="1"/>
  <c r="K1345" i="1" s="1"/>
  <c r="J1344" i="1"/>
  <c r="K1344" i="1" s="1"/>
  <c r="J1343" i="1"/>
  <c r="K1343" i="1" s="1"/>
  <c r="J1342" i="1"/>
  <c r="K1342" i="1" s="1"/>
  <c r="J1341" i="1"/>
  <c r="K1341" i="1" s="1"/>
  <c r="J1340" i="1"/>
  <c r="K1340" i="1" s="1"/>
  <c r="J1339" i="1"/>
  <c r="K1339" i="1" s="1"/>
  <c r="J1338" i="1"/>
  <c r="K1338" i="1" s="1"/>
  <c r="J1337" i="1"/>
  <c r="K1337" i="1" s="1"/>
  <c r="Q1336" i="1"/>
  <c r="M1336" i="1"/>
  <c r="J1336" i="1"/>
  <c r="K1336" i="1" s="1"/>
  <c r="J1335" i="1"/>
  <c r="K1335" i="1" s="1"/>
  <c r="J1334" i="1"/>
  <c r="K1334" i="1" s="1"/>
  <c r="Q1333" i="1"/>
  <c r="M1333" i="1"/>
  <c r="J1333" i="1"/>
  <c r="K1333" i="1" s="1"/>
  <c r="Q1332" i="1"/>
  <c r="M1332" i="1"/>
  <c r="J1332" i="1"/>
  <c r="K1332" i="1" s="1"/>
  <c r="J1331" i="1"/>
  <c r="K1331" i="1" s="1"/>
  <c r="J1330" i="1"/>
  <c r="K1330" i="1" s="1"/>
  <c r="J1329" i="1"/>
  <c r="K1329" i="1" s="1"/>
  <c r="J1328" i="1"/>
  <c r="K1328" i="1" s="1"/>
  <c r="J1327" i="1"/>
  <c r="K1327" i="1" s="1"/>
  <c r="J1326" i="1"/>
  <c r="K1326" i="1" s="1"/>
  <c r="J1325" i="1"/>
  <c r="K1325" i="1" s="1"/>
  <c r="J1324" i="1"/>
  <c r="K1324" i="1" s="1"/>
  <c r="J1323" i="1"/>
  <c r="K1323" i="1" s="1"/>
  <c r="J1322" i="1"/>
  <c r="K1322" i="1" s="1"/>
  <c r="J1321" i="1"/>
  <c r="K1321" i="1" s="1"/>
  <c r="J1320" i="1"/>
  <c r="K1320" i="1" s="1"/>
  <c r="J1319" i="1"/>
  <c r="K1319" i="1" s="1"/>
  <c r="J1318" i="1"/>
  <c r="K1318" i="1" s="1"/>
  <c r="J1317" i="1"/>
  <c r="K1317" i="1" s="1"/>
  <c r="J1316" i="1"/>
  <c r="K1316" i="1" s="1"/>
  <c r="J1315" i="1"/>
  <c r="K1315" i="1" s="1"/>
  <c r="J1314" i="1"/>
  <c r="K1314" i="1" s="1"/>
  <c r="Q1313" i="1"/>
  <c r="M1313" i="1"/>
  <c r="J1313" i="1"/>
  <c r="K1313" i="1" s="1"/>
  <c r="Q1312" i="1"/>
  <c r="M1312" i="1"/>
  <c r="J1312" i="1"/>
  <c r="K1312" i="1" s="1"/>
  <c r="J1311" i="1"/>
  <c r="K1311" i="1" s="1"/>
  <c r="J1310" i="1"/>
  <c r="K1310" i="1" s="1"/>
  <c r="J1309" i="1"/>
  <c r="K1309" i="1" s="1"/>
  <c r="J1308" i="1"/>
  <c r="K1308" i="1" s="1"/>
  <c r="J1307" i="1"/>
  <c r="K1307" i="1" s="1"/>
  <c r="J1306" i="1"/>
  <c r="K1306" i="1" s="1"/>
  <c r="Q1305" i="1"/>
  <c r="M1305" i="1"/>
  <c r="J1305" i="1"/>
  <c r="K1305" i="1" s="1"/>
  <c r="Q1304" i="1"/>
  <c r="M1304" i="1"/>
  <c r="J1304" i="1"/>
  <c r="K1304" i="1" s="1"/>
  <c r="J1303" i="1"/>
  <c r="K1303" i="1" s="1"/>
  <c r="J1302" i="1"/>
  <c r="K1302" i="1" s="1"/>
  <c r="J1301" i="1"/>
  <c r="K1301" i="1" s="1"/>
  <c r="J1300" i="1"/>
  <c r="K1300" i="1" s="1"/>
  <c r="J1299" i="1"/>
  <c r="K1299" i="1" s="1"/>
  <c r="J1298" i="1"/>
  <c r="K1298" i="1" s="1"/>
  <c r="J1297" i="1"/>
  <c r="K1297" i="1" s="1"/>
  <c r="J1296" i="1"/>
  <c r="K1296" i="1" s="1"/>
  <c r="J1295" i="1"/>
  <c r="K1295" i="1" s="1"/>
  <c r="Q1294" i="1"/>
  <c r="M1294" i="1"/>
  <c r="J1294" i="1"/>
  <c r="K1294" i="1" s="1"/>
  <c r="J1293" i="1"/>
  <c r="K1293" i="1" s="1"/>
  <c r="J1292" i="1"/>
  <c r="K1292" i="1" s="1"/>
  <c r="J1291" i="1"/>
  <c r="K1291" i="1" s="1"/>
  <c r="J1290" i="1"/>
  <c r="K1290" i="1" s="1"/>
  <c r="J1289" i="1"/>
  <c r="K1289" i="1" s="1"/>
  <c r="K1288" i="1"/>
  <c r="J1288" i="1"/>
  <c r="J1287" i="1"/>
  <c r="K1287" i="1" s="1"/>
  <c r="J1286" i="1"/>
  <c r="K1286" i="1" s="1"/>
  <c r="J1285" i="1"/>
  <c r="K1285" i="1" s="1"/>
  <c r="J1284" i="1"/>
  <c r="K1284" i="1" s="1"/>
  <c r="J1283" i="1"/>
  <c r="K1283" i="1" s="1"/>
  <c r="J1282" i="1"/>
  <c r="K1282" i="1" s="1"/>
  <c r="J1281" i="1"/>
  <c r="K1281" i="1" s="1"/>
  <c r="Q1280" i="1"/>
  <c r="J1280" i="1"/>
  <c r="K1280" i="1" s="1"/>
  <c r="Q1279" i="1"/>
  <c r="J1279" i="1"/>
  <c r="K1279" i="1" s="1"/>
  <c r="Q1278" i="1"/>
  <c r="M1278" i="1"/>
  <c r="J1278" i="1"/>
  <c r="K1278" i="1" s="1"/>
  <c r="J1277" i="1"/>
  <c r="K1277" i="1" s="1"/>
  <c r="J1276" i="1"/>
  <c r="K1276" i="1" s="1"/>
  <c r="J1275" i="1"/>
  <c r="K1275" i="1" s="1"/>
  <c r="J1274" i="1"/>
  <c r="K1274" i="1" s="1"/>
  <c r="J1273" i="1"/>
  <c r="K1273" i="1" s="1"/>
  <c r="J1272" i="1"/>
  <c r="K1272" i="1" s="1"/>
  <c r="J1271" i="1"/>
  <c r="K1271" i="1" s="1"/>
  <c r="J1270" i="1"/>
  <c r="K1270" i="1" s="1"/>
  <c r="J1269" i="1"/>
  <c r="K1269" i="1" s="1"/>
  <c r="J1268" i="1"/>
  <c r="K1268" i="1" s="1"/>
  <c r="J1267" i="1"/>
  <c r="K1267" i="1" s="1"/>
  <c r="J1266" i="1"/>
  <c r="K1266" i="1" s="1"/>
  <c r="J1265" i="1"/>
  <c r="K1265" i="1" s="1"/>
  <c r="J1264" i="1"/>
  <c r="K1264" i="1" s="1"/>
  <c r="M1263" i="1"/>
  <c r="J1263" i="1"/>
  <c r="K1263" i="1" s="1"/>
  <c r="M1262" i="1"/>
  <c r="J1262" i="1"/>
  <c r="K1262" i="1" s="1"/>
  <c r="J1261" i="1"/>
  <c r="K1261" i="1" s="1"/>
  <c r="J1260" i="1"/>
  <c r="K1260" i="1" s="1"/>
  <c r="J1259" i="1"/>
  <c r="K1259" i="1" s="1"/>
  <c r="J1258" i="1"/>
  <c r="K1258" i="1" s="1"/>
  <c r="J1257" i="1"/>
  <c r="K1257" i="1" s="1"/>
  <c r="J1256" i="1"/>
  <c r="K1256" i="1" s="1"/>
  <c r="J1255" i="1"/>
  <c r="K1255" i="1" s="1"/>
  <c r="J1254" i="1"/>
  <c r="K1254" i="1" s="1"/>
  <c r="J1253" i="1"/>
  <c r="K1253" i="1" s="1"/>
  <c r="J1252" i="1"/>
  <c r="K1252" i="1" s="1"/>
  <c r="J1251" i="1"/>
  <c r="K1251" i="1" s="1"/>
  <c r="J1250" i="1"/>
  <c r="K1250" i="1" s="1"/>
  <c r="J1249" i="1"/>
  <c r="K1249" i="1" s="1"/>
  <c r="J1248" i="1"/>
  <c r="K1248" i="1" s="1"/>
  <c r="J1247" i="1"/>
  <c r="K1247" i="1" s="1"/>
  <c r="J1246" i="1"/>
  <c r="K1246" i="1" s="1"/>
  <c r="J1245" i="1"/>
  <c r="K1245" i="1" s="1"/>
  <c r="J1244" i="1"/>
  <c r="K1244" i="1" s="1"/>
  <c r="J1243" i="1"/>
  <c r="K1243" i="1" s="1"/>
  <c r="J1242" i="1"/>
  <c r="K1242" i="1" s="1"/>
  <c r="J1241" i="1"/>
  <c r="K1241" i="1" s="1"/>
  <c r="J1240" i="1"/>
  <c r="K1240" i="1" s="1"/>
  <c r="J1239" i="1"/>
  <c r="K1239" i="1" s="1"/>
  <c r="J1238" i="1"/>
  <c r="K1238" i="1" s="1"/>
  <c r="J1237" i="1"/>
  <c r="K1237" i="1" s="1"/>
  <c r="J1236" i="1"/>
  <c r="K1236" i="1" s="1"/>
  <c r="J1235" i="1"/>
  <c r="K1235" i="1" s="1"/>
  <c r="J1234" i="1"/>
  <c r="K1234" i="1" s="1"/>
  <c r="J1233" i="1"/>
  <c r="K1233" i="1" s="1"/>
  <c r="J1232" i="1"/>
  <c r="K1232" i="1" s="1"/>
  <c r="J1231" i="1"/>
  <c r="K1231" i="1" s="1"/>
  <c r="J1230" i="1"/>
  <c r="K1230" i="1" s="1"/>
  <c r="J1229" i="1"/>
  <c r="K1229" i="1" s="1"/>
  <c r="J1228" i="1"/>
  <c r="K1228" i="1" s="1"/>
  <c r="J1227" i="1"/>
  <c r="K1227" i="1" s="1"/>
  <c r="J1226" i="1"/>
  <c r="K1226" i="1" s="1"/>
  <c r="J1225" i="1"/>
  <c r="K1225" i="1" s="1"/>
  <c r="J1224" i="1"/>
  <c r="K1224" i="1" s="1"/>
  <c r="J1223" i="1"/>
  <c r="K1223" i="1" s="1"/>
  <c r="J1222" i="1"/>
  <c r="K1222" i="1" s="1"/>
  <c r="J1221" i="1"/>
  <c r="K1221" i="1" s="1"/>
  <c r="J1220" i="1"/>
  <c r="K1220" i="1" s="1"/>
  <c r="J1219" i="1"/>
  <c r="K1219" i="1" s="1"/>
  <c r="J1218" i="1"/>
  <c r="K1218" i="1" s="1"/>
  <c r="J1217" i="1"/>
  <c r="K1217" i="1" s="1"/>
  <c r="Q1216" i="1"/>
  <c r="M1216" i="1"/>
  <c r="J1216" i="1"/>
  <c r="K1216" i="1" s="1"/>
  <c r="J1215" i="1"/>
  <c r="K1215" i="1" s="1"/>
  <c r="J1214" i="1"/>
  <c r="K1214" i="1" s="1"/>
  <c r="J1213" i="1"/>
  <c r="K1213" i="1" s="1"/>
  <c r="J1212" i="1"/>
  <c r="K1212" i="1" s="1"/>
  <c r="J1211" i="1"/>
  <c r="K1211" i="1" s="1"/>
  <c r="J1210" i="1"/>
  <c r="K1210" i="1" s="1"/>
  <c r="J1209" i="1"/>
  <c r="K1209" i="1" s="1"/>
  <c r="J1208" i="1"/>
  <c r="K1208" i="1" s="1"/>
  <c r="J1207" i="1"/>
  <c r="K1207" i="1" s="1"/>
  <c r="Q1206" i="1"/>
  <c r="M1206" i="1"/>
  <c r="J1206" i="1"/>
  <c r="K1206" i="1" s="1"/>
  <c r="J1205" i="1"/>
  <c r="K1205" i="1" s="1"/>
  <c r="J1204" i="1"/>
  <c r="K1204" i="1" s="1"/>
  <c r="J1203" i="1"/>
  <c r="K1203" i="1" s="1"/>
  <c r="J1202" i="1"/>
  <c r="K1202" i="1" s="1"/>
  <c r="J1201" i="1"/>
  <c r="K1201" i="1" s="1"/>
  <c r="J1200" i="1"/>
  <c r="K1200" i="1" s="1"/>
  <c r="J1199" i="1"/>
  <c r="K1199" i="1" s="1"/>
  <c r="J1198" i="1"/>
  <c r="K1198" i="1" s="1"/>
  <c r="J1197" i="1"/>
  <c r="K1197" i="1" s="1"/>
  <c r="J1196" i="1"/>
  <c r="K1196" i="1" s="1"/>
  <c r="Q1195" i="1"/>
  <c r="M1195" i="1"/>
  <c r="J1195" i="1"/>
  <c r="K1195" i="1" s="1"/>
  <c r="J1194" i="1"/>
  <c r="K1194" i="1" s="1"/>
  <c r="J1193" i="1"/>
  <c r="K1193" i="1" s="1"/>
  <c r="K1192" i="1"/>
  <c r="J1192" i="1"/>
  <c r="J1191" i="1"/>
  <c r="K1191" i="1" s="1"/>
  <c r="J1190" i="1"/>
  <c r="K1190" i="1" s="1"/>
  <c r="J1189" i="1"/>
  <c r="K1189" i="1" s="1"/>
  <c r="J1188" i="1"/>
  <c r="K1188" i="1" s="1"/>
  <c r="M1187" i="1"/>
  <c r="J1187" i="1"/>
  <c r="K1187" i="1" s="1"/>
  <c r="M1186" i="1"/>
  <c r="J1186" i="1"/>
  <c r="K1186" i="1" s="1"/>
  <c r="M1185" i="1"/>
  <c r="J1185" i="1"/>
  <c r="K1185" i="1" s="1"/>
  <c r="J1184" i="1"/>
  <c r="K1184" i="1" s="1"/>
  <c r="J1183" i="1"/>
  <c r="K1183" i="1" s="1"/>
  <c r="J1182" i="1"/>
  <c r="K1182" i="1" s="1"/>
  <c r="J1181" i="1"/>
  <c r="K1181" i="1" s="1"/>
  <c r="J1180" i="1"/>
  <c r="K1180" i="1" s="1"/>
  <c r="J1179" i="1"/>
  <c r="K1179" i="1" s="1"/>
  <c r="J1178" i="1"/>
  <c r="K1178" i="1" s="1"/>
  <c r="J1177" i="1"/>
  <c r="K1177" i="1" s="1"/>
  <c r="J1176" i="1"/>
  <c r="K1176" i="1" s="1"/>
  <c r="J1175" i="1"/>
  <c r="K1175" i="1" s="1"/>
  <c r="J1174" i="1"/>
  <c r="K1174" i="1" s="1"/>
  <c r="J1173" i="1"/>
  <c r="K1173" i="1" s="1"/>
  <c r="J1172" i="1"/>
  <c r="K1172" i="1" s="1"/>
  <c r="J1171" i="1"/>
  <c r="K1171" i="1" s="1"/>
  <c r="J1170" i="1"/>
  <c r="K1170" i="1" s="1"/>
  <c r="J1169" i="1"/>
  <c r="K1169" i="1" s="1"/>
  <c r="Q1168" i="1"/>
  <c r="M1168" i="1"/>
  <c r="K1168" i="1"/>
  <c r="Q1167" i="1"/>
  <c r="M1167" i="1"/>
  <c r="J1167" i="1"/>
  <c r="K1167" i="1" s="1"/>
  <c r="Q1166" i="1"/>
  <c r="M1166" i="1"/>
  <c r="J1166" i="1"/>
  <c r="K1166" i="1" s="1"/>
  <c r="J1165" i="1"/>
  <c r="K1165" i="1" s="1"/>
  <c r="J1164" i="1"/>
  <c r="K1164" i="1" s="1"/>
  <c r="J1163" i="1"/>
  <c r="K1163" i="1" s="1"/>
  <c r="J1162" i="1"/>
  <c r="K1162" i="1" s="1"/>
  <c r="J1161" i="1"/>
  <c r="K1161" i="1" s="1"/>
  <c r="M1160" i="1"/>
  <c r="J1160" i="1"/>
  <c r="K1160" i="1" s="1"/>
  <c r="M1159" i="1"/>
  <c r="J1159" i="1"/>
  <c r="K1159" i="1" s="1"/>
  <c r="M1158" i="1"/>
  <c r="J1158" i="1"/>
  <c r="K1158" i="1" s="1"/>
  <c r="M1157" i="1"/>
  <c r="J1157" i="1"/>
  <c r="K1157" i="1" s="1"/>
  <c r="M1156" i="1"/>
  <c r="J1156" i="1"/>
  <c r="K1156" i="1" s="1"/>
  <c r="M1155" i="1"/>
  <c r="J1155" i="1"/>
  <c r="K1155" i="1" s="1"/>
  <c r="M1154" i="1"/>
  <c r="J1154" i="1"/>
  <c r="K1154" i="1" s="1"/>
  <c r="M1153" i="1"/>
  <c r="J1153" i="1"/>
  <c r="K1153" i="1" s="1"/>
  <c r="M1152" i="1"/>
  <c r="J1152" i="1"/>
  <c r="K1152" i="1" s="1"/>
  <c r="M1151" i="1"/>
  <c r="K1151" i="1"/>
  <c r="J1151" i="1"/>
  <c r="J1150" i="1"/>
  <c r="K1150" i="1" s="1"/>
  <c r="M1149" i="1"/>
  <c r="J1149" i="1"/>
  <c r="K1149" i="1" s="1"/>
  <c r="M1148" i="1"/>
  <c r="J1148" i="1"/>
  <c r="K1148" i="1" s="1"/>
  <c r="M1147" i="1"/>
  <c r="J1147" i="1"/>
  <c r="K1147" i="1" s="1"/>
  <c r="J1146" i="1"/>
  <c r="K1146" i="1" s="1"/>
  <c r="J1145" i="1"/>
  <c r="K1145" i="1" s="1"/>
  <c r="J1144" i="1"/>
  <c r="K1144" i="1" s="1"/>
  <c r="J1143" i="1"/>
  <c r="K1143" i="1" s="1"/>
  <c r="J1142" i="1"/>
  <c r="K1142" i="1" s="1"/>
  <c r="J1141" i="1"/>
  <c r="K1141" i="1" s="1"/>
  <c r="J1140" i="1"/>
  <c r="K1140" i="1" s="1"/>
  <c r="J1139" i="1"/>
  <c r="K1139" i="1" s="1"/>
  <c r="J1138" i="1"/>
  <c r="K1138" i="1" s="1"/>
  <c r="J1137" i="1"/>
  <c r="K1137" i="1" s="1"/>
  <c r="K1136" i="1"/>
  <c r="J1136" i="1"/>
  <c r="J1135" i="1"/>
  <c r="K1135" i="1" s="1"/>
  <c r="J1134" i="1"/>
  <c r="K1134" i="1" s="1"/>
  <c r="J1133" i="1"/>
  <c r="K1133" i="1" s="1"/>
  <c r="J1132" i="1"/>
  <c r="K1132" i="1" s="1"/>
  <c r="J1131" i="1"/>
  <c r="K1131" i="1" s="1"/>
  <c r="J1130" i="1"/>
  <c r="K1130" i="1" s="1"/>
  <c r="J1129" i="1"/>
  <c r="K1129" i="1" s="1"/>
  <c r="J1128" i="1"/>
  <c r="K1128" i="1" s="1"/>
  <c r="J1127" i="1"/>
  <c r="K1127" i="1" s="1"/>
  <c r="J1126" i="1"/>
  <c r="K1126" i="1" s="1"/>
  <c r="J1125" i="1"/>
  <c r="K1125" i="1" s="1"/>
  <c r="J1124" i="1"/>
  <c r="K1124" i="1" s="1"/>
  <c r="J1123" i="1"/>
  <c r="K1123" i="1" s="1"/>
  <c r="J1122" i="1"/>
  <c r="K1122" i="1" s="1"/>
  <c r="J1121" i="1"/>
  <c r="K1121" i="1" s="1"/>
  <c r="Q1120" i="1"/>
  <c r="M1120" i="1"/>
  <c r="J1120" i="1"/>
  <c r="K1120" i="1" s="1"/>
  <c r="Q1119" i="1"/>
  <c r="M1119" i="1"/>
  <c r="J1119" i="1"/>
  <c r="K1119" i="1" s="1"/>
  <c r="Q1118" i="1"/>
  <c r="M1118" i="1"/>
  <c r="J1118" i="1"/>
  <c r="K1118" i="1" s="1"/>
  <c r="Q1117" i="1"/>
  <c r="M1117" i="1"/>
  <c r="J1117" i="1"/>
  <c r="K1117" i="1" s="1"/>
  <c r="J1116" i="1"/>
  <c r="K1116" i="1" s="1"/>
  <c r="J1115" i="1"/>
  <c r="K1115" i="1" s="1"/>
  <c r="J1114" i="1"/>
  <c r="K1114" i="1" s="1"/>
  <c r="J1113" i="1"/>
  <c r="K1113" i="1" s="1"/>
  <c r="Q1112" i="1"/>
  <c r="M1112" i="1"/>
  <c r="J1112" i="1"/>
  <c r="K1112" i="1" s="1"/>
  <c r="Q1111" i="1"/>
  <c r="M1111" i="1"/>
  <c r="J1111" i="1"/>
  <c r="K1111" i="1" s="1"/>
  <c r="Q1110" i="1"/>
  <c r="M1110" i="1"/>
  <c r="J1110" i="1"/>
  <c r="K1110" i="1" s="1"/>
  <c r="Q1109" i="1"/>
  <c r="M1109" i="1"/>
  <c r="J1109" i="1"/>
  <c r="K1109" i="1" s="1"/>
  <c r="Q1108" i="1"/>
  <c r="M1108" i="1"/>
  <c r="J1108" i="1"/>
  <c r="K1108" i="1" s="1"/>
  <c r="J1107" i="1"/>
  <c r="K1107" i="1" s="1"/>
  <c r="J1106" i="1"/>
  <c r="K1106" i="1" s="1"/>
  <c r="Q1105" i="1"/>
  <c r="M1105" i="1"/>
  <c r="J1105" i="1"/>
  <c r="K1105" i="1" s="1"/>
  <c r="Q1104" i="1"/>
  <c r="M1104" i="1"/>
  <c r="J1104" i="1"/>
  <c r="K1104" i="1" s="1"/>
  <c r="J1103" i="1"/>
  <c r="K1103" i="1" s="1"/>
  <c r="J1102" i="1"/>
  <c r="K1102" i="1" s="1"/>
  <c r="J1101" i="1"/>
  <c r="K1101" i="1" s="1"/>
  <c r="J1100" i="1"/>
  <c r="K1100" i="1" s="1"/>
  <c r="J1099" i="1"/>
  <c r="K1099" i="1" s="1"/>
  <c r="J1098" i="1"/>
  <c r="K1098" i="1" s="1"/>
  <c r="J1097" i="1"/>
  <c r="K1097" i="1" s="1"/>
  <c r="J1096" i="1"/>
  <c r="K1096" i="1" s="1"/>
  <c r="J1095" i="1"/>
  <c r="K1095" i="1" s="1"/>
  <c r="J1094" i="1"/>
  <c r="K1094" i="1" s="1"/>
  <c r="J1093" i="1"/>
  <c r="K1093" i="1" s="1"/>
  <c r="J1092" i="1"/>
  <c r="K1092" i="1" s="1"/>
  <c r="J1091" i="1"/>
  <c r="K1091" i="1" s="1"/>
  <c r="J1090" i="1"/>
  <c r="K1090" i="1" s="1"/>
  <c r="J1089" i="1"/>
  <c r="K1089" i="1" s="1"/>
  <c r="J1088" i="1"/>
  <c r="K1088" i="1" s="1"/>
  <c r="J1087" i="1"/>
  <c r="K1087" i="1" s="1"/>
  <c r="J1086" i="1"/>
  <c r="K1086" i="1" s="1"/>
  <c r="J1085" i="1"/>
  <c r="K1085" i="1" s="1"/>
  <c r="J1084" i="1"/>
  <c r="K1084" i="1" s="1"/>
  <c r="J1083" i="1"/>
  <c r="K1083" i="1" s="1"/>
  <c r="J1082" i="1"/>
  <c r="K1082" i="1" s="1"/>
  <c r="J1081" i="1"/>
  <c r="K1081" i="1" s="1"/>
  <c r="J1080" i="1"/>
  <c r="K1080" i="1" s="1"/>
  <c r="J1079" i="1"/>
  <c r="K1079" i="1" s="1"/>
  <c r="J1078" i="1"/>
  <c r="K1078" i="1" s="1"/>
  <c r="J1077" i="1"/>
  <c r="K1077" i="1" s="1"/>
  <c r="J1076" i="1"/>
  <c r="K1076" i="1" s="1"/>
  <c r="J1075" i="1"/>
  <c r="K1075" i="1" s="1"/>
  <c r="J1074" i="1"/>
  <c r="K1074" i="1" s="1"/>
  <c r="J1073" i="1"/>
  <c r="K1073" i="1" s="1"/>
  <c r="J1072" i="1"/>
  <c r="K1072" i="1" s="1"/>
  <c r="J1071" i="1"/>
  <c r="K1071" i="1" s="1"/>
  <c r="J1070" i="1"/>
  <c r="K1070" i="1" s="1"/>
  <c r="J1069" i="1"/>
  <c r="K1069" i="1" s="1"/>
  <c r="J1068" i="1"/>
  <c r="K1068" i="1" s="1"/>
  <c r="J1067" i="1"/>
  <c r="K1067" i="1" s="1"/>
  <c r="J1066" i="1"/>
  <c r="K1066" i="1" s="1"/>
  <c r="J1065" i="1"/>
  <c r="K1065" i="1" s="1"/>
  <c r="J1064" i="1"/>
  <c r="K1064" i="1" s="1"/>
  <c r="J1063" i="1"/>
  <c r="K1063" i="1" s="1"/>
  <c r="J1062" i="1"/>
  <c r="K1062" i="1" s="1"/>
  <c r="J1061" i="1"/>
  <c r="K1061" i="1" s="1"/>
  <c r="J1060" i="1"/>
  <c r="K1060" i="1" s="1"/>
  <c r="J1059" i="1"/>
  <c r="K1059" i="1" s="1"/>
  <c r="J1058" i="1"/>
  <c r="K1058" i="1" s="1"/>
  <c r="J1057" i="1"/>
  <c r="K1057" i="1" s="1"/>
  <c r="J1056" i="1"/>
  <c r="K1056" i="1" s="1"/>
  <c r="Q1055" i="1"/>
  <c r="M1055" i="1"/>
  <c r="J1055" i="1"/>
  <c r="K1055" i="1" s="1"/>
  <c r="J1054" i="1"/>
  <c r="K1054" i="1" s="1"/>
  <c r="J1053" i="1"/>
  <c r="K1053" i="1" s="1"/>
  <c r="Q1052" i="1"/>
  <c r="M1052" i="1"/>
  <c r="J1052" i="1"/>
  <c r="K1052" i="1" s="1"/>
  <c r="J1051" i="1"/>
  <c r="K1051" i="1" s="1"/>
  <c r="J1050" i="1"/>
  <c r="K1050" i="1" s="1"/>
  <c r="J1049" i="1"/>
  <c r="K1049" i="1" s="1"/>
  <c r="J1048" i="1"/>
  <c r="K1048" i="1" s="1"/>
  <c r="J1047" i="1"/>
  <c r="K1047" i="1" s="1"/>
  <c r="J1046" i="1"/>
  <c r="K1046" i="1" s="1"/>
  <c r="J1045" i="1"/>
  <c r="K1045" i="1" s="1"/>
  <c r="J1044" i="1"/>
  <c r="K1044" i="1" s="1"/>
  <c r="Q1043" i="1"/>
  <c r="M1043" i="1"/>
  <c r="J1043" i="1"/>
  <c r="K1043" i="1" s="1"/>
  <c r="J1042" i="1"/>
  <c r="K1042" i="1" s="1"/>
  <c r="Q1041" i="1"/>
  <c r="M1041" i="1"/>
  <c r="J1041" i="1"/>
  <c r="K1041" i="1" s="1"/>
  <c r="J1040" i="1"/>
  <c r="K1040" i="1" s="1"/>
  <c r="J1039" i="1"/>
  <c r="K1039" i="1" s="1"/>
  <c r="Q1038" i="1"/>
  <c r="M1038" i="1"/>
  <c r="J1038" i="1"/>
  <c r="K1038" i="1" s="1"/>
  <c r="J1037" i="1"/>
  <c r="K1037" i="1" s="1"/>
  <c r="J1036" i="1"/>
  <c r="K1036" i="1" s="1"/>
  <c r="J1035" i="1"/>
  <c r="K1035" i="1" s="1"/>
  <c r="J1034" i="1"/>
  <c r="K1034" i="1" s="1"/>
  <c r="J1033" i="1"/>
  <c r="K1033" i="1" s="1"/>
  <c r="Q1032" i="1"/>
  <c r="M1032" i="1"/>
  <c r="J1032" i="1"/>
  <c r="K1032" i="1" s="1"/>
  <c r="J1031" i="1"/>
  <c r="K1031" i="1" s="1"/>
  <c r="J1030" i="1"/>
  <c r="K1030" i="1" s="1"/>
  <c r="J1029" i="1"/>
  <c r="K1029" i="1" s="1"/>
  <c r="J1028" i="1"/>
  <c r="K1028" i="1" s="1"/>
  <c r="J1027" i="1"/>
  <c r="K1027" i="1" s="1"/>
  <c r="J1026" i="1"/>
  <c r="K1026" i="1" s="1"/>
  <c r="J1025" i="1"/>
  <c r="K1025" i="1" s="1"/>
  <c r="K1024" i="1"/>
  <c r="Q1023" i="1"/>
  <c r="M1023" i="1"/>
  <c r="J1023" i="1"/>
  <c r="K1023" i="1" s="1"/>
  <c r="Q1022" i="1"/>
  <c r="M1022" i="1"/>
  <c r="J1022" i="1"/>
  <c r="K1022" i="1" s="1"/>
  <c r="Q1021" i="1"/>
  <c r="M1021" i="1"/>
  <c r="J1021" i="1"/>
  <c r="K1021" i="1" s="1"/>
  <c r="Q1020" i="1"/>
  <c r="M1020" i="1"/>
  <c r="J1020" i="1"/>
  <c r="K1020" i="1" s="1"/>
  <c r="Q1019" i="1"/>
  <c r="M1019" i="1"/>
  <c r="J1019" i="1"/>
  <c r="K1019" i="1" s="1"/>
  <c r="Q1018" i="1"/>
  <c r="M1018" i="1"/>
  <c r="J1018" i="1"/>
  <c r="K1018" i="1" s="1"/>
  <c r="Q1017" i="1"/>
  <c r="M1017" i="1"/>
  <c r="J1017" i="1"/>
  <c r="K1017" i="1" s="1"/>
  <c r="Q1016" i="1"/>
  <c r="M1016" i="1"/>
  <c r="J1016" i="1"/>
  <c r="K1016" i="1" s="1"/>
  <c r="Q1015" i="1"/>
  <c r="M1015" i="1"/>
  <c r="J1015" i="1"/>
  <c r="K1015" i="1" s="1"/>
  <c r="Q1014" i="1"/>
  <c r="M1014" i="1"/>
  <c r="J1014" i="1"/>
  <c r="K1014" i="1" s="1"/>
  <c r="Q1013" i="1"/>
  <c r="M1013" i="1"/>
  <c r="J1013" i="1"/>
  <c r="K1013" i="1" s="1"/>
  <c r="Q1012" i="1"/>
  <c r="M1012" i="1"/>
  <c r="J1012" i="1"/>
  <c r="K1012" i="1" s="1"/>
  <c r="J1011" i="1"/>
  <c r="K1011" i="1" s="1"/>
  <c r="J1010" i="1"/>
  <c r="K1010" i="1" s="1"/>
  <c r="J1009" i="1"/>
  <c r="K1009" i="1" s="1"/>
  <c r="Q1008" i="1"/>
  <c r="M1008" i="1"/>
  <c r="J1008" i="1"/>
  <c r="K1008" i="1" s="1"/>
  <c r="Q1007" i="1"/>
  <c r="M1007" i="1"/>
  <c r="J1007" i="1"/>
  <c r="K1007" i="1" s="1"/>
  <c r="J1006" i="1"/>
  <c r="K1006" i="1" s="1"/>
  <c r="J1005" i="1"/>
  <c r="K1005" i="1" s="1"/>
  <c r="J1004" i="1"/>
  <c r="K1004" i="1" s="1"/>
  <c r="J1003" i="1"/>
  <c r="K1003" i="1" s="1"/>
  <c r="J1002" i="1"/>
  <c r="K1002" i="1" s="1"/>
  <c r="J1001" i="1"/>
  <c r="K1001" i="1" s="1"/>
  <c r="J1000" i="1"/>
  <c r="K1000" i="1" s="1"/>
  <c r="J999" i="1"/>
  <c r="K999" i="1" s="1"/>
  <c r="J998" i="1"/>
  <c r="K998" i="1" s="1"/>
  <c r="K997" i="1"/>
  <c r="J997" i="1"/>
  <c r="J996" i="1"/>
  <c r="K996" i="1" s="1"/>
  <c r="J995" i="1"/>
  <c r="K995" i="1" s="1"/>
  <c r="J994" i="1"/>
  <c r="K994" i="1" s="1"/>
  <c r="J993" i="1"/>
  <c r="K993" i="1" s="1"/>
  <c r="J992" i="1"/>
  <c r="K992" i="1" s="1"/>
  <c r="J991" i="1"/>
  <c r="K991" i="1" s="1"/>
  <c r="J990" i="1"/>
  <c r="K990" i="1" s="1"/>
  <c r="J989" i="1"/>
  <c r="K989" i="1" s="1"/>
  <c r="J988" i="1"/>
  <c r="K988" i="1" s="1"/>
  <c r="J987" i="1"/>
  <c r="K987" i="1" s="1"/>
  <c r="J986" i="1"/>
  <c r="K986" i="1" s="1"/>
  <c r="J985" i="1"/>
  <c r="K985" i="1" s="1"/>
  <c r="J984" i="1"/>
  <c r="K984" i="1" s="1"/>
  <c r="J983" i="1"/>
  <c r="K983" i="1" s="1"/>
  <c r="J982" i="1"/>
  <c r="K982" i="1" s="1"/>
  <c r="J981" i="1"/>
  <c r="K981" i="1" s="1"/>
  <c r="J980" i="1"/>
  <c r="K980" i="1" s="1"/>
  <c r="J979" i="1"/>
  <c r="K979" i="1" s="1"/>
  <c r="J978" i="1"/>
  <c r="K978" i="1" s="1"/>
  <c r="J977" i="1"/>
  <c r="K977" i="1" s="1"/>
  <c r="J976" i="1"/>
  <c r="K976" i="1" s="1"/>
  <c r="J975" i="1"/>
  <c r="K975" i="1" s="1"/>
  <c r="J974" i="1"/>
  <c r="K974" i="1" s="1"/>
  <c r="J973" i="1"/>
  <c r="K973" i="1" s="1"/>
  <c r="Q972" i="1"/>
  <c r="M972" i="1"/>
  <c r="J972" i="1"/>
  <c r="K972" i="1" s="1"/>
  <c r="Q971" i="1"/>
  <c r="M971" i="1"/>
  <c r="J971" i="1"/>
  <c r="K971" i="1" s="1"/>
  <c r="J970" i="1"/>
  <c r="K970" i="1" s="1"/>
  <c r="Q969" i="1"/>
  <c r="M969" i="1"/>
  <c r="J969" i="1"/>
  <c r="K969" i="1" s="1"/>
  <c r="J968" i="1"/>
  <c r="K968" i="1" s="1"/>
  <c r="Q967" i="1"/>
  <c r="M967" i="1"/>
  <c r="J967" i="1"/>
  <c r="K967" i="1" s="1"/>
  <c r="Q966" i="1"/>
  <c r="M966" i="1"/>
  <c r="J966" i="1"/>
  <c r="K966" i="1" s="1"/>
  <c r="J965" i="1"/>
  <c r="K965" i="1" s="1"/>
  <c r="Q964" i="1"/>
  <c r="M964" i="1"/>
  <c r="J964" i="1"/>
  <c r="K964" i="1" s="1"/>
  <c r="Q963" i="1"/>
  <c r="M963" i="1"/>
  <c r="J963" i="1"/>
  <c r="K963" i="1" s="1"/>
  <c r="Q962" i="1"/>
  <c r="M962" i="1"/>
  <c r="J962" i="1"/>
  <c r="K962" i="1" s="1"/>
  <c r="Q961" i="1"/>
  <c r="M961" i="1"/>
  <c r="J961" i="1"/>
  <c r="K961" i="1" s="1"/>
  <c r="J960" i="1"/>
  <c r="K960" i="1" s="1"/>
  <c r="J959" i="1"/>
  <c r="K959" i="1" s="1"/>
  <c r="Q958" i="1"/>
  <c r="M958" i="1"/>
  <c r="J958" i="1"/>
  <c r="K958" i="1" s="1"/>
  <c r="Q957" i="1"/>
  <c r="M957" i="1"/>
  <c r="J957" i="1"/>
  <c r="K957" i="1" s="1"/>
  <c r="J956" i="1"/>
  <c r="K956" i="1" s="1"/>
  <c r="J955" i="1"/>
  <c r="K955" i="1" s="1"/>
  <c r="J954" i="1"/>
  <c r="K954" i="1" s="1"/>
  <c r="J953" i="1"/>
  <c r="K953" i="1" s="1"/>
  <c r="J952" i="1"/>
  <c r="K952" i="1" s="1"/>
  <c r="J951" i="1"/>
  <c r="K951" i="1" s="1"/>
  <c r="J950" i="1"/>
  <c r="K950" i="1" s="1"/>
  <c r="J949" i="1"/>
  <c r="K949" i="1" s="1"/>
  <c r="J948" i="1"/>
  <c r="K948" i="1" s="1"/>
  <c r="Q947" i="1"/>
  <c r="M947" i="1"/>
  <c r="J947" i="1"/>
  <c r="K947" i="1" s="1"/>
  <c r="Q946" i="1"/>
  <c r="M946" i="1"/>
  <c r="K946" i="1"/>
  <c r="J946" i="1"/>
  <c r="J945" i="1"/>
  <c r="K945" i="1" s="1"/>
  <c r="J944" i="1"/>
  <c r="K944" i="1" s="1"/>
  <c r="J943" i="1"/>
  <c r="K943" i="1" s="1"/>
  <c r="M942" i="1"/>
  <c r="J942" i="1"/>
  <c r="K942" i="1" s="1"/>
  <c r="J941" i="1"/>
  <c r="K941" i="1" s="1"/>
  <c r="M940" i="1"/>
  <c r="J940" i="1"/>
  <c r="K940" i="1" s="1"/>
  <c r="J939" i="1"/>
  <c r="K939" i="1" s="1"/>
  <c r="J938" i="1"/>
  <c r="K938" i="1" s="1"/>
  <c r="Q937" i="1"/>
  <c r="M937" i="1"/>
  <c r="J937" i="1"/>
  <c r="K937" i="1" s="1"/>
  <c r="J936" i="1"/>
  <c r="K936" i="1" s="1"/>
  <c r="J935" i="1"/>
  <c r="K935" i="1" s="1"/>
  <c r="J934" i="1"/>
  <c r="K934" i="1" s="1"/>
  <c r="J933" i="1"/>
  <c r="K933" i="1" s="1"/>
  <c r="J932" i="1"/>
  <c r="K932" i="1" s="1"/>
  <c r="J931" i="1"/>
  <c r="K931" i="1" s="1"/>
  <c r="Q930" i="1"/>
  <c r="M930" i="1"/>
  <c r="J930" i="1"/>
  <c r="K930" i="1" s="1"/>
  <c r="Q929" i="1"/>
  <c r="M929" i="1"/>
  <c r="J929" i="1"/>
  <c r="K929" i="1" s="1"/>
  <c r="Q928" i="1"/>
  <c r="M928" i="1"/>
  <c r="J928" i="1"/>
  <c r="K928" i="1" s="1"/>
  <c r="Q927" i="1"/>
  <c r="M927" i="1"/>
  <c r="J927" i="1"/>
  <c r="K927" i="1" s="1"/>
  <c r="J926" i="1"/>
  <c r="K926" i="1" s="1"/>
  <c r="J925" i="1"/>
  <c r="K925" i="1" s="1"/>
  <c r="J924" i="1"/>
  <c r="K924" i="1" s="1"/>
  <c r="J923" i="1"/>
  <c r="K923" i="1" s="1"/>
  <c r="K922" i="1"/>
  <c r="J922" i="1"/>
  <c r="J921" i="1"/>
  <c r="K921" i="1" s="1"/>
  <c r="J920" i="1"/>
  <c r="K920" i="1" s="1"/>
  <c r="M919" i="1"/>
  <c r="J919" i="1"/>
  <c r="K919" i="1" s="1"/>
  <c r="M918" i="1"/>
  <c r="J918" i="1"/>
  <c r="K918" i="1" s="1"/>
  <c r="J917" i="1"/>
  <c r="K917" i="1" s="1"/>
  <c r="J916" i="1"/>
  <c r="K916" i="1" s="1"/>
  <c r="J915" i="1"/>
  <c r="K915" i="1" s="1"/>
  <c r="J914" i="1"/>
  <c r="K914" i="1" s="1"/>
  <c r="J913" i="1"/>
  <c r="K913" i="1" s="1"/>
  <c r="J912" i="1"/>
  <c r="K912" i="1" s="1"/>
  <c r="J911" i="1"/>
  <c r="K911" i="1" s="1"/>
  <c r="J910" i="1"/>
  <c r="K910" i="1" s="1"/>
  <c r="J909" i="1"/>
  <c r="K909" i="1" s="1"/>
  <c r="J908" i="1"/>
  <c r="K908" i="1" s="1"/>
  <c r="J907" i="1"/>
  <c r="K907" i="1" s="1"/>
  <c r="J906" i="1"/>
  <c r="K906" i="1" s="1"/>
  <c r="J905" i="1"/>
  <c r="K905" i="1" s="1"/>
  <c r="J904" i="1"/>
  <c r="K904" i="1" s="1"/>
  <c r="J903" i="1"/>
  <c r="K903" i="1" s="1"/>
  <c r="J902" i="1"/>
  <c r="K902" i="1" s="1"/>
  <c r="J901" i="1"/>
  <c r="K901" i="1" s="1"/>
  <c r="J900" i="1"/>
  <c r="K900" i="1" s="1"/>
  <c r="J899" i="1"/>
  <c r="K899" i="1" s="1"/>
  <c r="J898" i="1"/>
  <c r="K898" i="1" s="1"/>
  <c r="J897" i="1"/>
  <c r="K897" i="1" s="1"/>
  <c r="Q896" i="1"/>
  <c r="M896" i="1"/>
  <c r="J896" i="1"/>
  <c r="K896" i="1" s="1"/>
  <c r="Q895" i="1"/>
  <c r="M895" i="1"/>
  <c r="J895" i="1"/>
  <c r="K895" i="1" s="1"/>
  <c r="Q894" i="1"/>
  <c r="M894" i="1"/>
  <c r="J894" i="1"/>
  <c r="K894" i="1" s="1"/>
  <c r="Q893" i="1"/>
  <c r="M893" i="1"/>
  <c r="J893" i="1"/>
  <c r="K893" i="1" s="1"/>
  <c r="J892" i="1"/>
  <c r="K892" i="1" s="1"/>
  <c r="J891" i="1"/>
  <c r="K891" i="1" s="1"/>
  <c r="J890" i="1"/>
  <c r="K890" i="1" s="1"/>
  <c r="J889" i="1"/>
  <c r="K889" i="1" s="1"/>
  <c r="J888" i="1"/>
  <c r="K888" i="1" s="1"/>
  <c r="J887" i="1"/>
  <c r="K887" i="1" s="1"/>
  <c r="J886" i="1"/>
  <c r="K886" i="1" s="1"/>
  <c r="Q885" i="1"/>
  <c r="M885" i="1"/>
  <c r="J885" i="1"/>
  <c r="K885" i="1" s="1"/>
  <c r="Q884" i="1"/>
  <c r="M884" i="1"/>
  <c r="J884" i="1"/>
  <c r="K884" i="1" s="1"/>
  <c r="J883" i="1"/>
  <c r="K883" i="1" s="1"/>
  <c r="Q882" i="1"/>
  <c r="M882" i="1"/>
  <c r="J882" i="1"/>
  <c r="K882" i="1" s="1"/>
  <c r="Q881" i="1"/>
  <c r="M881" i="1"/>
  <c r="J881" i="1"/>
  <c r="K881" i="1" s="1"/>
  <c r="J880" i="1"/>
  <c r="K880" i="1" s="1"/>
  <c r="J879" i="1"/>
  <c r="K879" i="1" s="1"/>
  <c r="J878" i="1"/>
  <c r="K878" i="1" s="1"/>
  <c r="J877" i="1"/>
  <c r="K877" i="1" s="1"/>
  <c r="J876" i="1"/>
  <c r="K876" i="1" s="1"/>
  <c r="J875" i="1"/>
  <c r="K875" i="1" s="1"/>
  <c r="J874" i="1"/>
  <c r="K874" i="1" s="1"/>
  <c r="J873" i="1"/>
  <c r="K873" i="1" s="1"/>
  <c r="J872" i="1"/>
  <c r="K872" i="1" s="1"/>
  <c r="Q871" i="1"/>
  <c r="M871" i="1"/>
  <c r="J871" i="1"/>
  <c r="K871" i="1" s="1"/>
  <c r="J870" i="1"/>
  <c r="K870" i="1" s="1"/>
  <c r="Q869" i="1"/>
  <c r="M869" i="1"/>
  <c r="J869" i="1"/>
  <c r="K869" i="1" s="1"/>
  <c r="Q868" i="1"/>
  <c r="M868" i="1"/>
  <c r="J868" i="1"/>
  <c r="K868" i="1" s="1"/>
  <c r="J867" i="1"/>
  <c r="K867" i="1" s="1"/>
  <c r="J866" i="1"/>
  <c r="K866" i="1" s="1"/>
  <c r="J865" i="1"/>
  <c r="K865" i="1" s="1"/>
  <c r="J864" i="1"/>
  <c r="K864" i="1" s="1"/>
  <c r="J863" i="1"/>
  <c r="K863" i="1" s="1"/>
  <c r="J862" i="1"/>
  <c r="K862" i="1" s="1"/>
  <c r="J861" i="1"/>
  <c r="K861" i="1" s="1"/>
  <c r="J860" i="1"/>
  <c r="K860" i="1" s="1"/>
  <c r="J859" i="1"/>
  <c r="K859" i="1" s="1"/>
  <c r="J858" i="1"/>
  <c r="K858" i="1" s="1"/>
  <c r="J857" i="1"/>
  <c r="K857" i="1" s="1"/>
  <c r="J856" i="1"/>
  <c r="K856" i="1" s="1"/>
  <c r="J855" i="1"/>
  <c r="K855" i="1" s="1"/>
  <c r="J854" i="1"/>
  <c r="K854" i="1" s="1"/>
  <c r="J853" i="1"/>
  <c r="K853" i="1" s="1"/>
  <c r="J852" i="1"/>
  <c r="K852" i="1" s="1"/>
  <c r="J851" i="1"/>
  <c r="K851" i="1" s="1"/>
  <c r="J850" i="1"/>
  <c r="K850" i="1" s="1"/>
  <c r="J849" i="1"/>
  <c r="K849" i="1" s="1"/>
  <c r="K848" i="1"/>
  <c r="J848" i="1"/>
  <c r="J847" i="1"/>
  <c r="K847" i="1" s="1"/>
  <c r="J846" i="1"/>
  <c r="K846" i="1" s="1"/>
  <c r="J845" i="1"/>
  <c r="K845" i="1" s="1"/>
  <c r="Q843" i="1"/>
  <c r="M843" i="1"/>
  <c r="J843" i="1"/>
  <c r="K843" i="1" s="1"/>
  <c r="Q842" i="1"/>
  <c r="M842" i="1"/>
  <c r="J842" i="1"/>
  <c r="K842" i="1" s="1"/>
  <c r="Q841" i="1"/>
  <c r="J841" i="1"/>
  <c r="K841" i="1" s="1"/>
  <c r="Q840" i="1"/>
  <c r="J840" i="1"/>
  <c r="K840" i="1" s="1"/>
  <c r="Q839" i="1"/>
  <c r="J839" i="1"/>
  <c r="K839" i="1" s="1"/>
  <c r="Q838" i="1"/>
  <c r="J838" i="1"/>
  <c r="K838" i="1" s="1"/>
  <c r="Q837" i="1"/>
  <c r="J837" i="1"/>
  <c r="K837" i="1" s="1"/>
  <c r="Q836" i="1"/>
  <c r="J836" i="1"/>
  <c r="K836" i="1" s="1"/>
  <c r="J835" i="1"/>
  <c r="K835" i="1" s="1"/>
  <c r="J834" i="1"/>
  <c r="K834" i="1" s="1"/>
  <c r="J833" i="1"/>
  <c r="K833" i="1" s="1"/>
  <c r="J832" i="1"/>
  <c r="K832" i="1" s="1"/>
  <c r="J831" i="1"/>
  <c r="K831" i="1" s="1"/>
  <c r="J830" i="1"/>
  <c r="K830" i="1" s="1"/>
  <c r="J829" i="1"/>
  <c r="K829" i="1" s="1"/>
  <c r="J828" i="1"/>
  <c r="K828" i="1" s="1"/>
  <c r="J827" i="1"/>
  <c r="K827" i="1" s="1"/>
  <c r="J826" i="1"/>
  <c r="K826" i="1" s="1"/>
  <c r="J825" i="1"/>
  <c r="K825" i="1" s="1"/>
  <c r="J824" i="1"/>
  <c r="K824" i="1" s="1"/>
  <c r="J823" i="1"/>
  <c r="K823" i="1" s="1"/>
  <c r="J822" i="1"/>
  <c r="K822" i="1" s="1"/>
  <c r="Q821" i="1"/>
  <c r="J821" i="1"/>
  <c r="K821" i="1" s="1"/>
  <c r="Q820" i="1"/>
  <c r="J820" i="1"/>
  <c r="K820" i="1" s="1"/>
  <c r="Q819" i="1"/>
  <c r="K819" i="1"/>
  <c r="J819" i="1"/>
  <c r="Q818" i="1"/>
  <c r="J818" i="1"/>
  <c r="K818" i="1" s="1"/>
  <c r="K817" i="1"/>
  <c r="J817" i="1"/>
  <c r="J816" i="1"/>
  <c r="K816" i="1" s="1"/>
  <c r="J815" i="1"/>
  <c r="K815" i="1" s="1"/>
  <c r="J814" i="1"/>
  <c r="K814" i="1" s="1"/>
  <c r="J813" i="1"/>
  <c r="K813" i="1" s="1"/>
  <c r="J812" i="1"/>
  <c r="K812" i="1" s="1"/>
  <c r="J811" i="1"/>
  <c r="K811" i="1" s="1"/>
  <c r="J810" i="1"/>
  <c r="K810" i="1" s="1"/>
  <c r="J809" i="1"/>
  <c r="K809" i="1" s="1"/>
  <c r="J808" i="1"/>
  <c r="K808" i="1" s="1"/>
  <c r="J807" i="1"/>
  <c r="K807" i="1" s="1"/>
  <c r="J806" i="1"/>
  <c r="K806" i="1" s="1"/>
  <c r="J805" i="1"/>
  <c r="K805" i="1" s="1"/>
  <c r="J804" i="1"/>
  <c r="K804" i="1" s="1"/>
  <c r="J803" i="1"/>
  <c r="K803" i="1" s="1"/>
  <c r="J802" i="1"/>
  <c r="K802" i="1" s="1"/>
  <c r="J801" i="1"/>
  <c r="K801" i="1" s="1"/>
  <c r="J800" i="1"/>
  <c r="K800" i="1" s="1"/>
  <c r="J799" i="1"/>
  <c r="K799" i="1" s="1"/>
  <c r="J798" i="1"/>
  <c r="K798" i="1" s="1"/>
  <c r="J797" i="1"/>
  <c r="K797" i="1" s="1"/>
  <c r="Q796" i="1"/>
  <c r="M796" i="1"/>
  <c r="J796" i="1"/>
  <c r="K796" i="1" s="1"/>
  <c r="Q795" i="1"/>
  <c r="M795" i="1"/>
  <c r="J795" i="1"/>
  <c r="K795" i="1" s="1"/>
  <c r="Q794" i="1"/>
  <c r="M794" i="1"/>
  <c r="J794" i="1"/>
  <c r="K794" i="1" s="1"/>
  <c r="J793" i="1"/>
  <c r="K793" i="1" s="1"/>
  <c r="J792" i="1"/>
  <c r="K792" i="1" s="1"/>
  <c r="J791" i="1"/>
  <c r="K791" i="1" s="1"/>
  <c r="Q790" i="1"/>
  <c r="M790" i="1"/>
  <c r="J790" i="1"/>
  <c r="K790" i="1" s="1"/>
  <c r="Q789" i="1"/>
  <c r="M789" i="1"/>
  <c r="J789" i="1"/>
  <c r="K789" i="1" s="1"/>
  <c r="Q788" i="1"/>
  <c r="M788" i="1"/>
  <c r="J788" i="1"/>
  <c r="K788" i="1" s="1"/>
  <c r="Q787" i="1"/>
  <c r="M787" i="1"/>
  <c r="J787" i="1"/>
  <c r="K787" i="1" s="1"/>
  <c r="J786" i="1"/>
  <c r="K786" i="1" s="1"/>
  <c r="J785" i="1"/>
  <c r="K785" i="1" s="1"/>
  <c r="J784" i="1"/>
  <c r="K784" i="1" s="1"/>
  <c r="J783" i="1"/>
  <c r="K783" i="1" s="1"/>
  <c r="J782" i="1"/>
  <c r="K782" i="1" s="1"/>
  <c r="J781" i="1"/>
  <c r="K781" i="1" s="1"/>
  <c r="J780" i="1"/>
  <c r="K780" i="1" s="1"/>
  <c r="J779" i="1"/>
  <c r="K779" i="1" s="1"/>
  <c r="J778" i="1"/>
  <c r="K778" i="1" s="1"/>
  <c r="J777" i="1"/>
  <c r="K777" i="1" s="1"/>
  <c r="J776" i="1"/>
  <c r="K776" i="1" s="1"/>
  <c r="J775" i="1"/>
  <c r="K775" i="1" s="1"/>
  <c r="J774" i="1"/>
  <c r="K774" i="1" s="1"/>
  <c r="J773" i="1"/>
  <c r="K773" i="1" s="1"/>
  <c r="J772" i="1"/>
  <c r="K772" i="1" s="1"/>
  <c r="J771" i="1"/>
  <c r="K771" i="1" s="1"/>
  <c r="J770" i="1"/>
  <c r="K770" i="1" s="1"/>
  <c r="J769" i="1"/>
  <c r="K769" i="1" s="1"/>
  <c r="J768" i="1"/>
  <c r="K768" i="1" s="1"/>
  <c r="J767" i="1"/>
  <c r="K767" i="1" s="1"/>
  <c r="J766" i="1"/>
  <c r="K766" i="1" s="1"/>
  <c r="K765" i="1"/>
  <c r="J765" i="1"/>
  <c r="J764" i="1"/>
  <c r="K764" i="1" s="1"/>
  <c r="J763" i="1"/>
  <c r="K763" i="1" s="1"/>
  <c r="J762" i="1"/>
  <c r="K762" i="1" s="1"/>
  <c r="J761" i="1"/>
  <c r="K761" i="1" s="1"/>
  <c r="J760" i="1"/>
  <c r="K760" i="1" s="1"/>
  <c r="J759" i="1"/>
  <c r="K759" i="1" s="1"/>
  <c r="Q758" i="1"/>
  <c r="M758" i="1"/>
  <c r="J758" i="1"/>
  <c r="K758" i="1" s="1"/>
  <c r="Q757" i="1"/>
  <c r="M757" i="1"/>
  <c r="J757" i="1"/>
  <c r="K757" i="1" s="1"/>
  <c r="Q756" i="1"/>
  <c r="M756" i="1"/>
  <c r="J756" i="1"/>
  <c r="K756" i="1" s="1"/>
  <c r="Q755" i="1"/>
  <c r="M755" i="1"/>
  <c r="J755" i="1"/>
  <c r="K755" i="1" s="1"/>
  <c r="Q754" i="1"/>
  <c r="M754" i="1"/>
  <c r="J754" i="1"/>
  <c r="K754" i="1" s="1"/>
  <c r="Q753" i="1"/>
  <c r="M753" i="1"/>
  <c r="J753" i="1"/>
  <c r="K753" i="1" s="1"/>
  <c r="Q752" i="1"/>
  <c r="M752" i="1"/>
  <c r="J752" i="1"/>
  <c r="K752" i="1" s="1"/>
  <c r="J751" i="1"/>
  <c r="K751" i="1" s="1"/>
  <c r="Q750" i="1"/>
  <c r="M750" i="1"/>
  <c r="J750" i="1"/>
  <c r="K750" i="1" s="1"/>
  <c r="Q749" i="1"/>
  <c r="M749" i="1"/>
  <c r="J749" i="1"/>
  <c r="K749" i="1" s="1"/>
  <c r="Q748" i="1"/>
  <c r="M748" i="1"/>
  <c r="J748" i="1"/>
  <c r="K748" i="1" s="1"/>
  <c r="Q747" i="1"/>
  <c r="M747" i="1"/>
  <c r="K747" i="1"/>
  <c r="J747" i="1"/>
  <c r="Q746" i="1"/>
  <c r="M746" i="1"/>
  <c r="K746" i="1"/>
  <c r="J746" i="1"/>
  <c r="Q745" i="1"/>
  <c r="M745" i="1"/>
  <c r="J745" i="1"/>
  <c r="K745" i="1" s="1"/>
  <c r="J744" i="1"/>
  <c r="K744" i="1" s="1"/>
  <c r="J743" i="1"/>
  <c r="K743" i="1" s="1"/>
  <c r="J742" i="1"/>
  <c r="K742" i="1" s="1"/>
  <c r="J741" i="1"/>
  <c r="K741" i="1" s="1"/>
  <c r="J740" i="1"/>
  <c r="K740" i="1" s="1"/>
  <c r="J739" i="1"/>
  <c r="K739" i="1" s="1"/>
  <c r="J738" i="1"/>
  <c r="K738" i="1" s="1"/>
  <c r="J737" i="1"/>
  <c r="K737" i="1" s="1"/>
  <c r="J736" i="1"/>
  <c r="K736" i="1" s="1"/>
  <c r="J735" i="1"/>
  <c r="K735" i="1" s="1"/>
  <c r="J734" i="1"/>
  <c r="K734" i="1" s="1"/>
  <c r="J733" i="1"/>
  <c r="K733" i="1" s="1"/>
  <c r="J732" i="1"/>
  <c r="K732" i="1" s="1"/>
  <c r="J731" i="1"/>
  <c r="K731" i="1" s="1"/>
  <c r="J730" i="1"/>
  <c r="K730" i="1" s="1"/>
  <c r="J729" i="1"/>
  <c r="K729" i="1" s="1"/>
  <c r="J728" i="1"/>
  <c r="K728" i="1" s="1"/>
  <c r="J727" i="1"/>
  <c r="K727" i="1" s="1"/>
  <c r="J726" i="1"/>
  <c r="K726" i="1" s="1"/>
  <c r="J725" i="1"/>
  <c r="K725" i="1" s="1"/>
  <c r="J724" i="1"/>
  <c r="K724" i="1" s="1"/>
  <c r="J723" i="1"/>
  <c r="K723" i="1" s="1"/>
  <c r="J722" i="1"/>
  <c r="K722" i="1" s="1"/>
  <c r="J721" i="1"/>
  <c r="K721" i="1" s="1"/>
  <c r="J720" i="1"/>
  <c r="K720" i="1" s="1"/>
  <c r="J719" i="1"/>
  <c r="K719" i="1" s="1"/>
  <c r="M718" i="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J702" i="1"/>
  <c r="K702" i="1" s="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Q683" i="1"/>
  <c r="J683" i="1"/>
  <c r="K683" i="1" s="1"/>
  <c r="J682" i="1"/>
  <c r="K682" i="1" s="1"/>
  <c r="J681" i="1"/>
  <c r="K681" i="1" s="1"/>
  <c r="J680" i="1"/>
  <c r="K680" i="1" s="1"/>
  <c r="J679" i="1"/>
  <c r="K679" i="1" s="1"/>
  <c r="J678" i="1"/>
  <c r="K678" i="1" s="1"/>
  <c r="J677" i="1"/>
  <c r="K677" i="1" s="1"/>
  <c r="J676" i="1"/>
  <c r="K676" i="1" s="1"/>
  <c r="J675" i="1"/>
  <c r="K675" i="1" s="1"/>
  <c r="J674" i="1"/>
  <c r="K674"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6" i="1"/>
  <c r="K646" i="1" s="1"/>
  <c r="J645" i="1"/>
  <c r="K645" i="1" s="1"/>
  <c r="J644" i="1"/>
  <c r="K644" i="1" s="1"/>
  <c r="J643" i="1"/>
  <c r="K643" i="1" s="1"/>
  <c r="J642" i="1"/>
  <c r="K642" i="1" s="1"/>
  <c r="J641" i="1"/>
  <c r="K641" i="1" s="1"/>
  <c r="K640" i="1"/>
  <c r="J640" i="1"/>
  <c r="J639" i="1"/>
  <c r="K639" i="1" s="1"/>
  <c r="J638" i="1"/>
  <c r="K638" i="1" s="1"/>
  <c r="J637" i="1"/>
  <c r="K637" i="1" s="1"/>
  <c r="J636" i="1"/>
  <c r="K636" i="1" s="1"/>
  <c r="J635" i="1"/>
  <c r="K635" i="1" s="1"/>
  <c r="Q634" i="1"/>
  <c r="M634" i="1"/>
  <c r="J634" i="1"/>
  <c r="K634" i="1" s="1"/>
  <c r="Q633" i="1"/>
  <c r="M633" i="1"/>
  <c r="J633" i="1"/>
  <c r="K633" i="1" s="1"/>
  <c r="Q632" i="1"/>
  <c r="M632" i="1"/>
  <c r="J632" i="1"/>
  <c r="K632" i="1" s="1"/>
  <c r="J631" i="1"/>
  <c r="K631" i="1" s="1"/>
  <c r="J630" i="1"/>
  <c r="K630" i="1" s="1"/>
  <c r="J629" i="1"/>
  <c r="K629" i="1" s="1"/>
  <c r="Q628" i="1"/>
  <c r="M628" i="1"/>
  <c r="J628" i="1"/>
  <c r="K628" i="1" s="1"/>
  <c r="Q627" i="1"/>
  <c r="M627" i="1"/>
  <c r="J627" i="1"/>
  <c r="K627" i="1" s="1"/>
  <c r="J626" i="1"/>
  <c r="K626" i="1" s="1"/>
  <c r="M625" i="1"/>
  <c r="J625" i="1"/>
  <c r="K625" i="1" s="1"/>
  <c r="J624" i="1"/>
  <c r="K624" i="1" s="1"/>
  <c r="J623" i="1"/>
  <c r="K623" i="1" s="1"/>
  <c r="M622" i="1"/>
  <c r="J622" i="1"/>
  <c r="K622" i="1" s="1"/>
  <c r="J621" i="1"/>
  <c r="K621" i="1" s="1"/>
  <c r="J620" i="1"/>
  <c r="K620" i="1" s="1"/>
  <c r="J619" i="1"/>
  <c r="K619" i="1" s="1"/>
  <c r="J618" i="1"/>
  <c r="K618" i="1" s="1"/>
  <c r="J617" i="1"/>
  <c r="K617" i="1" s="1"/>
  <c r="J616" i="1"/>
  <c r="K616" i="1" s="1"/>
  <c r="J615" i="1"/>
  <c r="K615" i="1" s="1"/>
  <c r="J614" i="1"/>
  <c r="K614" i="1" s="1"/>
  <c r="J613" i="1"/>
  <c r="K613" i="1" s="1"/>
  <c r="J612" i="1"/>
  <c r="K612" i="1" s="1"/>
  <c r="J611" i="1"/>
  <c r="K611" i="1" s="1"/>
  <c r="M610" i="1"/>
  <c r="J610" i="1"/>
  <c r="K610" i="1" s="1"/>
  <c r="J609" i="1"/>
  <c r="K609" i="1" s="1"/>
  <c r="J608" i="1"/>
  <c r="K608" i="1" s="1"/>
  <c r="J607" i="1"/>
  <c r="K607" i="1" s="1"/>
  <c r="J606" i="1"/>
  <c r="K606" i="1" s="1"/>
  <c r="Q605" i="1"/>
  <c r="M605" i="1"/>
  <c r="J605" i="1"/>
  <c r="K605" i="1" s="1"/>
  <c r="J604" i="1"/>
  <c r="K604" i="1" s="1"/>
  <c r="J603" i="1"/>
  <c r="K603" i="1" s="1"/>
  <c r="J602" i="1"/>
  <c r="K602" i="1" s="1"/>
  <c r="J601" i="1"/>
  <c r="K601" i="1" s="1"/>
  <c r="J600" i="1"/>
  <c r="K600" i="1" s="1"/>
  <c r="J599" i="1"/>
  <c r="K599" i="1" s="1"/>
  <c r="J598" i="1"/>
  <c r="K598" i="1" s="1"/>
  <c r="Q597" i="1"/>
  <c r="M597" i="1"/>
  <c r="J597" i="1"/>
  <c r="K597" i="1" s="1"/>
  <c r="K596" i="1"/>
  <c r="J596" i="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80" i="1"/>
  <c r="K580" i="1" s="1"/>
  <c r="J579" i="1"/>
  <c r="K579" i="1" s="1"/>
  <c r="J578" i="1"/>
  <c r="K578" i="1" s="1"/>
  <c r="M577" i="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M557" i="1"/>
  <c r="J557" i="1"/>
  <c r="K557" i="1" s="1"/>
  <c r="M556" i="1"/>
  <c r="J556" i="1"/>
  <c r="K556" i="1" s="1"/>
  <c r="J555" i="1"/>
  <c r="K555" i="1" s="1"/>
  <c r="J554" i="1"/>
  <c r="K554" i="1" s="1"/>
  <c r="Q553" i="1"/>
  <c r="M553" i="1"/>
  <c r="J553" i="1"/>
  <c r="K553" i="1" s="1"/>
  <c r="Q552" i="1"/>
  <c r="M552" i="1"/>
  <c r="J552" i="1"/>
  <c r="K552" i="1" s="1"/>
  <c r="J551" i="1"/>
  <c r="K551" i="1" s="1"/>
  <c r="J550" i="1"/>
  <c r="K550" i="1" s="1"/>
  <c r="J549" i="1"/>
  <c r="K549" i="1" s="1"/>
  <c r="Q548" i="1"/>
  <c r="M548" i="1"/>
  <c r="J548" i="1"/>
  <c r="K548" i="1" s="1"/>
  <c r="Q547" i="1"/>
  <c r="M547" i="1"/>
  <c r="J547" i="1"/>
  <c r="K547" i="1" s="1"/>
  <c r="Q546" i="1"/>
  <c r="M546" i="1"/>
  <c r="J546" i="1"/>
  <c r="K546" i="1" s="1"/>
  <c r="Q545" i="1"/>
  <c r="M545" i="1"/>
  <c r="J545" i="1"/>
  <c r="K545" i="1" s="1"/>
  <c r="Q544" i="1"/>
  <c r="M544" i="1"/>
  <c r="J544" i="1"/>
  <c r="K544" i="1" s="1"/>
  <c r="Q543" i="1"/>
  <c r="M543" i="1"/>
  <c r="J543" i="1"/>
  <c r="K543" i="1" s="1"/>
  <c r="J542" i="1"/>
  <c r="K542" i="1" s="1"/>
  <c r="Q541" i="1"/>
  <c r="M541" i="1"/>
  <c r="J541" i="1"/>
  <c r="K541" i="1" s="1"/>
  <c r="Q540" i="1"/>
  <c r="M540" i="1"/>
  <c r="J540" i="1"/>
  <c r="K540" i="1" s="1"/>
  <c r="Q539" i="1"/>
  <c r="M539" i="1"/>
  <c r="J539" i="1"/>
  <c r="K539" i="1" s="1"/>
  <c r="J538" i="1"/>
  <c r="K538" i="1" s="1"/>
  <c r="Q537" i="1"/>
  <c r="M537" i="1"/>
  <c r="J537" i="1"/>
  <c r="K537" i="1" s="1"/>
  <c r="Q536" i="1"/>
  <c r="M536" i="1"/>
  <c r="J536" i="1"/>
  <c r="K536" i="1" s="1"/>
  <c r="Q535" i="1"/>
  <c r="M535" i="1"/>
  <c r="J535" i="1"/>
  <c r="K535" i="1" s="1"/>
  <c r="J534" i="1"/>
  <c r="K534" i="1" s="1"/>
  <c r="Q533" i="1"/>
  <c r="M533" i="1"/>
  <c r="J533" i="1"/>
  <c r="K533" i="1" s="1"/>
  <c r="J532" i="1"/>
  <c r="K532" i="1" s="1"/>
  <c r="Q531" i="1"/>
  <c r="M531" i="1"/>
  <c r="J531" i="1"/>
  <c r="K531" i="1" s="1"/>
  <c r="Q530" i="1"/>
  <c r="M530" i="1"/>
  <c r="J530" i="1"/>
  <c r="K530" i="1" s="1"/>
  <c r="Q529" i="1"/>
  <c r="M529" i="1"/>
  <c r="K529" i="1"/>
  <c r="J529" i="1"/>
  <c r="Q528" i="1"/>
  <c r="M528" i="1"/>
  <c r="J528" i="1"/>
  <c r="K528" i="1" s="1"/>
  <c r="Q527" i="1"/>
  <c r="M527" i="1"/>
  <c r="J527" i="1"/>
  <c r="K527" i="1" s="1"/>
  <c r="Q526" i="1"/>
  <c r="M526" i="1"/>
  <c r="J526" i="1"/>
  <c r="K526" i="1" s="1"/>
  <c r="Q525" i="1"/>
  <c r="M525" i="1"/>
  <c r="J525" i="1"/>
  <c r="K525" i="1" s="1"/>
  <c r="J524" i="1"/>
  <c r="K524" i="1" s="1"/>
  <c r="Q523" i="1"/>
  <c r="M523" i="1"/>
  <c r="J523" i="1"/>
  <c r="K523" i="1" s="1"/>
  <c r="Q522" i="1"/>
  <c r="M522" i="1"/>
  <c r="J522" i="1"/>
  <c r="K522" i="1" s="1"/>
  <c r="Q521" i="1"/>
  <c r="M521" i="1"/>
  <c r="J521" i="1"/>
  <c r="K521" i="1" s="1"/>
  <c r="Q520" i="1"/>
  <c r="M520" i="1"/>
  <c r="J520" i="1"/>
  <c r="K520" i="1" s="1"/>
  <c r="Q519" i="1"/>
  <c r="M519" i="1"/>
  <c r="J519" i="1"/>
  <c r="K519" i="1" s="1"/>
  <c r="Q518" i="1"/>
  <c r="M518" i="1"/>
  <c r="J518" i="1"/>
  <c r="K518" i="1" s="1"/>
  <c r="Q517" i="1"/>
  <c r="M517" i="1"/>
  <c r="J517" i="1"/>
  <c r="K517" i="1" s="1"/>
  <c r="Q516" i="1"/>
  <c r="M516" i="1"/>
  <c r="J516" i="1"/>
  <c r="K516" i="1" s="1"/>
  <c r="Q515" i="1"/>
  <c r="M515" i="1"/>
  <c r="J515" i="1"/>
  <c r="K515" i="1" s="1"/>
  <c r="Q514" i="1"/>
  <c r="M514" i="1"/>
  <c r="J514" i="1"/>
  <c r="K514" i="1" s="1"/>
  <c r="Q513" i="1"/>
  <c r="M513" i="1"/>
  <c r="J513" i="1"/>
  <c r="K513" i="1" s="1"/>
  <c r="Q512" i="1"/>
  <c r="M512" i="1"/>
  <c r="J512" i="1"/>
  <c r="K512" i="1" s="1"/>
  <c r="Q511" i="1"/>
  <c r="M511" i="1"/>
  <c r="J511" i="1"/>
  <c r="K511" i="1" s="1"/>
  <c r="Q510" i="1"/>
  <c r="M510" i="1"/>
  <c r="J510" i="1"/>
  <c r="K510" i="1" s="1"/>
  <c r="Q509" i="1"/>
  <c r="M509" i="1"/>
  <c r="J509" i="1"/>
  <c r="K509" i="1" s="1"/>
  <c r="Q508" i="1"/>
  <c r="M508" i="1"/>
  <c r="J508" i="1"/>
  <c r="K508" i="1" s="1"/>
  <c r="Q507" i="1"/>
  <c r="M507" i="1"/>
  <c r="J507" i="1"/>
  <c r="K507" i="1" s="1"/>
  <c r="Q506" i="1"/>
  <c r="M506" i="1"/>
  <c r="J506" i="1"/>
  <c r="K506" i="1" s="1"/>
  <c r="Q505" i="1"/>
  <c r="M505" i="1"/>
  <c r="J505" i="1"/>
  <c r="K505" i="1" s="1"/>
  <c r="Q504" i="1"/>
  <c r="M504" i="1"/>
  <c r="J504" i="1"/>
  <c r="K504" i="1" s="1"/>
  <c r="Q503" i="1"/>
  <c r="M503" i="1"/>
  <c r="J503" i="1"/>
  <c r="K503" i="1" s="1"/>
  <c r="Q502" i="1"/>
  <c r="M502" i="1"/>
  <c r="J502" i="1"/>
  <c r="K502" i="1" s="1"/>
  <c r="Q501" i="1"/>
  <c r="M501" i="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Q476" i="1"/>
  <c r="M476" i="1"/>
  <c r="J476" i="1"/>
  <c r="K476" i="1" s="1"/>
  <c r="Q475" i="1"/>
  <c r="M475" i="1"/>
  <c r="J475" i="1"/>
  <c r="K475" i="1" s="1"/>
  <c r="Q474" i="1"/>
  <c r="M474" i="1"/>
  <c r="J474" i="1"/>
  <c r="K474" i="1" s="1"/>
  <c r="Q473" i="1"/>
  <c r="M473" i="1"/>
  <c r="J473" i="1"/>
  <c r="K473" i="1" s="1"/>
  <c r="Q472" i="1"/>
  <c r="M472" i="1"/>
  <c r="J472" i="1"/>
  <c r="K472" i="1" s="1"/>
  <c r="Q471" i="1"/>
  <c r="M471" i="1"/>
  <c r="J471" i="1"/>
  <c r="K471" i="1" s="1"/>
  <c r="Q470" i="1"/>
  <c r="M470" i="1"/>
  <c r="J470" i="1"/>
  <c r="K470" i="1" s="1"/>
  <c r="J469" i="1"/>
  <c r="K469" i="1" s="1"/>
  <c r="Q468" i="1"/>
  <c r="M468" i="1"/>
  <c r="J468" i="1"/>
  <c r="K468" i="1" s="1"/>
  <c r="Q467" i="1"/>
  <c r="M467" i="1"/>
  <c r="J467" i="1"/>
  <c r="K467" i="1" s="1"/>
  <c r="Q466" i="1"/>
  <c r="M466" i="1"/>
  <c r="J466" i="1"/>
  <c r="K466" i="1" s="1"/>
  <c r="Q465" i="1"/>
  <c r="M465" i="1"/>
  <c r="J465" i="1"/>
  <c r="K465" i="1" s="1"/>
  <c r="Q464" i="1"/>
  <c r="M464" i="1"/>
  <c r="J464" i="1"/>
  <c r="K464" i="1" s="1"/>
  <c r="Q463" i="1"/>
  <c r="M463" i="1"/>
  <c r="J463" i="1"/>
  <c r="K463" i="1" s="1"/>
  <c r="Q462" i="1"/>
  <c r="M462" i="1"/>
  <c r="J462" i="1"/>
  <c r="K462" i="1" s="1"/>
  <c r="Q461" i="1"/>
  <c r="M461" i="1"/>
  <c r="J461" i="1"/>
  <c r="K461" i="1" s="1"/>
  <c r="Q460" i="1"/>
  <c r="M460" i="1"/>
  <c r="J460" i="1"/>
  <c r="K460" i="1" s="1"/>
  <c r="Q459" i="1"/>
  <c r="M459" i="1"/>
  <c r="J459" i="1"/>
  <c r="K459" i="1" s="1"/>
  <c r="J458" i="1"/>
  <c r="K458" i="1" s="1"/>
  <c r="J457" i="1"/>
  <c r="K457" i="1" s="1"/>
  <c r="J456" i="1"/>
  <c r="K456" i="1" s="1"/>
  <c r="Q455" i="1"/>
  <c r="M455" i="1"/>
  <c r="J455" i="1"/>
  <c r="K455" i="1" s="1"/>
  <c r="Q454" i="1"/>
  <c r="M454" i="1"/>
  <c r="J454" i="1"/>
  <c r="K454" i="1" s="1"/>
  <c r="Q453" i="1"/>
  <c r="M453" i="1"/>
  <c r="J453" i="1"/>
  <c r="K453" i="1" s="1"/>
  <c r="Q452" i="1"/>
  <c r="M452" i="1"/>
  <c r="J452" i="1"/>
  <c r="K452" i="1" s="1"/>
  <c r="Q451" i="1"/>
  <c r="M451" i="1"/>
  <c r="J451" i="1"/>
  <c r="K451" i="1" s="1"/>
  <c r="Q450" i="1"/>
  <c r="M450" i="1"/>
  <c r="J450" i="1"/>
  <c r="K450" i="1" s="1"/>
  <c r="Q449" i="1"/>
  <c r="M449" i="1"/>
  <c r="J449" i="1"/>
  <c r="K449" i="1" s="1"/>
  <c r="Q448" i="1"/>
  <c r="M448" i="1"/>
  <c r="J448" i="1"/>
  <c r="K448" i="1" s="1"/>
  <c r="Q447" i="1"/>
  <c r="M447" i="1"/>
  <c r="J447" i="1"/>
  <c r="K447" i="1" s="1"/>
  <c r="Q446" i="1"/>
  <c r="M446" i="1"/>
  <c r="J446" i="1"/>
  <c r="K446" i="1" s="1"/>
  <c r="Q445" i="1"/>
  <c r="M445" i="1"/>
  <c r="J445" i="1"/>
  <c r="K445" i="1" s="1"/>
  <c r="J444" i="1"/>
  <c r="K444" i="1" s="1"/>
  <c r="Q443" i="1"/>
  <c r="J443" i="1"/>
  <c r="K443" i="1" s="1"/>
  <c r="Q442" i="1"/>
  <c r="J442" i="1"/>
  <c r="K442" i="1" s="1"/>
  <c r="J441" i="1"/>
  <c r="K441" i="1" s="1"/>
  <c r="J440" i="1"/>
  <c r="K440" i="1" s="1"/>
  <c r="Q439" i="1"/>
  <c r="M439" i="1"/>
  <c r="J439" i="1"/>
  <c r="K439" i="1" s="1"/>
  <c r="J438" i="1"/>
  <c r="K438" i="1" s="1"/>
  <c r="J437" i="1"/>
  <c r="K437" i="1" s="1"/>
  <c r="J436" i="1"/>
  <c r="K436" i="1" s="1"/>
  <c r="J435" i="1"/>
  <c r="K435" i="1" s="1"/>
  <c r="J434" i="1"/>
  <c r="K434" i="1" s="1"/>
  <c r="Q433" i="1"/>
  <c r="M433" i="1"/>
  <c r="J433" i="1"/>
  <c r="K433" i="1" s="1"/>
  <c r="J432" i="1"/>
  <c r="K432" i="1" s="1"/>
  <c r="J431" i="1"/>
  <c r="K431" i="1" s="1"/>
  <c r="J430" i="1"/>
  <c r="K430" i="1" s="1"/>
  <c r="J429" i="1"/>
  <c r="K429" i="1" s="1"/>
  <c r="J428" i="1"/>
  <c r="K428" i="1" s="1"/>
  <c r="Q427" i="1"/>
  <c r="J427" i="1"/>
  <c r="K427" i="1" s="1"/>
  <c r="J426" i="1"/>
  <c r="K426" i="1" s="1"/>
  <c r="J425" i="1"/>
  <c r="K425" i="1" s="1"/>
  <c r="J424" i="1"/>
  <c r="K424" i="1" s="1"/>
  <c r="J423" i="1"/>
  <c r="K423" i="1" s="1"/>
  <c r="J422" i="1"/>
  <c r="K422" i="1" s="1"/>
  <c r="J421" i="1"/>
  <c r="K421" i="1" s="1"/>
  <c r="J420" i="1"/>
  <c r="K420" i="1" s="1"/>
  <c r="Q419" i="1"/>
  <c r="J419" i="1"/>
  <c r="K419" i="1" s="1"/>
  <c r="J418" i="1"/>
  <c r="K418" i="1" s="1"/>
  <c r="J417" i="1"/>
  <c r="K417" i="1" s="1"/>
  <c r="J416" i="1"/>
  <c r="K416" i="1" s="1"/>
  <c r="J415" i="1"/>
  <c r="K415" i="1" s="1"/>
  <c r="J414" i="1"/>
  <c r="K414" i="1" s="1"/>
  <c r="J413" i="1"/>
  <c r="K413" i="1" s="1"/>
  <c r="J412" i="1"/>
  <c r="K412" i="1" s="1"/>
  <c r="J411" i="1"/>
  <c r="K411" i="1" s="1"/>
  <c r="J410" i="1"/>
  <c r="K410" i="1" s="1"/>
  <c r="Q409" i="1"/>
  <c r="J409" i="1"/>
  <c r="K409" i="1" s="1"/>
  <c r="Q408" i="1"/>
  <c r="J408" i="1"/>
  <c r="K408" i="1" s="1"/>
  <c r="Q407" i="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Q389" i="1"/>
  <c r="J389" i="1"/>
  <c r="K389" i="1" s="1"/>
  <c r="Q388" i="1"/>
  <c r="J388" i="1"/>
  <c r="K388" i="1" s="1"/>
  <c r="Q387" i="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Q369" i="1"/>
  <c r="K369" i="1"/>
  <c r="J369" i="1"/>
  <c r="J368" i="1"/>
  <c r="K368" i="1" s="1"/>
  <c r="Q367" i="1"/>
  <c r="J367" i="1"/>
  <c r="K367" i="1" s="1"/>
  <c r="Q366" i="1"/>
  <c r="J366" i="1"/>
  <c r="K366" i="1" s="1"/>
  <c r="J365" i="1"/>
  <c r="K365" i="1" s="1"/>
  <c r="J364" i="1"/>
  <c r="K364" i="1" s="1"/>
  <c r="Q363" i="1"/>
  <c r="J363" i="1"/>
  <c r="K363" i="1" s="1"/>
  <c r="J362" i="1"/>
  <c r="K362" i="1" s="1"/>
  <c r="J361" i="1"/>
  <c r="K361" i="1" s="1"/>
  <c r="Q360" i="1"/>
  <c r="J360" i="1"/>
  <c r="K360" i="1" s="1"/>
  <c r="J359" i="1"/>
  <c r="K359" i="1" s="1"/>
  <c r="J358" i="1"/>
  <c r="J357" i="1"/>
  <c r="K357" i="1" s="1"/>
  <c r="J356" i="1"/>
  <c r="K356" i="1" s="1"/>
  <c r="Q355" i="1"/>
  <c r="J355" i="1"/>
  <c r="K355" i="1" s="1"/>
  <c r="Q354" i="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Q339" i="1"/>
  <c r="J339" i="1"/>
  <c r="K339" i="1" s="1"/>
  <c r="Q338" i="1"/>
  <c r="J338" i="1"/>
  <c r="K338" i="1" s="1"/>
  <c r="Q337" i="1"/>
  <c r="J337" i="1"/>
  <c r="K337" i="1" s="1"/>
  <c r="Q336" i="1"/>
  <c r="J336" i="1"/>
  <c r="K336" i="1" s="1"/>
  <c r="Q335" i="1"/>
  <c r="J335" i="1"/>
  <c r="K335" i="1" s="1"/>
  <c r="J334" i="1"/>
  <c r="K334" i="1" s="1"/>
  <c r="J333" i="1"/>
  <c r="K333" i="1" s="1"/>
  <c r="J332" i="1"/>
  <c r="K332" i="1" s="1"/>
  <c r="J331" i="1"/>
  <c r="K331" i="1" s="1"/>
  <c r="J330" i="1"/>
  <c r="K330" i="1" s="1"/>
  <c r="J329" i="1"/>
  <c r="K329" i="1" s="1"/>
  <c r="Q328" i="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Q314" i="1"/>
  <c r="J314" i="1"/>
  <c r="K314" i="1" s="1"/>
  <c r="Q313" i="1"/>
  <c r="J313" i="1"/>
  <c r="K313" i="1" s="1"/>
  <c r="J312" i="1"/>
  <c r="K312" i="1" s="1"/>
  <c r="J311" i="1"/>
  <c r="K311" i="1" s="1"/>
  <c r="J310" i="1"/>
  <c r="K310" i="1" s="1"/>
  <c r="Q309" i="1"/>
  <c r="J309" i="1"/>
  <c r="K309" i="1" s="1"/>
  <c r="Q308" i="1"/>
  <c r="J308" i="1"/>
  <c r="K308" i="1" s="1"/>
  <c r="Q307" i="1"/>
  <c r="J307" i="1"/>
  <c r="K307" i="1" s="1"/>
  <c r="K306" i="1"/>
  <c r="J306" i="1"/>
  <c r="J305" i="1"/>
  <c r="K305" i="1" s="1"/>
  <c r="J304" i="1"/>
  <c r="K304" i="1" s="1"/>
  <c r="J303" i="1"/>
  <c r="K303" i="1" s="1"/>
  <c r="J302" i="1"/>
  <c r="K302" i="1" s="1"/>
  <c r="Q301" i="1"/>
  <c r="J301" i="1"/>
  <c r="K301" i="1" s="1"/>
  <c r="J300" i="1"/>
  <c r="K300" i="1" s="1"/>
  <c r="J299" i="1"/>
  <c r="K299" i="1" s="1"/>
  <c r="J298" i="1"/>
  <c r="K298" i="1" s="1"/>
  <c r="J297" i="1"/>
  <c r="K297" i="1" s="1"/>
  <c r="J296" i="1"/>
  <c r="K296" i="1" s="1"/>
  <c r="J295" i="1"/>
  <c r="K295" i="1" s="1"/>
  <c r="J294" i="1"/>
  <c r="K294" i="1" s="1"/>
  <c r="Q293" i="1"/>
  <c r="J293" i="1"/>
  <c r="K293" i="1" s="1"/>
  <c r="Q292" i="1"/>
  <c r="J292" i="1"/>
  <c r="K292" i="1" s="1"/>
  <c r="J291" i="1"/>
  <c r="K291" i="1" s="1"/>
  <c r="J290" i="1"/>
  <c r="K290" i="1" s="1"/>
  <c r="Q289" i="1"/>
  <c r="J289" i="1"/>
  <c r="K289" i="1" s="1"/>
  <c r="Q288" i="1"/>
  <c r="J288" i="1"/>
  <c r="K288" i="1" s="1"/>
  <c r="Q287" i="1"/>
  <c r="J287" i="1"/>
  <c r="K287" i="1" s="1"/>
  <c r="Q286" i="1"/>
  <c r="J286" i="1"/>
  <c r="K286" i="1" s="1"/>
  <c r="Q285" i="1"/>
  <c r="J285" i="1"/>
  <c r="K285" i="1" s="1"/>
  <c r="Q284" i="1"/>
  <c r="J284" i="1"/>
  <c r="K284" i="1" s="1"/>
  <c r="Q283" i="1"/>
  <c r="J283" i="1"/>
  <c r="K283" i="1" s="1"/>
  <c r="Q282" i="1"/>
  <c r="J282" i="1"/>
  <c r="K282" i="1" s="1"/>
  <c r="J281" i="1"/>
  <c r="K281" i="1" s="1"/>
  <c r="J280" i="1"/>
  <c r="K280" i="1" s="1"/>
  <c r="J279" i="1"/>
  <c r="K279" i="1" s="1"/>
  <c r="J278" i="1"/>
  <c r="K278" i="1" s="1"/>
  <c r="J277" i="1"/>
  <c r="K277" i="1" s="1"/>
  <c r="J276" i="1"/>
  <c r="K276" i="1" s="1"/>
  <c r="J275" i="1"/>
  <c r="K275" i="1" s="1"/>
  <c r="Q274" i="1"/>
  <c r="K274" i="1"/>
  <c r="J274" i="1"/>
  <c r="J273" i="1"/>
  <c r="K273" i="1" s="1"/>
  <c r="J272" i="1"/>
  <c r="K272" i="1" s="1"/>
  <c r="J271" i="1"/>
  <c r="K271" i="1" s="1"/>
  <c r="Q270" i="1"/>
  <c r="J270" i="1"/>
  <c r="K270" i="1" s="1"/>
  <c r="Q269" i="1"/>
  <c r="J269" i="1"/>
  <c r="K269" i="1" s="1"/>
  <c r="Q268" i="1"/>
  <c r="J268" i="1"/>
  <c r="K268" i="1" s="1"/>
  <c r="Q267" i="1"/>
  <c r="J267" i="1"/>
  <c r="K267" i="1" s="1"/>
  <c r="J266" i="1"/>
  <c r="K266" i="1" s="1"/>
  <c r="J265" i="1"/>
  <c r="K265" i="1" s="1"/>
  <c r="Q264" i="1"/>
  <c r="J264" i="1"/>
  <c r="K264" i="1" s="1"/>
  <c r="Q263" i="1"/>
  <c r="J263" i="1"/>
  <c r="K263" i="1" s="1"/>
  <c r="Q262" i="1"/>
  <c r="J262" i="1"/>
  <c r="K262" i="1" s="1"/>
  <c r="Q261" i="1"/>
  <c r="J261" i="1"/>
  <c r="K261" i="1" s="1"/>
  <c r="Q260" i="1"/>
  <c r="J260" i="1"/>
  <c r="K260" i="1" s="1"/>
  <c r="Q259" i="1"/>
  <c r="J259" i="1"/>
  <c r="K259" i="1" s="1"/>
  <c r="Q258" i="1"/>
  <c r="J258" i="1"/>
  <c r="K258" i="1" s="1"/>
  <c r="J257" i="1"/>
  <c r="K257" i="1" s="1"/>
  <c r="J256" i="1"/>
  <c r="K256" i="1" s="1"/>
  <c r="J255" i="1"/>
  <c r="K255" i="1" s="1"/>
  <c r="J254" i="1"/>
  <c r="K254" i="1" s="1"/>
  <c r="J253" i="1"/>
  <c r="K253" i="1" s="1"/>
  <c r="J252" i="1"/>
  <c r="K252" i="1" s="1"/>
  <c r="J251" i="1"/>
  <c r="K251" i="1" s="1"/>
  <c r="J250" i="1"/>
  <c r="K250" i="1" s="1"/>
  <c r="J249" i="1"/>
  <c r="K249" i="1" s="1"/>
  <c r="Q248" i="1"/>
  <c r="J248" i="1"/>
  <c r="K248" i="1" s="1"/>
  <c r="Q247" i="1"/>
  <c r="J247" i="1"/>
  <c r="K247" i="1" s="1"/>
  <c r="Q246" i="1"/>
  <c r="J246" i="1"/>
  <c r="K246" i="1" s="1"/>
  <c r="Q245" i="1"/>
  <c r="J245" i="1"/>
  <c r="K245" i="1" s="1"/>
  <c r="J244" i="1"/>
  <c r="K244" i="1" s="1"/>
  <c r="Q243" i="1"/>
  <c r="J243" i="1"/>
  <c r="K243" i="1" s="1"/>
  <c r="Q242" i="1"/>
  <c r="J242" i="1"/>
  <c r="K242" i="1" s="1"/>
  <c r="Q241" i="1"/>
  <c r="J241" i="1"/>
  <c r="K241" i="1" s="1"/>
  <c r="Q240" i="1"/>
  <c r="J240" i="1"/>
  <c r="K240" i="1" s="1"/>
  <c r="Q239" i="1"/>
  <c r="J239" i="1"/>
  <c r="K239" i="1" s="1"/>
  <c r="Q238" i="1"/>
  <c r="J238" i="1"/>
  <c r="K238" i="1" s="1"/>
  <c r="Q237" i="1"/>
  <c r="J237" i="1"/>
  <c r="K237" i="1" s="1"/>
  <c r="J236" i="1"/>
  <c r="K236" i="1" s="1"/>
  <c r="J235" i="1"/>
  <c r="K235" i="1" s="1"/>
  <c r="J234" i="1"/>
  <c r="K234" i="1" s="1"/>
  <c r="J233" i="1"/>
  <c r="K233" i="1" s="1"/>
  <c r="Q232" i="1"/>
  <c r="J232" i="1"/>
  <c r="K232" i="1" s="1"/>
  <c r="Q231" i="1"/>
  <c r="J231" i="1"/>
  <c r="K231" i="1" s="1"/>
  <c r="Q230" i="1"/>
  <c r="J230" i="1"/>
  <c r="K230" i="1" s="1"/>
  <c r="Q229" i="1"/>
  <c r="J229" i="1"/>
  <c r="K229" i="1" s="1"/>
  <c r="Q228" i="1"/>
  <c r="J228" i="1"/>
  <c r="K228" i="1" s="1"/>
  <c r="Q227" i="1"/>
  <c r="K227" i="1"/>
  <c r="J227" i="1"/>
  <c r="J226" i="1"/>
  <c r="K226" i="1" s="1"/>
  <c r="J225" i="1"/>
  <c r="K225" i="1" s="1"/>
  <c r="J224" i="1"/>
  <c r="K224" i="1" s="1"/>
  <c r="K223" i="1"/>
  <c r="J223" i="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Q200" i="1"/>
  <c r="J200" i="1"/>
  <c r="K200" i="1" s="1"/>
  <c r="Q199" i="1"/>
  <c r="J199" i="1"/>
  <c r="K199" i="1" s="1"/>
  <c r="J198" i="1"/>
  <c r="K198" i="1" s="1"/>
  <c r="J197" i="1"/>
  <c r="K197" i="1" s="1"/>
  <c r="J196" i="1"/>
  <c r="K196" i="1" s="1"/>
  <c r="Q195" i="1"/>
  <c r="J195" i="1"/>
  <c r="K195" i="1" s="1"/>
  <c r="J194" i="1"/>
  <c r="K194" i="1" s="1"/>
  <c r="Q193" i="1"/>
  <c r="J193" i="1"/>
  <c r="K193" i="1" s="1"/>
  <c r="J192" i="1"/>
  <c r="K192" i="1" s="1"/>
  <c r="J191" i="1"/>
  <c r="K191" i="1" s="1"/>
  <c r="J190" i="1"/>
  <c r="K190" i="1" s="1"/>
  <c r="J189" i="1"/>
  <c r="K189" i="1" s="1"/>
  <c r="J188" i="1"/>
  <c r="K188" i="1" s="1"/>
  <c r="J187" i="1"/>
  <c r="K187" i="1" s="1"/>
  <c r="J186" i="1"/>
  <c r="K186" i="1" s="1"/>
  <c r="J185" i="1"/>
  <c r="K185" i="1" s="1"/>
  <c r="Q184" i="1"/>
  <c r="J184" i="1"/>
  <c r="K184" i="1" s="1"/>
  <c r="Q183" i="1"/>
  <c r="J183" i="1"/>
  <c r="K183" i="1" s="1"/>
  <c r="J182" i="1"/>
  <c r="K182" i="1" s="1"/>
  <c r="J181" i="1"/>
  <c r="K181" i="1" s="1"/>
  <c r="J180" i="1"/>
  <c r="K180" i="1" s="1"/>
  <c r="J179" i="1"/>
  <c r="K179" i="1" s="1"/>
  <c r="J178" i="1"/>
  <c r="K178" i="1" s="1"/>
  <c r="J177" i="1"/>
  <c r="K177" i="1" s="1"/>
  <c r="Q176" i="1"/>
  <c r="J176" i="1"/>
  <c r="K176" i="1" s="1"/>
  <c r="Q175" i="1"/>
  <c r="J175" i="1"/>
  <c r="K175" i="1" s="1"/>
  <c r="Q174" i="1"/>
  <c r="J174" i="1"/>
  <c r="K174" i="1" s="1"/>
  <c r="J173" i="1"/>
  <c r="K173" i="1" s="1"/>
  <c r="J172" i="1"/>
  <c r="K172" i="1" s="1"/>
  <c r="J171" i="1"/>
  <c r="K171" i="1" s="1"/>
  <c r="J170" i="1"/>
  <c r="K170" i="1" s="1"/>
  <c r="J169" i="1"/>
  <c r="K169" i="1" s="1"/>
  <c r="J168" i="1"/>
  <c r="K168" i="1" s="1"/>
  <c r="J167" i="1"/>
  <c r="K167" i="1" s="1"/>
  <c r="Q166" i="1"/>
  <c r="J166" i="1"/>
  <c r="K166" i="1" s="1"/>
  <c r="J165" i="1"/>
  <c r="K165" i="1" s="1"/>
  <c r="J164" i="1"/>
  <c r="K164" i="1" s="1"/>
  <c r="Q163" i="1"/>
  <c r="J163" i="1"/>
  <c r="K163" i="1" s="1"/>
  <c r="J162" i="1"/>
  <c r="K162" i="1" s="1"/>
  <c r="J161" i="1"/>
  <c r="K161" i="1" s="1"/>
  <c r="J160" i="1"/>
  <c r="K160" i="1" s="1"/>
  <c r="Q159" i="1"/>
  <c r="J159" i="1"/>
  <c r="K159" i="1" s="1"/>
  <c r="Q158" i="1"/>
  <c r="J158" i="1"/>
  <c r="K158" i="1" s="1"/>
  <c r="J157" i="1"/>
  <c r="K157" i="1" s="1"/>
  <c r="J156" i="1"/>
  <c r="K156" i="1" s="1"/>
  <c r="J155" i="1"/>
  <c r="K155" i="1" s="1"/>
  <c r="J154" i="1"/>
  <c r="K154" i="1" s="1"/>
  <c r="J153" i="1"/>
  <c r="K153" i="1" s="1"/>
  <c r="J152" i="1"/>
  <c r="K152" i="1" s="1"/>
  <c r="J151" i="1"/>
  <c r="K151" i="1" s="1"/>
  <c r="Q150" i="1"/>
  <c r="J150" i="1"/>
  <c r="K150" i="1" s="1"/>
  <c r="J149" i="1"/>
  <c r="K149" i="1" s="1"/>
  <c r="K148" i="1"/>
  <c r="J148" i="1"/>
  <c r="J147" i="1"/>
  <c r="K147" i="1" s="1"/>
  <c r="J146" i="1"/>
  <c r="K146" i="1" s="1"/>
  <c r="J145" i="1"/>
  <c r="K145" i="1" s="1"/>
  <c r="J144" i="1"/>
  <c r="K144" i="1" s="1"/>
  <c r="J143" i="1"/>
  <c r="K143" i="1" s="1"/>
  <c r="J142" i="1"/>
  <c r="K142" i="1" s="1"/>
  <c r="M141" i="1"/>
  <c r="J141" i="1"/>
  <c r="K141" i="1" s="1"/>
  <c r="M140" i="1"/>
  <c r="J140" i="1"/>
  <c r="K140" i="1" s="1"/>
  <c r="M139" i="1"/>
  <c r="J139" i="1"/>
  <c r="K139" i="1" s="1"/>
  <c r="M138" i="1"/>
  <c r="J138" i="1"/>
  <c r="K138" i="1" s="1"/>
  <c r="M137" i="1"/>
  <c r="J137" i="1"/>
  <c r="K137" i="1" s="1"/>
  <c r="M136" i="1"/>
  <c r="J136" i="1"/>
  <c r="K136" i="1" s="1"/>
  <c r="M135" i="1"/>
  <c r="J135" i="1"/>
  <c r="K135" i="1" s="1"/>
  <c r="M134" i="1"/>
  <c r="J134" i="1"/>
  <c r="K134" i="1" s="1"/>
  <c r="M133" i="1"/>
  <c r="J133" i="1"/>
  <c r="K133" i="1" s="1"/>
  <c r="M132" i="1"/>
  <c r="J132" i="1"/>
  <c r="K132" i="1" s="1"/>
  <c r="M131" i="1"/>
  <c r="J131" i="1"/>
  <c r="K131" i="1" s="1"/>
  <c r="M130" i="1"/>
  <c r="J130" i="1"/>
  <c r="K130" i="1" s="1"/>
  <c r="M129" i="1"/>
  <c r="J129" i="1"/>
  <c r="K129" i="1" s="1"/>
  <c r="J128" i="1"/>
  <c r="K128" i="1" s="1"/>
  <c r="J127" i="1"/>
  <c r="K127" i="1" s="1"/>
  <c r="J126" i="1"/>
  <c r="K126" i="1" s="1"/>
  <c r="Q125" i="1"/>
  <c r="J125" i="1"/>
  <c r="K125" i="1" s="1"/>
  <c r="J124" i="1"/>
  <c r="K124" i="1" s="1"/>
  <c r="J123" i="1"/>
  <c r="K123" i="1" s="1"/>
  <c r="J122" i="1"/>
  <c r="K122" i="1" s="1"/>
  <c r="J121" i="1"/>
  <c r="K121" i="1" s="1"/>
  <c r="J120" i="1"/>
  <c r="K120" i="1" s="1"/>
  <c r="J119" i="1"/>
  <c r="K119" i="1" s="1"/>
  <c r="Q118" i="1"/>
  <c r="J118" i="1"/>
  <c r="K118" i="1" s="1"/>
  <c r="J117" i="1"/>
  <c r="K117" i="1" s="1"/>
  <c r="Q116" i="1"/>
  <c r="J116" i="1"/>
  <c r="K116" i="1" s="1"/>
  <c r="Q115" i="1"/>
  <c r="J115" i="1"/>
  <c r="K115" i="1" s="1"/>
  <c r="J114" i="1"/>
  <c r="K114" i="1" s="1"/>
  <c r="J113" i="1"/>
  <c r="K113" i="1" s="1"/>
  <c r="Q112" i="1"/>
  <c r="J112" i="1"/>
  <c r="K112" i="1" s="1"/>
  <c r="J111" i="1"/>
  <c r="K111" i="1" s="1"/>
  <c r="J110" i="1"/>
  <c r="K110" i="1" s="1"/>
  <c r="J109" i="1"/>
  <c r="K109" i="1" s="1"/>
  <c r="Q108" i="1"/>
  <c r="J108" i="1"/>
  <c r="K108" i="1" s="1"/>
  <c r="Q107" i="1"/>
  <c r="J107" i="1"/>
  <c r="K107" i="1" s="1"/>
  <c r="Q106" i="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Q90" i="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Q55" i="1"/>
  <c r="J55" i="1"/>
  <c r="K55" i="1" s="1"/>
  <c r="Q54" i="1"/>
  <c r="J54" i="1"/>
  <c r="K54" i="1" s="1"/>
  <c r="Q53" i="1"/>
  <c r="J53" i="1"/>
  <c r="K53" i="1" s="1"/>
  <c r="Q52" i="1"/>
  <c r="J52" i="1"/>
  <c r="K52" i="1" s="1"/>
  <c r="Q51" i="1"/>
  <c r="J51" i="1"/>
  <c r="K51" i="1" s="1"/>
  <c r="Q50" i="1"/>
  <c r="J50" i="1"/>
  <c r="K50" i="1" s="1"/>
  <c r="Q49" i="1"/>
  <c r="J49" i="1"/>
  <c r="K49" i="1" s="1"/>
  <c r="Q48" i="1"/>
  <c r="J48" i="1"/>
  <c r="K48" i="1" s="1"/>
  <c r="Q47" i="1"/>
  <c r="J47" i="1"/>
  <c r="K47" i="1" s="1"/>
  <c r="Q46" i="1"/>
  <c r="J46" i="1"/>
  <c r="K46" i="1" s="1"/>
  <c r="Q45" i="1"/>
  <c r="J45" i="1"/>
  <c r="K45" i="1" s="1"/>
  <c r="Q44" i="1"/>
  <c r="J44" i="1"/>
  <c r="K44" i="1" s="1"/>
  <c r="Q43" i="1"/>
  <c r="J43" i="1"/>
  <c r="K43" i="1" s="1"/>
  <c r="Q42" i="1"/>
  <c r="J42" i="1"/>
  <c r="K42" i="1" s="1"/>
  <c r="Q41" i="1"/>
  <c r="J41" i="1"/>
  <c r="K41" i="1" s="1"/>
  <c r="Q40" i="1"/>
  <c r="J40" i="1"/>
  <c r="K40" i="1" s="1"/>
  <c r="Q39" i="1"/>
  <c r="J39" i="1"/>
  <c r="K39" i="1" s="1"/>
  <c r="Q38" i="1"/>
  <c r="J38" i="1"/>
  <c r="K38" i="1" s="1"/>
  <c r="Q37" i="1"/>
  <c r="J37" i="1"/>
  <c r="K37" i="1" s="1"/>
  <c r="Q36" i="1"/>
  <c r="J36" i="1"/>
  <c r="K36" i="1" s="1"/>
  <c r="Q35" i="1"/>
  <c r="J35" i="1"/>
  <c r="K35" i="1" s="1"/>
  <c r="Q34" i="1"/>
  <c r="J34" i="1"/>
  <c r="K34" i="1" s="1"/>
  <c r="Q33" i="1"/>
  <c r="J33" i="1"/>
  <c r="K33" i="1" s="1"/>
  <c r="Q32" i="1"/>
  <c r="J32" i="1"/>
  <c r="K32" i="1" s="1"/>
  <c r="Q31" i="1"/>
  <c r="J31" i="1"/>
  <c r="K31" i="1" s="1"/>
  <c r="Q30" i="1"/>
  <c r="J30" i="1"/>
  <c r="K30" i="1" s="1"/>
  <c r="Q29" i="1"/>
  <c r="J29" i="1"/>
  <c r="K29" i="1" s="1"/>
  <c r="Q28" i="1"/>
  <c r="J28" i="1"/>
  <c r="K28" i="1" s="1"/>
  <c r="Q27" i="1"/>
  <c r="J27" i="1"/>
  <c r="K27" i="1" s="1"/>
  <c r="Q26" i="1"/>
  <c r="J26" i="1"/>
  <c r="K26" i="1" s="1"/>
  <c r="Q25" i="1"/>
  <c r="J25" i="1"/>
  <c r="K25" i="1" s="1"/>
  <c r="Q24" i="1"/>
  <c r="J24" i="1"/>
  <c r="K24" i="1" s="1"/>
  <c r="Q23" i="1"/>
  <c r="J23" i="1"/>
  <c r="K23" i="1" s="1"/>
  <c r="Q22" i="1"/>
  <c r="J22" i="1"/>
  <c r="K22" i="1" s="1"/>
  <c r="Q21" i="1"/>
  <c r="J21" i="1"/>
  <c r="K21" i="1" s="1"/>
  <c r="Q20" i="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M7" i="1"/>
  <c r="J7" i="1"/>
  <c r="K7" i="1" s="1"/>
  <c r="M6" i="1"/>
  <c r="J6" i="1"/>
  <c r="K6" i="1" s="1"/>
  <c r="J5" i="1"/>
  <c r="K5" i="1" s="1"/>
  <c r="J4" i="1"/>
  <c r="K4" i="1" s="1"/>
  <c r="J3" i="1"/>
  <c r="K3" i="1" s="1"/>
  <c r="J2" i="1"/>
  <c r="K2" i="1" s="1"/>
</calcChain>
</file>

<file path=xl/sharedStrings.xml><?xml version="1.0" encoding="utf-8"?>
<sst xmlns="http://schemas.openxmlformats.org/spreadsheetml/2006/main" count="29432" uniqueCount="8871">
  <si>
    <t>Year of Paper</t>
  </si>
  <si>
    <t>Link to PubMed Entry</t>
  </si>
  <si>
    <t>Journals</t>
  </si>
  <si>
    <t>Journal DOI</t>
  </si>
  <si>
    <t>Citation</t>
  </si>
  <si>
    <t>Type of Nucleic Acid</t>
  </si>
  <si>
    <t>Name of Aptamer</t>
  </si>
  <si>
    <t>Aptamer Sequence</t>
  </si>
  <si>
    <t>Sequence Length</t>
  </si>
  <si>
    <t>Affinity</t>
  </si>
  <si>
    <t>Kd (nM)</t>
  </si>
  <si>
    <t>Pool Type</t>
  </si>
  <si>
    <t>Binding Buffer/Conditions</t>
  </si>
  <si>
    <t>Type of the buffer</t>
  </si>
  <si>
    <t>pH</t>
  </si>
  <si>
    <t>Molecular weight of target</t>
  </si>
  <si>
    <t>Application as quoted in the referenced paper</t>
  </si>
  <si>
    <t>Post-selex modifications to the aptamer</t>
  </si>
  <si>
    <t>Serial Number</t>
  </si>
  <si>
    <t>Parent sequence serial number</t>
  </si>
  <si>
    <t>Corresponding Author Name, email address</t>
  </si>
  <si>
    <t>please fill out the form for any feedbacks/comments</t>
  </si>
  <si>
    <t>Aptagen Cross Referencing(Check  Aptamer Chemistry, Affinity, Length, GC content, sequence)</t>
  </si>
  <si>
    <t>https://pubmed.ncbi.nlm.nih.gov/1697402/</t>
  </si>
  <si>
    <t xml:space="preserve"> Nature </t>
  </si>
  <si>
    <t>https://doi.org/10.1038/346818a0</t>
  </si>
  <si>
    <t>ssRNA</t>
  </si>
  <si>
    <t>CB-42</t>
  </si>
  <si>
    <t>Cibacron Blue 3GA</t>
  </si>
  <si>
    <t>5'GGGAGAAUUCCCGCGGCAGAAGCCCACCUGGCUUUGAACUCUAUGUUAUUGGGUGGGGGAAACUUAAGAAAACUACCACCCUUCAACAUUACCGCCCUUCAGCCUGCCAGCGCCCUGCAGCCCGGGAAGCUU3'</t>
  </si>
  <si>
    <t>Kd~600µM</t>
  </si>
  <si>
    <t>5'-GGGAGAATTCCCGCGG-N98-CTGCAGCCCGGGAAGCTT-3'</t>
  </si>
  <si>
    <t>0.6 ml of 0.5 M LiCI, 20 mM Tris-HCI, pH 7.6, 1 mM MgCl2</t>
  </si>
  <si>
    <t>MgCl</t>
  </si>
  <si>
    <t>Tris Buffers</t>
  </si>
  <si>
    <t>7.6</t>
  </si>
  <si>
    <t>Not reported</t>
  </si>
  <si>
    <t>Detection: " Isolate RNAs that bind to several dyes that appear to mimic metabolic cofactors. For example, Cibacron Blue binds tightly to the NADbinding site of many dehydrogenases and Cibacron Blue columns have been used for purification of these proteins by affinity chromatography. The experiments described here used Cibacron Blue 3GA (CB), Reactive Red 120 (R), Reactive Yellow 86 (Y), Reactive Brown 10 (BR), Reactive Green 19 (GR) and Reactive Blue 4 (B4) attached to cross-linked, beaded agarose. We chose these molecules because they have many possible hydrogen-bond donor and acceptor groups as well as planar surfaces for stacking interactions."</t>
  </si>
  <si>
    <t>Not applicable</t>
  </si>
  <si>
    <t>The aptamer was reported in DNA (include thymine nucleotide, instead of Uridine). The T was changed to U to match the discription of paper content.
DNA library/pool was used as a template to generate the RNA pool used in the selection. A T7 promoter sequence might be necessary to use this DNA library/pool as a template to generate the RNA pool in the selection.</t>
  </si>
  <si>
    <t>Szostak JW</t>
  </si>
  <si>
    <t>https://forms.gle/n4TzuyddXQrHYJXF9</t>
  </si>
  <si>
    <t>B4-25</t>
  </si>
  <si>
    <t>Reactive Blue 4</t>
  </si>
  <si>
    <t>5'GGGAGAAUUCCCGCGGCGUUGGCCCAGGAUAAUAGGACGAAAUCCGAAAAAUCCGUACCCAACAUAGAACCCCCCCAGCGCUCACACGGACGCCCCAUUACGGCUAACCGAACGCCUGCAGCCCGGGAAGCUU3'</t>
  </si>
  <si>
    <t>Kd&lt;100µM</t>
  </si>
  <si>
    <t>5'-GGGAGAATTCCCGCGG-N97-CTGCAGCCCGGAAGCTT-3'</t>
  </si>
  <si>
    <t>0.6 ml of 0.5 M LiCI, 20 mM Tris-HCI, pH 7.6, 1 mM MgCl3</t>
  </si>
  <si>
    <t xml:space="preserve">DNA library/pool was used as a template to generate the RNA pool used in the selection. A T7 promoter sequence might be necessary to use this DNA library/pool as a template to generate the RNA pool in the selection.
</t>
  </si>
  <si>
    <t>https://pubmed.ncbi.nlm.nih.gov/2200121/</t>
  </si>
  <si>
    <t xml:space="preserve"> Science </t>
  </si>
  <si>
    <t>https://doi.org/10.1126/science.2200121</t>
  </si>
  <si>
    <t>wild type</t>
  </si>
  <si>
    <t>T4 DNA polymerase (gp43)</t>
  </si>
  <si>
    <t>5'GAAUUGUGGUGUUGGCUCCCUAUAGUGAGUCGUAUUAAUAUUCCUUAGUUUUAUAGCCCAAUAACUCAGGCUCUUGAUUGGUUUUCAAUAGAGAUAUAAAAUUCUUUUCAUAG3'</t>
  </si>
  <si>
    <t>Kd: 4.8 nM</t>
  </si>
  <si>
    <t>5'-GAATTGTGGTGTTGGCTCCCTATAGTGAGTCGTATTA-ATATTCCTTAGTTTTATAGCCC-N9-AGGCTCTTGATTG-GTTTTCAATAGAGATATAAAATTCTTTTCATAG-3'</t>
  </si>
  <si>
    <t>None</t>
  </si>
  <si>
    <t>Not Reported</t>
  </si>
  <si>
    <t>N/A</t>
  </si>
  <si>
    <t>Detection: " We have previously shown that the RNA target of T4 DNA polymerase selectively inhibits its replicative function.Thus,the products of SELEX can affect the activity of the protein to which they have been fit. We expect that, at the very least,nucleic acid ligands that inhibit replicative proteins of epidemiologically important infections can be likewise evolved."</t>
  </si>
  <si>
    <t>Gold L</t>
  </si>
  <si>
    <t>major variant</t>
  </si>
  <si>
    <t>5'GAAUUGUGGUGUUGGCUCCCUAUAGUGAGUCGUAUUAAUAUUCCUUAGUUUUAUAGCCCAGCAACCUAGGCUCUUGAUUGGUUUUCAAUAGAGAUAUAAAAUUCUUUUCAUAG3'</t>
  </si>
  <si>
    <t>https://pubmed.ncbi.nlm.nih.gov/1741036/</t>
  </si>
  <si>
    <t>https://doi.org/10.1038/355564a0</t>
  </si>
  <si>
    <t>ssDNA</t>
  </si>
  <si>
    <t>15 mer (colloquially known as Bock DNA Aptamer)</t>
  </si>
  <si>
    <t>Thrombin (Sigma), Human</t>
  </si>
  <si>
    <t>5'GGTTGGTGTGGTTGG3'</t>
  </si>
  <si>
    <t>Kd: 25-200 nM</t>
  </si>
  <si>
    <t>5'-CGTACGGTCGACGCTAGC-60N-CACGTGGAGCTCGGATCC-3'</t>
  </si>
  <si>
    <t>19 mM Tris-acetate, pH 7.4, 140 mM NaCI, 5 mM KCI, 1 mM CaCI2, 1 mM MgCI2</t>
  </si>
  <si>
    <t>7.4</t>
  </si>
  <si>
    <t>Diagnostic and therapeutic: "We are at present investigating the aptamer-binding site on thrombin and analysing the binding sequences of individual aptamers in an effort to understand the base relationships that mediate binding and inhibition, our long-term interest being to develop diagnostics and therapeutic agents."</t>
  </si>
  <si>
    <t xml:space="preserve">Presumed minimized variant was found </t>
  </si>
  <si>
    <t>Toole JJ</t>
  </si>
  <si>
    <t>6 mer (colloquially known as Bock DNA Aptamer)</t>
  </si>
  <si>
    <t>5'GGTTGG3'</t>
  </si>
  <si>
    <t>20 mM Tris-acetate, pH 7.4, 140 mM NaCI, 5 mM KCI, 1 mM CaCI2, 1 mM MgCI2</t>
  </si>
  <si>
    <t>https://pubmed.ncbi.nlm.nih.gov/1379730/</t>
  </si>
  <si>
    <t xml:space="preserve"> Proc Natl Acad Sci U S A </t>
  </si>
  <si>
    <t>https://doi.org/10.1073/pnas.89.15.6988</t>
  </si>
  <si>
    <t>ligand 1.1</t>
  </si>
  <si>
    <t>Human imunnodeficiency virus type 1 reverse transcriptase (HIV-1-RT)</t>
  </si>
  <si>
    <t>5'GGGAGCAUCAGACUUUUAAUCUGACAAUCAAGAAUUCCGUUUUCAGUCGGGAAAAACUGAACAAUCUAUGAAAGAAUUUUAUAUCUCUAUUGAAAC3'</t>
  </si>
  <si>
    <t>Kd: 5 nM</t>
  </si>
  <si>
    <t>5'-GGGAGCAUCAGACUUUUAAUCUGACAAUCAAG-N32-AUCUAUGAAAGAAUUUUAUAUCUCUAUUGAAAC-3'</t>
  </si>
  <si>
    <t>200 mM KOAc/50 mM Tris-HCI, pH 7.7/10 mM dithiothreitol</t>
  </si>
  <si>
    <t>7.7</t>
  </si>
  <si>
    <t>Therapeutic: " Demonstrated that at least one of the ligands inhibits cDNA synthesis by HIV reverse transcriptase but falls to inhibit other reverse transcriptases. These exeriments highlight the power of SELEX to yield hlghiy spedfc ligands that reduce the activity of target proteins. Such ligands may provide therapeutic reagents for viral and' other dies."</t>
  </si>
  <si>
    <t/>
  </si>
  <si>
    <t>ligand 1.3a</t>
  </si>
  <si>
    <t>5'GGGAGCAUCAGACUUUUAAUCUGACAAUCAAGAAUAUCUUCCGAAGCCGAACGGGAAAACCGGCAUCUAUGAAAGAAUUUUAUCUCUAUUGAAAC3'</t>
  </si>
  <si>
    <t>5'-GGGAGCAUCAGACUUUUAAUCUGACAAUCAA-N32-AUCUAUGAAAGAAUUUUAUCUCUAUUGAAAC-3'</t>
  </si>
  <si>
    <t>https://pubmed.ncbi.nlm.nih.gov/7504300/</t>
  </si>
  <si>
    <t>https://doi.org/10.1073/pnas.90.23.11227</t>
  </si>
  <si>
    <t>5A</t>
  </si>
  <si>
    <t>Basic fibroblast growth factor (bFGF)</t>
  </si>
  <si>
    <t>5'GGGAGCUCAGAAUAAACGCUCAAAUCUCCUCCCGUCGAAGCUAACCUGGCCACUUCGACAUGAGGCCCGGAUCCGGC3'</t>
  </si>
  <si>
    <t>Kd: 23 ± 3 nM</t>
  </si>
  <si>
    <t>5'-GGGAGCUCAGAAUAAACGCUCAA-N30-UUCGACAUGAGGCCCGGAUCCGGC-3'</t>
  </si>
  <si>
    <t>PBS = 10.1 mMNa2HPO4, 1.8 mM KH2PO4, 137 mM NaCl, 2.7 mM KCl, pH 7.4</t>
  </si>
  <si>
    <t>PBS/phosphate buffers</t>
  </si>
  <si>
    <t>18000 Da</t>
  </si>
  <si>
    <t>Detection: " Describe and characterize a set of high-affinity RNA ligands for bFGF that were selected from a pool of 10^14 molecules and show that these ligands inhibit binding of the growth factor to its cell-surface receptors. The idea that bFGF antagonists may have useful medicinal applications is not new (reviewed in ref. 5). bFGF is believed to play a key role in the development of smooth-muscle cell lesions following vascular injury. Overexpression of bFGF (and other members of the FGF family) is correlated with many malignant disorders"</t>
  </si>
  <si>
    <t>Janjić N</t>
  </si>
  <si>
    <t>2'-fluoro-RNA</t>
  </si>
  <si>
    <t>7A</t>
  </si>
  <si>
    <t>5'GGGAGCUCAGAAUAAACGCUCAAUCGGCGAGCUAACCAAGACACUCGCUGCACUUCGACAUGAGGCCCGGAUCCGGC3'</t>
  </si>
  <si>
    <t>Kd: 5.0 ± 0.5 nM</t>
  </si>
  <si>
    <t>18001 Da</t>
  </si>
  <si>
    <t>2'-amino-RNA</t>
  </si>
  <si>
    <t>13A</t>
  </si>
  <si>
    <t>5'GGGAGCUCAGAAUAAACGCUCAAACCCGCGGCCUCCGAAGCUAACCAGGACACUUCGACAUGAGGCCCGGAUCCGGC3'</t>
  </si>
  <si>
    <t>Kd: 3.2 ± 0.5 nM</t>
  </si>
  <si>
    <t>18002 Da</t>
  </si>
  <si>
    <t>5-uracil-modified-DNA</t>
  </si>
  <si>
    <t>14A</t>
  </si>
  <si>
    <t>5'GGGAGCUCAGAAUAAACGCUCAAUGGGUGCUAACCAGGACACACCCACGCUGUUUCGACAUGAGGCCCGGAUCCGGC3'</t>
  </si>
  <si>
    <t>Kd: 3.0 ± 0.5 nM</t>
  </si>
  <si>
    <t>18003 Da</t>
  </si>
  <si>
    <t>5-uracil-modified-RNA</t>
  </si>
  <si>
    <t>21A</t>
  </si>
  <si>
    <t>5'GGGAGCUCAGAAUAAACGCUCAAUGGGUGCUUAACCAGGCCACACCCUGCUGUUUCGACAUGAGGCCCGGAUCCGGC3'</t>
  </si>
  <si>
    <t>Kd: 8.1 ± 0.8 nM</t>
  </si>
  <si>
    <t>18004 Da</t>
  </si>
  <si>
    <t>2'-fluoro/amino-RNA</t>
  </si>
  <si>
    <t>12A</t>
  </si>
  <si>
    <t>5'GGGAGAUGCCUGUCGAGCAUGCUGGGGGCAACGCUACAGACAAGUGCACCCAACGUAGCUAAACAGCUUUGUCGACGGG3'</t>
  </si>
  <si>
    <t>Kd: exhibits biphasic binding, 0.51 ± 0.13 nM, 60 ± 52 nM</t>
  </si>
  <si>
    <t>5'-GGGAGAUGCCUGUCGAGCAUGCUG-N30-GUAGCUAAACAGCUUUGUCGACGGG-3'</t>
  </si>
  <si>
    <t>18005 Da</t>
  </si>
  <si>
    <t>2'-fluoro/O-Me-RNA</t>
  </si>
  <si>
    <t>26At</t>
  </si>
  <si>
    <t>5'GGUGAAGGCAACGUAUAGGCAAGCACACUUCACC3'</t>
  </si>
  <si>
    <t>Kd: ~0.19 ± 0.02 nM</t>
  </si>
  <si>
    <t>18006 Da</t>
  </si>
  <si>
    <t>Truncated</t>
  </si>
  <si>
    <t>2'-O-Me-RNA</t>
  </si>
  <si>
    <t>26A</t>
  </si>
  <si>
    <t>5'GGGAGAUGCCUGUCGAGCAUGCUGCGUCAGAAGGCAACGUAUAGGCAAGCACACGUAGCUAAACAGCUUUGUCGACGGG3'</t>
  </si>
  <si>
    <t>Kd: exhibits biphasic binding, 0.19 ± 0.02 nM, 49 ± 26 nM</t>
  </si>
  <si>
    <t>2',4'-BNA/LNA-DNA</t>
  </si>
  <si>
    <t>22B</t>
  </si>
  <si>
    <t>5'GGGAGAUGCCUGUCGAGCAUGCUGAGGGUAACGUACUGGCAAGCUCACCUCAGCGUAGCUAAACAGCUUUGUCGACGGG3'</t>
  </si>
  <si>
    <t>Kd: exhibits biphasic binding, 0.13 ± 0.03 nM, 510 ± 30 nM</t>
  </si>
  <si>
    <t>18007 Da</t>
  </si>
  <si>
    <t>FANA XNA</t>
  </si>
  <si>
    <t>28B</t>
  </si>
  <si>
    <t>5'GGGAGAUGCCUGUCGAGCAUGCUGAGGGUAACGUAUAGUCAAGACACCUCAAGUGUAGCUAAACAGCUUUGUCGACGGG3'</t>
  </si>
  <si>
    <t>Kd: exhibits biphasic binding, 0.32 ± 0.07 nM, 140 ± 80 nM</t>
  </si>
  <si>
    <t>18008 Da</t>
  </si>
  <si>
    <t>https://pubmed.ncbi.nlm.nih.gov/7505429/</t>
  </si>
  <si>
    <t xml:space="preserve"> Nucleic Acids Res </t>
  </si>
  <si>
    <t>https://doi.org/10.1093/nar/21.23.5509</t>
  </si>
  <si>
    <t>9</t>
  </si>
  <si>
    <t>Rev protein of HIV-1 (minimal Rev-binding element (RBE) found within the Rev Responsive Element (RRE))</t>
  </si>
  <si>
    <t>5'GCUCUUGGGCGCAGCCUCAAUGAGGCUGGUGGUGCAAG3'</t>
  </si>
  <si>
    <t>Kd: 1.9 ± 0.21*</t>
  </si>
  <si>
    <t>5'-GCUCUUG-N4-CAGCCUCAAUGAGGCUG-N6-CAAG-3'</t>
  </si>
  <si>
    <t>50 mM KCl, 50 mM Tris-Cl, pH 8.0</t>
  </si>
  <si>
    <t>8</t>
  </si>
  <si>
    <t>Therapeutic: " A population of improved Rev-binding aptamers can be used to inhibit viral
replication, as opposed to a single RNA species. In contrast to other pharmaceuticals, this approach will make it extremely difficult for HIV-1 to accumulate mutations that can simultaneously evade a multitude of different RRE decays."</t>
  </si>
  <si>
    <t>*Activity values are described as "representing relative Kd's" with no units. 
Sequences at the defined 5' and 3' ends of the 76.6 DNA pool
are, respectively, 5'-GGTAATACGATCACTATAGGG4ACTC_x0002_GATGAAGCGAGCT-3' and 5'-TACTGACT7CGGCATCCCTGC-
-(3')</t>
  </si>
  <si>
    <t>Ellington AD</t>
  </si>
  <si>
    <t>18</t>
  </si>
  <si>
    <t>5'GCUCUUGGGCGCAGCCUCAAUGAGGCUGGAGGUACAAG3'</t>
  </si>
  <si>
    <t>Kd: 2.0*</t>
  </si>
  <si>
    <t>*Activity values are described as "representing relative Kd's" with no units
Sequences at the defined 5' and 3' ends of the 76.6 DNA pool
are, respectively, 5'-GGTAATACGATCACTATAGGG4ACTC_x0002_GATGAAGCGAGCT-3' and 5'-TACTGACT7CGGCATCCCTGC-
-(3')</t>
  </si>
  <si>
    <t>19</t>
  </si>
  <si>
    <t>5'GCUCUUGGGCACAGCCUCAAUGAGGCUGGUGGUACAAG3'</t>
  </si>
  <si>
    <t>Kd: 1.2 ± 0.08*</t>
  </si>
  <si>
    <t>6</t>
  </si>
  <si>
    <t>5'GCUCUUGGACACAGCCUCAAUGAGGCUGCAGAUACAAG3'</t>
  </si>
  <si>
    <t>Kd: 3.1 ± 0.26*</t>
  </si>
  <si>
    <t>116</t>
  </si>
  <si>
    <t>5'GCUCUUGGACACAGCUGCUGCAGAUACAAG3'</t>
  </si>
  <si>
    <t>Kd: 2.1*</t>
  </si>
  <si>
    <t>126</t>
  </si>
  <si>
    <t>5'GCUCUUGGACACAGCCUCAAUGAGGCUGCAGAAACAAG3'</t>
  </si>
  <si>
    <t>Kd: 2.7 ± 0.29*</t>
  </si>
  <si>
    <t>15</t>
  </si>
  <si>
    <t>5'GCUCUUGGCCGCAGCCUCAAUGAGGCUGAUGAUACAAG3'</t>
  </si>
  <si>
    <t>Kd: 1.7*</t>
  </si>
  <si>
    <t>1</t>
  </si>
  <si>
    <t>5'AUUCUGUACUCCGUACGCAAGUACGGUCGAGAAACAG3'</t>
  </si>
  <si>
    <t>Kd: 4.3*</t>
  </si>
  <si>
    <t>5'-AUUCUGU-N6.9-GUACGCAAGUAC-N6.9-ACAG-3'</t>
  </si>
  <si>
    <t>*Activity values are described as "representing relative Kd's" with no units
6.9 means Both random sequence tracts were systematically varied from 6 to 9 nts in length.
Sequences at the defined 5' and 3' ends of the 79.9
pool are, respectively, 5'-GGTAATACGACTCACTATAGGG_x0002_AACTCG4TG4AGCGAATT-3' and 5'-GCCTATCTATCGGAT_x0002_CCACG-3'.</t>
  </si>
  <si>
    <t>2</t>
  </si>
  <si>
    <t>5'AUUCUGUUUAGGACUCGUACGCAAGUACUGAGAUACUACAG3'</t>
  </si>
  <si>
    <t>Kd: 2.4*</t>
  </si>
  <si>
    <t>13</t>
  </si>
  <si>
    <t>5'AUUCUGUCCUGGCUCGUACGCAAGUACUAGAGACACAG3'</t>
  </si>
  <si>
    <t>Kd: 3.6*</t>
  </si>
  <si>
    <t>14</t>
  </si>
  <si>
    <t>5'AUUCUGGACUCGUACGCAAGUACUGGAGAAACAG3'</t>
  </si>
  <si>
    <t>Kd: 5.4 ± 0.05*</t>
  </si>
  <si>
    <t>23</t>
  </si>
  <si>
    <t>5'AUUCUGUGGACUCGUACGCAAGUACUUGAGAUACACG3'</t>
  </si>
  <si>
    <t>Kd: 3.1*</t>
  </si>
  <si>
    <t>50</t>
  </si>
  <si>
    <t>5'AUUCUGGUCUCGUACGCAAGUACUGAGAAACGACAG3'</t>
  </si>
  <si>
    <t>Kd: 0.4*</t>
  </si>
  <si>
    <t>63</t>
  </si>
  <si>
    <t>5'AUUCUGGACUCCGUAUGCAAGUACGUUGAGCAACAG3'</t>
  </si>
  <si>
    <t>Kd: 7.7, 9.5, 9.6*</t>
  </si>
  <si>
    <t>74</t>
  </si>
  <si>
    <t>5'AUUCUGUAGACUCGUACGCAAGUACUCGAGAUAUACAG3'</t>
  </si>
  <si>
    <t>Kd: 4.2*</t>
  </si>
  <si>
    <t>75</t>
  </si>
  <si>
    <t>5'AUUCUGUUGGACUCCGUACGCAAGUACGUCGAGAUACAG3'</t>
  </si>
  <si>
    <t>Kd: 1.9*</t>
  </si>
  <si>
    <t>83</t>
  </si>
  <si>
    <t>5'AUUCUGUGGACUCGUACGCAAGUACUGAGAAACACCG3'</t>
  </si>
  <si>
    <t>88</t>
  </si>
  <si>
    <t>5'AUUCUGUGACUCUUUGUACGCAAGUACAGAGUGAUACAG3'</t>
  </si>
  <si>
    <t>Kd: 1.4*</t>
  </si>
  <si>
    <t>5'AUUCUGGACGCGUACGCAAGUACUGUGAUACAG3'</t>
  </si>
  <si>
    <t>Kd: 4.1*</t>
  </si>
  <si>
    <t>17</t>
  </si>
  <si>
    <t>5'AUUCUGGACGCGCUGGUACGCAAGUACGGCUGUGAUACAG3'</t>
  </si>
  <si>
    <t>Kd: 3.9*</t>
  </si>
  <si>
    <t>4</t>
  </si>
  <si>
    <t>5'AUUCUGUAGGUUGAGGUACGCAGACGGCUCUCUACAG3'</t>
  </si>
  <si>
    <t>20</t>
  </si>
  <si>
    <t>5'AUUCUGUACUCUCGUACGCAAGUACGAUCGAGACACAG3'</t>
  </si>
  <si>
    <t>Kd: 2.6*</t>
  </si>
  <si>
    <t>51</t>
  </si>
  <si>
    <t>5'AUUCUGUGAGCUCGUACGCAAGUACUCGAGGUACAG3'</t>
  </si>
  <si>
    <t>Kd: 1.0*</t>
  </si>
  <si>
    <t>53</t>
  </si>
  <si>
    <t>5'AUUCUGUUUGGAGGUACGCAAGUACGCGCUCACAG3'</t>
  </si>
  <si>
    <t>58</t>
  </si>
  <si>
    <t>5'AUUCUGUACUCCUGUACGCAAGUACGGUUGAGACACAG3'</t>
  </si>
  <si>
    <t>Kd: 3.2*</t>
  </si>
  <si>
    <t>72</t>
  </si>
  <si>
    <t>5'AUUCUGUAUGAGAGUAGCAAGUACCGGACUCUACAG3'</t>
  </si>
  <si>
    <t>Kd: 0.3*</t>
  </si>
  <si>
    <t>73</t>
  </si>
  <si>
    <t>5'AUUCUGUGCUCGUGUACGCAAGUACGCUUGAGGAACAG3'</t>
  </si>
  <si>
    <t>86</t>
  </si>
  <si>
    <t>5'AUUCUGUGUAGAGGUACGCAAGUACGCGCUCCACAG3'</t>
  </si>
  <si>
    <t>Kd: 6.4, 6.5, 7.4, 9.7*</t>
  </si>
  <si>
    <t>87</t>
  </si>
  <si>
    <t>5'AUUCUGUUUUUGAGGUACGCAAGUACGCGGCUCGACAG3'</t>
  </si>
  <si>
    <t>Kd: 2.3*</t>
  </si>
  <si>
    <t>92</t>
  </si>
  <si>
    <t>5'AUUCUGUGUAGAGGUACGCAAGUAAGCGGCUCCACAG3'</t>
  </si>
  <si>
    <t>Kd: 7.4*</t>
  </si>
  <si>
    <t>22</t>
  </si>
  <si>
    <t>5'AUUCUGGUACGUUGUACGCAAGUACACGGGUUACAG3'</t>
  </si>
  <si>
    <t>Kd: 0.7*</t>
  </si>
  <si>
    <t>59</t>
  </si>
  <si>
    <t>5'AUUCUGGCUUCGUACGCAAGUAUGAUGAUACAG3'</t>
  </si>
  <si>
    <t>Kd: 0.2*</t>
  </si>
  <si>
    <t>61</t>
  </si>
  <si>
    <t>5'AUUCUGGACAUCGUACGCAAGUACCUUGAAACAG3'</t>
  </si>
  <si>
    <t>Kd: 4.6*</t>
  </si>
  <si>
    <t>76</t>
  </si>
  <si>
    <t>5'AUUCUGGACUUCGGUACGCAAUUACCGACUGACACAG3'</t>
  </si>
  <si>
    <t>79</t>
  </si>
  <si>
    <t>5'AUUCUGGACAUUUGUACGCAAGUACGUUUGAUACAG3'</t>
  </si>
  <si>
    <t>5'AUUCGGUAGCAUCUUGUACGCAAGUACGAGAGAGCAACAG3'</t>
  </si>
  <si>
    <t>Kd: 0.5*</t>
  </si>
  <si>
    <t>https://pubmed.ncbi.nlm.nih.gov/7518917/</t>
  </si>
  <si>
    <t>https://doi.org/10.1093/nar/22.13.2619</t>
  </si>
  <si>
    <t>16</t>
  </si>
  <si>
    <t>α-Thrombin, Human</t>
  </si>
  <si>
    <t>5'GGGAGAUGCCUGUCGAGCAUGCUGCAUCCGGAUCGAAGUUAGUAGGCGGAGUGGUAGCUAAACAGCUUUGUCGACGGG3'</t>
  </si>
  <si>
    <t>Kd: 37 ± 3.5 nM</t>
  </si>
  <si>
    <t>5'-CCCGTCGACAAAGCTGTTTAGCTAC-N30-CAGCATGCTCGACAGGCATCT-3'</t>
  </si>
  <si>
    <t>50 mM Tris-HCl, pH 7.7, 100 mM NaCl, 1 mM DTT, and 1 mM MgCl2</t>
  </si>
  <si>
    <t>Therapeutic: " These sequences can be used as a molecular anchor to select for a larger RNA with more extensive protein interactions, including the active site. One can also envision development of a heparin mimic that could be more specific for the ATIE-mediated inhibition of thrombin. It is clear from this work and related work that oligonucleotides have great potential as antithrombotic agents."</t>
  </si>
  <si>
    <t>Minimum sequence requirements for high affinity binding derived from clone 16 (truncated)</t>
  </si>
  <si>
    <t xml:space="preserve">5' and 3' fixed regions differ than pool non-random regions.
DNA library/pool was used as a template to generate the RNA pool used in the selection. A T7 promoter sequence might be necessary to use this DNA library/pool as a template to generate the RNA pool in the selection.
</t>
  </si>
  <si>
    <t>Tasset D</t>
  </si>
  <si>
    <t>27</t>
  </si>
  <si>
    <t>5'GGGAGAUGCCUGUCGAGCAUGCUGGUGCGGCUUUGGGCGCCGUGCUUGACGUAGCUAAACAGCUUUGUCGACGGG3'</t>
  </si>
  <si>
    <t>Kd: 114 ± 2.0 nM</t>
  </si>
  <si>
    <t>16.24</t>
  </si>
  <si>
    <t>5'UCCGGAUCGAAGUUAGUAGGCGGA3'</t>
  </si>
  <si>
    <t>Kd: 9.3 ± 1.0 nM</t>
  </si>
  <si>
    <t>27.33</t>
  </si>
  <si>
    <t>5'GAGCAUGCUGGUGCGGCUUUGGGCGCCGUGCUU3'</t>
  </si>
  <si>
    <t>Kd: 155 ± 9.0 nM</t>
  </si>
  <si>
    <t>Minimum sequence requirements for high affinity binding derived from clone 27 (truncated)</t>
  </si>
  <si>
    <t>https://pubmed.ncbi.nlm.nih.gov/8179629/</t>
  </si>
  <si>
    <t xml:space="preserve"> Biochem Biophys Res Commun </t>
  </si>
  <si>
    <t>https://doi.org/10.1006/bbrc.1994.1539</t>
  </si>
  <si>
    <t>Bracht, F., &amp; Schrör, K. (1994). Isolation and identification of aptamers from defibrotide that act as thrombin antagonists in vitro. Biochemical and biophysical research communications, 200(2), 933–937. https://doi.org/10.1006/bbrc.1994.1539</t>
  </si>
  <si>
    <t>Aptamer 1</t>
  </si>
  <si>
    <t>Alpha thrombin (α-thrombin), Human</t>
  </si>
  <si>
    <t>5'GGTTGGATTGGTTGG3'</t>
  </si>
  <si>
    <t>IC50: 3-5uM</t>
  </si>
  <si>
    <t>20 Mm Tris-acetate, 150 mM NaCl, 5mM Kcl, 1 mM CaCl2, 1 mM MgCl2 at pH 7.4</t>
  </si>
  <si>
    <t>MgCl/CaCl</t>
  </si>
  <si>
    <t>Therapeutic: " All aptamers were potent inhibitors of thrombin-induced platelet aggregation, thromboxane biosynthesis, Ca++ and fibrin clot formation, effective concentrations being in the nanomolar range. In the present study, we demonstrate that related aptamer sequences also exist in defibrotide and are involved in its antithrombin actions. These apatamers may also contribute to the antithrombotic and antiatherosclerotic activity of defibrotide in vivo."</t>
  </si>
  <si>
    <t>In 1992, Bock and collegues reported that single-stranded DNA oligomers, containing the consensus sequence GGNTGG2.5GGNTGG, specifically bind to thrombin and inhibit thrombin-induced fibrin clot formation (5). This study showed that aptamers, originally described as RNA molecules that bind to specific molecular targets (6), also exist in single-stranded DNA.</t>
  </si>
  <si>
    <t>K. Schror</t>
  </si>
  <si>
    <t>Aptamer 2</t>
  </si>
  <si>
    <t>5'GGTTGGATCGGTTGG3'</t>
  </si>
  <si>
    <t>Aptamer 3</t>
  </si>
  <si>
    <t>5'GGATGGATCGGTTGG3'</t>
  </si>
  <si>
    <t>Aptamer 3 was found in the PCR product from the double-stranded defibrotide precursor.
In 1992, Bock and collegues reported that single-stranded DNA oligomers, containing the consensus sequence GGNTGG2.5GGNTGG, specifically bind to thrombin and inhibit thrombin-induced fibrin clot formation (5). This study showed that aptamers, originally described as RNA molecules that bind to specific molecular targets (6), also exist in single-stranded DNA.</t>
  </si>
  <si>
    <t>https://pubmed.ncbi.nlm.nih.gov/7508262/</t>
  </si>
  <si>
    <t xml:space="preserve"> Biochemistry </t>
  </si>
  <si>
    <t>https://doi.org/10.1021/bi00170a016</t>
  </si>
  <si>
    <t>DOPE. 40</t>
  </si>
  <si>
    <t>Cyanocobalamin (vitamin B12)</t>
  </si>
  <si>
    <t>5'GUCGGCCUAUCCGACAGGCACCGCGAGAGGACCAUUAUAGUGCGCAUAACCACUUCAGUGCGAGCAAAAAUUUGG3'</t>
  </si>
  <si>
    <t>Kd: 88 ± 19 nM</t>
  </si>
  <si>
    <t>Original random pool: 5'-AACACTATCCGACTG-GCACC-N72-CCTTGGTCATTAGGATCC-3' (source --&gt; Bartel, D. P., &amp; Szostak, J. W. (1993) Science 261,1411-1418.)
mutagenized pool( 30% dopped pool): 5'-GGAACCTCTAGGTCATTA-GGAACACTATCCGACTGGCACCGCCAGCGGACAAATCCGGTGCGCATAACCACCTCAGTGCGAGCAACGATGGCC-ACGTCAGAAGGATCCAAG-3' (inside the dash are sequence of original aptamer B12.9)</t>
  </si>
  <si>
    <t>1 M LiCl, 5 mM MgCl2, and 25 mM HEPES (pH 7.4)</t>
  </si>
  <si>
    <t>Other Buffers</t>
  </si>
  <si>
    <t>Detection: " The aptamers we have selected may also serve as a starting point for the in vitro evolution of cobalamindependent ribozymes. A number of other biologically important reactions are carried out by cobalamin-dependent enzymes, including methyl group transfers, carbon skeletal rearrangements, and diol dehydrations"</t>
  </si>
  <si>
    <t>DMS modification for probing the tertiary interaction in aptamer</t>
  </si>
  <si>
    <t xml:space="preserve">Using a doped pool for the region inside the "- -", 32P-labeled RNA was used to follow all selections.
DNA library/pool was used as a template to generate the RNA pool used in the selection. A T7 promoter sequence might be necessary to use this DNA library/pool as a template to generate the RNA pool in the selection.
The total length of the pool RNA the paper mentioned "was 111 bases (including two new primer binding sites), with
75 mutagenized bases, and a sequence complexity of approximately 5 X 1014 molecules." However, it did not mentioed the sequence of the new primers 
</t>
  </si>
  <si>
    <t>Cobinamide dicyanide</t>
  </si>
  <si>
    <t>Kd: 20 ± 9 uM</t>
  </si>
  <si>
    <t xml:space="preserve">Using a doped pool for the region inside the "- -", 32P-labeled RNA was used to follow all selections.
DNA library/pool was used as a template to generate the RNA pool used in the selection. A T7 promoter sequence might be necessary to use this DNA library/pool as a template to generate the RNA pool in the selection.
</t>
  </si>
  <si>
    <t>B12.9</t>
  </si>
  <si>
    <t>5'AACACUAUCCGACUGGCACCGCCAGCGGACAAAUCCGGUGCGCAUAACCACCUCAGUGCGAGCAACGAUGGCCUUUCUACCCAAAGAUUUUCCUUGGUCAUUAGGAUCC3'</t>
  </si>
  <si>
    <t>Kd: 8.8 ± 0.5 uM</t>
  </si>
  <si>
    <t>Original random pool 5'-AACACTATCCGACTG-GCACC-N72-CCTTGGTCATTAGGATCC-3' (source --&gt; Bartel, D. P., &amp; Szostak, J. W. (1993) Science 261,1411-1418.)</t>
  </si>
  <si>
    <t>Kd: 320 ± 90 nM</t>
  </si>
  <si>
    <t>35-mer aptamer</t>
  </si>
  <si>
    <t>5'GGAACCGGUGCGCAUAACCACCUCAGUGCGAGCAA3'</t>
  </si>
  <si>
    <t>DMS modification for probing the tertiary interaction in aptamer
Based on the sequence data from the mutagenized pool selection, a smaller aptamer (35 nucleotides long) was made by run-off transcription of a synthetic DNA oligonucleotide (Truncation/minimal sequence)</t>
  </si>
  <si>
    <t>Kd: 19.7 ± 8.7 uM</t>
  </si>
  <si>
    <t>https://pubmed.ncbi.nlm.nih.gov/7519769/</t>
  </si>
  <si>
    <t>https://doi.org/10.1093/nar/22.14.2817</t>
  </si>
  <si>
    <t>Clone 3</t>
  </si>
  <si>
    <t>Thrombin, Human</t>
  </si>
  <si>
    <t>5'TAGAATACTCAAGCTTCGACGCAGAXACAGGCCAXGXGCAGTTTGGATCCCCGGGTAC3'</t>
  </si>
  <si>
    <t>Kd: 800 nM</t>
  </si>
  <si>
    <t>5'-TAGAATACTCAAGCTTCGACG-N20-AGTTTGGATCCCCGGGTAC-3'</t>
  </si>
  <si>
    <t>20 mM Tris—acetate pH 7.4, 140 mM NaCl, 5 mM KC1, 1 mM MgCl2, 1 mM CaCl2</t>
  </si>
  <si>
    <t>Therapeutic: " We demonstrate that the incorporation of this hydrophobic group into the random oligonucleotide library signficantly alters the outcome of the selection process against human thrombin. The isolated aptamers display enrichment for molecules containing extensive substitution with this modified nucleotide. Binding and anticoagulant activity of the isolated aptamers are discussed."</t>
  </si>
  <si>
    <t>X denotes pentynyl dU as determined via sequencing. 5-(1-pentynyl)-2'-deoxyuridine used instead of thymidine ("X" in sequences) it is also called 5-pentynyl-dU</t>
  </si>
  <si>
    <t>Latham, J. A.</t>
  </si>
  <si>
    <t>Clone 5</t>
  </si>
  <si>
    <t>5'TAGAATACTCAAGCTTCGACGGXAXAXAGXAXAGXAXXGGCAGTTTGGATCCCCGGGTAC3'</t>
  </si>
  <si>
    <t>Kd: 400 nM</t>
  </si>
  <si>
    <t>Clone 7</t>
  </si>
  <si>
    <t>5'TAGAATACTCAAGCTTCGACGGACXAAACGCAXXGXGCCCCAGTTTGGATCCCCGGGTAC3'</t>
  </si>
  <si>
    <t>Kd: 1000 nM</t>
  </si>
  <si>
    <t>https://pubmed.ncbi.nlm.nih.gov/7510417/</t>
  </si>
  <si>
    <t>https://doi.org/10.1126/science.7510417</t>
  </si>
  <si>
    <t>mTCT8-4</t>
  </si>
  <si>
    <t>Bronchodilator theophylline</t>
  </si>
  <si>
    <t>5'AGUGAUACCAGCAUCGUCUUGAUGCCCUUGGCAGCACU3'</t>
  </si>
  <si>
    <t>Kd: 0.1 μM</t>
  </si>
  <si>
    <t>Not reported (N40)</t>
  </si>
  <si>
    <t>Sepharose column conditions: 60 mg of N-hydroxysuccinimide and 190 mg of 1 -ethyl-3,3-dimethylaminopropyl carbodiimide in a 5-mi 1:1 mixture of dioxane and phosphatebuffered saline (pH 7.2)</t>
  </si>
  <si>
    <t>7.2</t>
  </si>
  <si>
    <t>Diagnostic: " One of the selected RNAs shows binding discrimination between theophylline and caffeine that is 10-fold better than that for available antibodies. In addition, this RNA possesses a binding affinity to theophylline over 100-fold greater than that to other oligonucleotides that have been selected to bind to small molecule targets. These results illustrate that small RNAs can display molecular recognition and specificity with extremely high resolution and illustrate the potential utility of oligonucleotides as diagnostic reagents."</t>
  </si>
  <si>
    <t xml:space="preserve">38-nucleotide truncated version of the TCT8-4 aptamer. </t>
  </si>
  <si>
    <t>Alternative sequence report: (Nx)AUACCA(Nx)CCUUGG(C/A)AG(Nx)</t>
  </si>
  <si>
    <t>Polisky, B</t>
  </si>
  <si>
    <t>TCT8-4</t>
  </si>
  <si>
    <t>5'AAGUGAUACCAGCAUCGUCUUGAUGCCCUUGGCAGCACUUCA3'</t>
  </si>
  <si>
    <t>Kd: 0.6 μM</t>
  </si>
  <si>
    <t>https://pubmed.ncbi.nlm.nih.gov/10786843/</t>
  </si>
  <si>
    <t>RNA</t>
  </si>
  <si>
    <t>https://doi.org/10.1021/ja00084a010</t>
  </si>
  <si>
    <t xml:space="preserve">Famulok, M. (1994). Molecular recognition of amino acids by RNA-aptamers: An L-citrulline binding RNA motif and its evolution into an L-arginine binder. Journal of the American Chemical Society, 116(5), 1698–1706. https://doi.org/10.1021/ja00084a010 </t>
  </si>
  <si>
    <t>44.Cit11</t>
  </si>
  <si>
    <t>L-citrulline [L-(+)-2-amino-5-ureidovaleric acid]</t>
  </si>
  <si>
    <t xml:space="preserve">5'GACGAGAAGGAGUGCUGGUUAUACUAGCGGUUAGGUCACUCGUC3'
   </t>
  </si>
  <si>
    <t>Kd: 62-68 µM</t>
  </si>
  <si>
    <t>5'-GGAGCTCAGCCTTCACTGC-N74-GGCACCACGGTCGGATCC-3'</t>
  </si>
  <si>
    <t>250 mM NaCl; 50 mM Tris-HCl, pH = 7.6; 5 mM MgCl2</t>
  </si>
  <si>
    <t>Research: " We now report the isolation of RNAs able to bind the amino acid L-tyrosine+ The tyrosine aptamers were obtained by in vitro evolution of a previously selected dopamine aptamer. Tyrosine-binding sites are characterized by the presence of both tyrosine (UAU and UAC) and termination (UAG and UAA) triplets."</t>
  </si>
  <si>
    <t>On the basis of the similarities of the individual sequences, a 44-mer RNA was constructed</t>
  </si>
  <si>
    <t>Famulok, M</t>
  </si>
  <si>
    <t>44.Arg11</t>
  </si>
  <si>
    <t>L-arginine</t>
  </si>
  <si>
    <t>5'GACGAGAAGGAGCGCUGGUUCUACUAGCAGGUAGGUCACUCGUC3'</t>
  </si>
  <si>
    <t>Kd: 56-76 µM</t>
  </si>
  <si>
    <t>https://pubmed.ncbi.nlm.nih.gov/7528207/</t>
  </si>
  <si>
    <t xml:space="preserve"> J Biol Chem </t>
  </si>
  <si>
    <t>PMID: 7528207</t>
  </si>
  <si>
    <t>Conrad, R., Keranen, L. M., Ellington, A. D., &amp; Newton, A. C. (1994). Isozyme-specific inhibition of protein kinase C by RNA aptamers. The Journal of biological chemistry, 269(51), 32051–32054.</t>
  </si>
  <si>
    <t>Clone 6</t>
  </si>
  <si>
    <t>Protein kinase C beta II (protein kinase C βII)</t>
  </si>
  <si>
    <t>5'GGGAGAAUUCCGACCAGAGGCUUACAGAGUGUGCGUAAUGGCGUUCCCAAAUUCGGGCUGGGAACCGUUCGUUCGUGUUAUGCCCGUAGAUAUGGCAAGUCGCGGAUGCUCAGUACUACACUCUUGUGGUCAGUCACAUAUGUGCGUCUACAUGGAUCCUCA3'</t>
  </si>
  <si>
    <t>Kd: 7 nM</t>
  </si>
  <si>
    <t>5'-GGGAGAAUUCCGACCAGAGGCUU-N120-CAUAUGUGCGUCUACAUGGAUCCUCA-3'</t>
  </si>
  <si>
    <t>20 mM HEPES, pH 7.5, 10 mM MgCl,, 0.3 m~ CaCl,, 1 mM DTT, 0.05 m~ ATP</t>
  </si>
  <si>
    <t>7.5</t>
  </si>
  <si>
    <t>Detection: " This work opens the possibility that the substrate recognition properties conferred on most proteins by natural selection can be mimicked by artificial evolution and that new allosteric inhibitors and activators of enzymes may be found using in vitro selection. As a practical example, expression of these aptamers in cells should now allow inhibition of one specific protein kinase C isozyme, thus opening the possibility for dissecting the roles of protein kinase C isozymes in signal transduction."</t>
  </si>
  <si>
    <t>Paper says RNA aptamers but reports the sequences in DNA so T's were changed to U's in the spreadsheet
DNA library/pool was used as a template to generate the RNA pool used in the selection. A T7 promoter sequence might be necessary to use this DNA library/pool as a template to generate the RNA pool in the selection.</t>
  </si>
  <si>
    <t>Newton AC</t>
  </si>
  <si>
    <t>Conrad R, Keranen LM, Ellington AD, Newton AC. Isozyme-specific inhibition of protein kinase C by RNA aptamers. J Biol Chem. 1994 Dec 23;269(51):32051-4. PMID: 7528207</t>
  </si>
  <si>
    <t>Clone 10</t>
  </si>
  <si>
    <t>5'GGGAGAAUUCCGACCAGAGGUUGUUAAGUGCGAGUUGUUUUACUCCGAUGAUACGGGGAGCGUUAGAGUCUUAUGACCUUGUUCUCCACGUCACUGUCCAAGUCACUCCGCGUCAUAGCAGUCGGAUCCUGUACAUAUGUGCGUCUACAUGGAUCCUCA3'</t>
  </si>
  <si>
    <t>https://pubmed.ncbi.nlm.nih.gov/7520755/</t>
  </si>
  <si>
    <t>https://doi.org/10.1021/bi00200a028</t>
  </si>
  <si>
    <t>100</t>
  </si>
  <si>
    <t>Vascular Endothelial Growth Factor (VEGF)</t>
  </si>
  <si>
    <t>5'GGGAGCUCAGAAUAAACGCUCAACCGGUAGUCGCAUGGCCCAUCGCGCCCGGUUCGACAUGAGGCCCGGAUCCGGC3'</t>
  </si>
  <si>
    <t xml:space="preserve">Kd1: 0.20 ± 0.02 nM
Kd2: 42 ± 30 nM
</t>
  </si>
  <si>
    <t>5'-GGGAGCUCAGAAUAAACGCUCAA-30N-UUCGACAUGAGGCCCGGAUCCGGC-3'</t>
  </si>
  <si>
    <t>Phosphate-buffered saline (PBS =10.1 mM Na2HP04, 1.8 mM KH2P04, 137 mM NaCl, and 2.7 mM KC1, pH 7.4)</t>
  </si>
  <si>
    <t xml:space="preserve">Not reported </t>
  </si>
  <si>
    <t>Therapeutic: " We demonstrate that these ligands inhibit the initiating step of VEGF signaling:bindingof the growth factor to specific cell-surface receptors.This observation is relevant in view of the recent finding that basic fibroblast growth factor and VEGF have a strong synergistic effect on the induction of angiogenesis in vitro (Pepper etal., 1992). Oligonucleotide_x0002_based compounds, or their mimetic analogs, clearly have the potential for becoming a new class of potent and specific inhibitors of pathological angiogenesis. Efforts aimed toward the development of therapeutic as well as diagnostic agents based on our findings are in progress"</t>
  </si>
  <si>
    <t>Most RNA ligands exhibited biphasic binding to VEGF. For those ligands, binding of RNA to VEGF is described by a model in which the RN A is assumed to be partitioned between two noninterconverting components (Ri and R2) that bind to VEGF with different affinities. R1 is associated with kd1, and R2 is associated with kd2</t>
  </si>
  <si>
    <t>Janjić, N</t>
  </si>
  <si>
    <t>100t</t>
  </si>
  <si>
    <t>5'GGCCGGUAGUCGCAUGGCCCAUCGCGCCCGG3'</t>
  </si>
  <si>
    <t xml:space="preserve">Kd1: 0.42 ± 0.04 nM
Kd2: 182 ±94 nM
</t>
  </si>
  <si>
    <t>44t</t>
  </si>
  <si>
    <t>5'GGAAGCUUGAUGGGUGACACACGUCAUGCCGAGCU3'</t>
  </si>
  <si>
    <t>Kd1: 0.48 ± 0.04 nM
Kd2: 82 ± 23 nM</t>
  </si>
  <si>
    <t>12t</t>
  </si>
  <si>
    <t>5'GGAAGGGAACCUGCGUCUCGGCACCUUCG3'</t>
  </si>
  <si>
    <t>Kd1: 1.1 ±0.2 nM
Kd2: 180 ± 160 nM</t>
  </si>
  <si>
    <t>40t</t>
  </si>
  <si>
    <t>5'GGUCAACGGUUGAGUCUGUCCCGUUCGAC3'</t>
  </si>
  <si>
    <t xml:space="preserve">Kd1: 20 ± 1 nM
</t>
  </si>
  <si>
    <t>84t</t>
  </si>
  <si>
    <t>5'GGCUCAAUAGUUGGAGGCCUGUCCUCGCCGUAGAGC3'</t>
  </si>
  <si>
    <t xml:space="preserve">Kd1:1.8 ±0.4 nM
Kd2: 31 ± 10 nM
</t>
  </si>
  <si>
    <t>126t</t>
  </si>
  <si>
    <t>5'GGAACGGUUCUGUGUGUGGACUAGCCGCGGCCGUU3'</t>
  </si>
  <si>
    <t>Kd1: 1.4 ±0.2 nM
Kd2: 181 ± 57 nM</t>
  </si>
  <si>
    <t>44</t>
  </si>
  <si>
    <t>5'GGGAGCUCAGAAUAAACGCUCAAAGCUUGAUGGGUGACACACGUCAUGCCGAGCUUUUCGACAUGAGGCCCGGAUCCGGC3'</t>
  </si>
  <si>
    <t>Kd1: 1.7 ±0.5 nM
Kd2: 38 ±32 nM</t>
  </si>
  <si>
    <t>12</t>
  </si>
  <si>
    <t>5'GGGAGCUCAGAAUAAACGCUCAAGCAGACGAAGGGAACCUGCGUCUCGGCACCUUCGACAUGAGGCCCGGAUCCGGC3'</t>
  </si>
  <si>
    <t>Kd1: 0.48 ± 0.07 nM
Kd2: 21 ±5 nM</t>
  </si>
  <si>
    <t>40</t>
  </si>
  <si>
    <t>5'GGGAGCUCAGAAUAAACGCUCAAGCUUGAUGGGUGACACACGUCAUGCCGAGCUUCGACAUGAGGCCCGGAUCCGGC3'</t>
  </si>
  <si>
    <t>Kd1: 0.19 ±0.09 nM
Kd2: 10 ± 1 nM</t>
  </si>
  <si>
    <t>84</t>
  </si>
  <si>
    <t>5'GGGAGCUCAGAAUAAACGCUCAAGCUCAAUAGUUGGAGGCCUGUCCUCGCCGUAGAGCGUUCGACAUGAGGCCCGGAUCCGGC3'</t>
  </si>
  <si>
    <t>Kd1: 0.82 ±0.2 nM
Kd2: 21 ± 5 nM</t>
  </si>
  <si>
    <t>5'GGGAGCUCAGAAUAAACGCUCAAAACGGUUCUGUGUGUGGACUAGCCGCGGCCGUUUUCGACAUGAGGCCCGGAUCCGGC3'</t>
  </si>
  <si>
    <t>Kd1: 0.14 ±0.04 nM
Kd2: 11 ± 3 nM</t>
  </si>
  <si>
    <t>https://pubmed.ncbi.nlm.nih.gov/7819261/</t>
  </si>
  <si>
    <t>https://doi.org/10.1021/bi00002a033</t>
  </si>
  <si>
    <t>Huizenga, D. E., &amp; Szostak, J. W. (1995). A DNA aptamer that binds adenosine and ATP. Biochemistry, 34(2), 656–665. https://doi.org/10.1021/bi00002a033</t>
  </si>
  <si>
    <t>DH25.42</t>
  </si>
  <si>
    <t>Adenosine and Adenosine Triphosphate (ATP)</t>
  </si>
  <si>
    <t>5'CCTGGGGGAGTATTGCGGAGGAAGG3'</t>
  </si>
  <si>
    <t>5'-AACACTATCCGACTGGCACC-N72-CCTTGGTCATTAGGATCC -3'</t>
  </si>
  <si>
    <t>300 mM NaCl, 5 mM MgCl2, 20 mM Tris, pH 7.6</t>
  </si>
  <si>
    <t>Research: " The specificity of ATP binding exhibited by the DNA aptamer raises the possibility that some DNA sequences might be able to stabilize reaction transition states with respect to ground state structures and, thus, exhibit catalytic function. Furthermore, the RNA aptamer for ATP has been used as a starting point for the selection of ribozymes with polynucleotide kinase activity (Lorsch &amp; Szostak, 1994b). Now that a DNA aptamer for ATP has been isolated, similar selections for catalytic DNAs can also be attempted"</t>
  </si>
  <si>
    <t>To see if the conserved and covarying sequences were sufficient for ATP binding, a 25 base oligonucleotide (DH25.42; Figure 5 A) that contained only these regions was synthesized. When this oligonucleotide was assayed for ATP binding, greater then 90% of the DNA remained on the ATP-agarose column after washing with 10 column vol_x0002_umes of buffer and was specifically eluted by ATP</t>
  </si>
  <si>
    <t>The pool of random-sequence RNA molecules that was used in this work has been previously described (Bartel &amp; Szostak,1993).The mutagenized pool used in the secondary selection was based on the sequence 5'-GTGCTTGGGGGAGTATTGCGGAGGAAAGCGGCCCTGCTGAAG-3', flanked by the same primer binding sites as in the original random-sequence pool.</t>
  </si>
  <si>
    <t>Szostak, J. W</t>
  </si>
  <si>
    <t>clone 16</t>
  </si>
  <si>
    <t>5'CTACCTGGGGGAGCATTGGGGAGGAAGGTAGCCGTGCGAAAA3'</t>
  </si>
  <si>
    <t>Kd: 6 ± 3 uM</t>
  </si>
  <si>
    <t>The binding domain of this aptamer was localized to a 42 base sequence by deletion analysis. (Truncation)</t>
  </si>
  <si>
    <t>https://pubmed.ncbi.nlm.nih.gov/7542922/</t>
  </si>
  <si>
    <t>https://doi.org/10.1021/bi00029a037</t>
  </si>
  <si>
    <t>RT1</t>
  </si>
  <si>
    <t>Reverse Transcriptase of Type 1 Human Immunodeficiency Virus (HIV-1 RT)</t>
  </si>
  <si>
    <t>5'CCCCTGCAGGTGATTTTGCTCAAGTCAGAAGGATAAACTGTCCAGAACTTGGAATATATCAGTATCGCTAATCAGGCGGAT3'</t>
  </si>
  <si>
    <t>Kd: 1 nM; Ki: &lt;0.3 nM</t>
  </si>
  <si>
    <t>5'-CCCCTGCAGGTGATTTTGCTCAAGT-N35-AGTATCGCTAATCAGGCGGAT-3'</t>
  </si>
  <si>
    <t>200 mM KOAc, 50 mM TrisHC1, pH 8.0, 6 mM MgCl2, and 10 mM DTT</t>
  </si>
  <si>
    <t>8.0</t>
  </si>
  <si>
    <t>66 kDa (p66) polypeptide chain complexed with a 51 kDa (p51) polypeptide chain for a total weight of 117 kDa</t>
  </si>
  <si>
    <t>Therapeutic: " The importance of RT in the life cycle of HIV-1 and the lack of a natural function in the host cell make RT a preferred target for antiviral agents; high affinity and specificity for HIV-1 RT exhibited by the selected DNA ligands, along with their inhibitory effects, make them good candidates for structural investigations and potentially for therapeutic application"</t>
  </si>
  <si>
    <t>RT1t49</t>
  </si>
  <si>
    <t>5'CCCCTGCAGGTGATTTTGCTCAAGTCAGAAGGATAAACTGTCCAGAACTTGGA3'</t>
  </si>
  <si>
    <t xml:space="preserve">Kd: 4 nM; </t>
  </si>
  <si>
    <t>RT4</t>
  </si>
  <si>
    <t>5'CCCCTGCAGGTGATTTTGCTCAAGTTTAGCAAAGTTGAAGCCGGACTAACAAGCTCTACGAGTATCGCTAATCAGGCGGAT3'</t>
  </si>
  <si>
    <t>Kd: 8 nM; Ki: 4 nM</t>
  </si>
  <si>
    <t>RT6</t>
  </si>
  <si>
    <t>5'CCCCTGCAGGTGATTTTGCTCAAGTCAGGCGTTAGGGAAGGGCGTCGAAAGCAGGGTGGGAGTATCGCTAATCAGGCGGAT3'</t>
  </si>
  <si>
    <t>Kd: 5 nM; Ki: 30 nM</t>
  </si>
  <si>
    <t>RT8</t>
  </si>
  <si>
    <t>5'CCCCTGCAGGTGATTTTGCTCAAGTAGCCAGTCAAGTTAATGGGTGCCATGCAGAAGCAAGTATCGCTAATCAGGCGGAT3'</t>
  </si>
  <si>
    <t>Kd: 5 nM; Ki: 13 nM</t>
  </si>
  <si>
    <t>RT10</t>
  </si>
  <si>
    <t>5'CCCCTGCAGGTGATTTTGCTCAAGTTATTTGCCCCTGCAGGCCGCAGGAGTGCTAGCAGTAGTATCGCTAATCAGGCGGAT3'</t>
  </si>
  <si>
    <t>Kd: 11 nM;  Ki: 62 nM</t>
  </si>
  <si>
    <t>RT12</t>
  </si>
  <si>
    <t>5'CCCCTGCAGGTGATTTTGCTCAAGTCGATTAGGTCCCCTGCCGCTAAACAGCGCCGCGGTAAGTATCGCTAATCAGGCGGAT3'</t>
  </si>
  <si>
    <t>Kd: 2 nM</t>
  </si>
  <si>
    <t>RT26</t>
  </si>
  <si>
    <t>5'CCCCTGCAGGTGATTTTGCTCAAGTTACGTGAGCGTGCTGTCCCCTAAAGGTGATACGTCAGTATCGCTAATCAGGCGGAT3'</t>
  </si>
  <si>
    <t>Kd: 1 nM; Ki: 2.7 nM</t>
  </si>
  <si>
    <t>RT36</t>
  </si>
  <si>
    <t>5'CCCCTGCAGGTGATTTTGCTCAAGTAAGCTCTTAGTTGATGCGCGGTCAAAATTTAAGCTAGTATCGCTAATCAGGCGGAT3'</t>
  </si>
  <si>
    <t>Kd: 4 nM; Ki: 6.5 nM</t>
  </si>
  <si>
    <t>https://pubmed.ncbi.nlm.nih.gov/7489503/</t>
  </si>
  <si>
    <t xml:space="preserve"> RNA </t>
  </si>
  <si>
    <t>PMID: 7489503 or PMCID: PMC1369084</t>
  </si>
  <si>
    <t>Tian, Y., Adya, N., Wagner, S., Giam, C. Z., Green, M. R., &amp; Ellington, A. D. (1995). Dissecting protein:protein interactions between transcription factors with an RNA aptamer. RNA (New York, N.Y.), 1(3), 317–326.</t>
  </si>
  <si>
    <t>YT1</t>
  </si>
  <si>
    <t>Tax protein of the human T-cell lymphomatic virus (HTLV-1)</t>
  </si>
  <si>
    <t>5'GGGAGAAUUCCGACCAGAAGCUUGGACUUAUUCUCGAGCCUGCAUGUGCUAGUCGACGUUGUUUCUGCAUCUUGAAAGAUGGGGCUGUGGGUGUGGUUACUUCUACGCGGUAUGCACUGUACGCCCCAUAUGUGCGUCUACAUGGAUCCUCA3'</t>
  </si>
  <si>
    <t>Kd: 70 nM</t>
  </si>
  <si>
    <t>5'-GGGAGAATTCCGACCAGAAGCTT-N120-CATATGTGCGTCTACATGGATCCTCA-3'</t>
  </si>
  <si>
    <t>20 mM Tris x Cl, pH 7.9, 80 mM KCl, 10% glycerol, 1 mM MgCl2, 0.2 mM EDTA, 10 microM DTT, 0.5 mM PMSF)</t>
  </si>
  <si>
    <t>7.9</t>
  </si>
  <si>
    <t>Therapeutic: " In order to develop reagents that could also be used to study protein:protein interactions, we have used in vitro selection to search for RNA aptamers that could interact with the transactivating protein Tax from human T-cell leukemia virus. The differential effects of our aptamer probe on protein:protein interactions suggest a model for how the transcription factor binding sites on the surface of the Tax protein are organized."</t>
  </si>
  <si>
    <t>Ellington AD, adelling@ucs.indiana.edu</t>
  </si>
  <si>
    <t>https://pubmed.ncbi.nlm.nih.gov/9383430/</t>
  </si>
  <si>
    <t xml:space="preserve"> Chem Biol </t>
  </si>
  <si>
    <t>https://doi.org/10.1016/1074-5521(95)90047-0</t>
  </si>
  <si>
    <t>Wang, Y., &amp; Rando, R. R. (1995). Specific binding of aminoglycoside antibiotics to RNA. Chemistry &amp; biology, 2(5), 281–290. https://doi.org/10.1016/1074-5521(95)90047-0</t>
  </si>
  <si>
    <t>W13 (clone 8)</t>
  </si>
  <si>
    <t>Tobramycin</t>
  </si>
  <si>
    <t>5'GGGAGAAUUCCGACCAGAAGCUUCGUUUGGGGUCCCACAACACAGGUCUUUGCUGGUCAUAUAUGCGUGUCCUCUAGGAAGUGCAUAUGUGCGUCUACAUGGAUCCUCA3'</t>
  </si>
  <si>
    <t>Kd: 4.3 ± 0.7 µM</t>
  </si>
  <si>
    <t>5'-GGGAGAAUUCCGACCAGAAGCUU-N60-CAUAUGUGCGUCUACAUGGAUCCUCA-3'</t>
  </si>
  <si>
    <t>140 mM NaCl, 5 mM KCl, 1 mM CaCl2, 1 mM MgCl2, and 20 mM Tris acetate at pH 7.4</t>
  </si>
  <si>
    <t>Therapeutic, Detection, and Research: " When coupled with the use of high-resolution NMR and X-ray spectroscopic studies, it ought to be possible to define the specific ways in which RNA molecules recognize aminoglycoside antibiotics.This information will be important in the design of novel molecules that will bind to and interfere with the function of specific RNA structures. Molecules of this type could be useful as paradigms for the design of novel drugs."</t>
  </si>
  <si>
    <t>Rando, R. R.</t>
  </si>
  <si>
    <t>X1</t>
  </si>
  <si>
    <t>5'GGGAGAAUUCCGACCAGAAGCUUCUGGUUAGUUUUGCACAGUGGUCGAUGCUAGACUUGGUUUAGGUAAUGAGUCCAAUAGUCCAUAUGUGCGUCUACAUGGAUCCUCA3'</t>
  </si>
  <si>
    <t>Kd: 3 ± 1 nM (high affinity component); 15.9 ± 0.7 µM (low affinity component)</t>
  </si>
  <si>
    <t>Therapeutic, Detection, and Research: "When coupled with the use of high-resolution NMR and X-ray spectroscopic studies, it ought to be possible to define the specific ways in which RNA molecules recognize aminoglycoside antibiotics.This information will be important in the design of novel molecules that will bind to and interfere with the function of specific RNA structures. Molecules of this type could be useful as paradigms for the design of novel drugs."</t>
  </si>
  <si>
    <t>J6</t>
  </si>
  <si>
    <t>5'GGGAGAAUUCCGACCAGAAGCUUAGUAUAGCGAGGUUUAGCUACACUCGUGCUGAUCGUUUGGUACGGGACCUGCGUGUAGCCCAUAUGUGCGUCUACAUGGAUCCUCA3'</t>
  </si>
  <si>
    <t>Kd: 2 ± 1 nM (high affinity component); 6.0 ± 0.4 µM (low affinity component)</t>
  </si>
  <si>
    <t>https://pubmed.ncbi.nlm.nih.gov/8524793/</t>
  </si>
  <si>
    <t>https://doi.org/10.1073/pnas.92.25.11509</t>
  </si>
  <si>
    <t>Pan, W., Craven, R. C., Qiu, Q., Wilson, C. B., Wills, J. W., Golovine, S., &amp; Wang, J. F. (1995). Isolation of virus-neutralizing RNAs from a large pool of random sequences. Proceedings of the National Academy of Sciences of the United States of America, 92(25), 11509–11513. https://doi.org/10.1073/pnas.92.25.11509</t>
  </si>
  <si>
    <t>B</t>
  </si>
  <si>
    <t>Rous sarcoma virus (RSV)</t>
  </si>
  <si>
    <t>5'GGGAGCUCAGAAUAAACGCUCAAUGCCUCGUGUCGAAGAAGGGUGGCGCGAGGGUAGGGUUUCGACAUGAGGCCCGGAUCCGGC3'</t>
  </si>
  <si>
    <t>Kd: ~2-3 μg of viral protein per ml)</t>
  </si>
  <si>
    <t>5'-GCCGGATCCGGGCCTCATGTCGAA-N40-TTGAGCGTTTATTCTGAGCTCCC-3'</t>
  </si>
  <si>
    <t>2.5 mM MgCl2/100 mM NaCl/20 mM Tris HCl, pH 7.5</t>
  </si>
  <si>
    <t>Therapeutic: " The selection of the anti-RSV RNA and RNA analogs by intact virions immediately suggests the potential application of this approach to develop RNA and RNA analogs as inhibitors of other viruses such as human immunodeficiency virus. Aptamers change the structures of viral surface proteins so that these proteins can no longer function in steps critical for viral infection, such as viral attachment and virus-cell membrane fusion. Alternatively, some of the structural changes may trigger pathways to inhibit the steps which normally occur after virus internalization, such as the uncoating and the expression of the virus genome."</t>
  </si>
  <si>
    <t>2'F-RNA: 2'-F-CTP and 2'-F-UTP replaced CTP and UTP. Transcribed a pool of 2'-F-RNA from unmodified RNA after 9 cycles of selection by RSV</t>
  </si>
  <si>
    <t>Wang JF</t>
  </si>
  <si>
    <t>E</t>
  </si>
  <si>
    <t>5'GGGAGCUCAGAAUAAACGCUCAAUGUAGUGAACAUUAAUGGAGAGAGGGAGGGUAGGGUUACGUUCGACAUGAGGCCCGGAUCCGGC3'</t>
  </si>
  <si>
    <t>F</t>
  </si>
  <si>
    <t>5'GGGAGCUCAGAAUAAACGCUCAAAUUGUCUUGAACCCGUGGGAGGUGUGAGGGUAGGGGUGGUUCGACAUGAGGCCCGGAUCCGGC3'</t>
  </si>
  <si>
    <t>G</t>
  </si>
  <si>
    <t>5'GGGAGCUCAGAAUAAACGCUCAAUAAUGUUGGACCUAGUGGAGGGUGUGUGGAGGGAUUGGUUCGACAUGAGGCCCGGAUCCGGC3'</t>
  </si>
  <si>
    <t>H</t>
  </si>
  <si>
    <t>5'GGGAGCUCAGAAUAAACGCUCAAUGUUAGGACCCUCGAGGGAGGUUGCGCAGGGUGGGGAGGGUUCGACAUGAGGCCCGGAUCCGGC3'</t>
  </si>
  <si>
    <t>https://pubmed.ncbi.nlm.nih.gov/9383475/</t>
  </si>
  <si>
    <t>https://doi.org/10.1016/1074-5521(95)90032-2</t>
  </si>
  <si>
    <t>NX-213</t>
  </si>
  <si>
    <t>Vascular pemeability factor/vascular endothelial growth factor (VPF/VEGF)</t>
  </si>
  <si>
    <t>5'ACCCUGAUGGUAGACGCCGGGGUG3'</t>
  </si>
  <si>
    <t>Kd: 2.4 ± 0.5 nM</t>
  </si>
  <si>
    <t>5'-GGGAGACAAGAAUAACGCUCAA-N30-UUCGACAGGAGGCUCACAACAGGC-3'</t>
  </si>
  <si>
    <t>PBS: 10.1 mM Na2HP04, 1.8 mM KH2PO4, 137 mM NaCl and 2.7 mM KCl, pH 7.4</t>
  </si>
  <si>
    <t>Therapeutic: " The ability to produce and secrete VPF/VEGF is shared by many, if not most, tumor cells [5-7,10,18-22].There is now considerable evidence that VPF/VEGF secreted by tumors acts in a paracrine manner on the adjacent endothelial cells [23,24]; Since disregulated proliferation of blood vessels contributes to the pathology of many other disease states including psoriasis, rheumatoid arthritis and retinopathies [2] in whichVPF/VEGF may be important, there is a substantial impetus for the discovery of specific and potent ligandsiantagonists ofVPF/VEGF."</t>
  </si>
  <si>
    <t>NX-213 is a minimal ligand derived from aptamer 24a (Truncated). [5'P] represents the 5' cap, d(tstststs), where s represents the internucleoside phosphorothioate linkage, and [3'p] represents the 3' cap, d(tstststst); all pyrimidines are aminopyrimidines; positions 1, 9, 12, 13, 16, 19-22, 24 are 2'-ome purines
Of the 14 ribopurines in this minimal ligand, 10 can be substituted with the corresponding 2'-0-methylpurine nucleotides without a reduction in binding affinity toVPF/VEGF. In fact, the 2'- O-methyl substitution at permissive positions leads to a -17-fold improvement in the binding affinity to VPF/VEGEThe higher affinity results from the reduction in the dissociation rate constant of the 2'-O-methyl-sub_x0002_stituted RNA ligand from the protein compared to the unsubstituted ligand. The 2'-O-methyl-substituted minimal ligand, which folds into a bulged hairpin motif, is also more thermally stable than the unsubstituted ligand. Nuclease resistance of the ligand is further improved by the 2'-O-methyl substitutions and the addition of short phosphorothioate caps to the 3'- and 5'-ends.</t>
  </si>
  <si>
    <t>2′-amino-2′-deoxypyrimidine nucleotide RNA modifeid library</t>
  </si>
  <si>
    <t>NX-178</t>
  </si>
  <si>
    <t>Kd: 0.14 ± 0.01 nM</t>
  </si>
  <si>
    <t>NX-178 is a minimal ligand derived from aptamer 24a. [5'P] represents the 5' cap, d(tstststs), where s represents the internucleoside phosphorothioate linkage, and [3'p] represents the 3' cap, d(tstststst); all pyrimidines are aminopyrimidines; NO 2'- O-methyl substitution</t>
  </si>
  <si>
    <t>24A</t>
  </si>
  <si>
    <t>5'GGGAGACAAGAAUAACGCUCAAACCCUGAUGGUAGACGCCGGGGUGCCGGAAUUCGACAGGAGGCUCACAACAGGC3'</t>
  </si>
  <si>
    <t>https://pubmed.ncbi.nlm.nih.gov/7778267/</t>
  </si>
  <si>
    <t xml:space="preserve"> Virology </t>
  </si>
  <si>
    <t>https://doi.org/10.1006/viro.1995.1264</t>
  </si>
  <si>
    <t>P5</t>
  </si>
  <si>
    <t>Human immunodeficiency virus (HIV-1) integrase</t>
  </si>
  <si>
    <t>5'GGGAGCUCAGAAUAAACGCUCAACCAGUCUUGUGGCUUUGAAAGAGAGGAGUGUUCGACAUGAGGCCCGGAUCCGGC3'</t>
  </si>
  <si>
    <t>Kd: 12 nM in a buffer containing 250 mM NaCl; 2 nM in a buffer contining 50 mM NaCl</t>
  </si>
  <si>
    <t>10 mM Tris-HCl pH 8.4, 50 mM KCl, 7.5 mM MgCl2, 0.05 mg/ml BSA</t>
  </si>
  <si>
    <t>8.4</t>
  </si>
  <si>
    <t>Therapeutic: " Integrase associates with double-stranded HIV DNA to form a preintegration complex which is transported into the nucleus of infected cells; Because integrase is essential for a productive infection, we felt that it would serve as a reasonable target for antiviral therapeutics"</t>
  </si>
  <si>
    <t>https://pubmed.ncbi.nlm.nih.gov/8639643/</t>
  </si>
  <si>
    <t>https://doi.org/10.1021/bi960038h</t>
  </si>
  <si>
    <t>PS2</t>
  </si>
  <si>
    <t>N-methylmesoporphyrin IX (NMM)</t>
  </si>
  <si>
    <t>5'TTGCCTAACCGTGAAGGTAAAACGATTTAGTCAAAGTGGGAGGGCGGTGGTGTTGACTGATCGATTTTATTCCA3'</t>
  </si>
  <si>
    <t>Kd: 0.5 µM</t>
  </si>
  <si>
    <t>5‘-GGATCTTTTTGATCCGGTCGGCACC-N76-CCTTGG-N76-GGCACC-N76-CCTTGGGTCATTAGGCGA-3'</t>
  </si>
  <si>
    <t>0.1 M phosphate buffer (pH 4.0)</t>
  </si>
  <si>
    <t>4.0</t>
  </si>
  <si>
    <t>Detection: " Ultraviolet-visible absorption and circular dichroism spectroscopy of the DNA-NMM complexes indicates, however, that the interaction is not primarily intercalative in nature. The preferential binding of NMM by these aptamers raises the possibility of their being able to catalyze the chelation of metal ions by the porphyrin MPIX."</t>
  </si>
  <si>
    <t>DNA Library. The random-sequence DNA library used in this work was constructed according to the method of Bartel and Szostak (1993), with minor modifications. Two synthetic polynucleotides, R1 (5‘-TTGATCCGGTCGGCACC-N76- CCTTGGGTCATTAGGCGA) and, R2 (5‘-CGGGACTCTGACCTTGG-N76- GGCACCTGTCCACGCTC), were each rendered double-stranded by PCR. R1 was divided into two pools and restriction-digested, one pool with BanI (cutting at GGCACC) and the other with StyI (cutting at CCTTGG); R2 was digested with both enzymes. A 2-fold ligation was then carried out with T4 DNA ligase, to give duplexes of the form R1−R2−R1, containing a total of 228 random base pairs (bp). Ligated product (540 μg) was obtained, corresponding to 1.8 × 1015 different molecules. This library was then amplified with a large-scale (500 mL) PCR, using the primers R1P1−biotin (5‘-biotin-TCGCCTAATGACCCAAGG) and RLS (5‘-GGATCTTTTTGATCCGGTCGGCACC).</t>
  </si>
  <si>
    <t>Sen, D</t>
  </si>
  <si>
    <t>https://pubmed.ncbi.nlm.nih.gov/9238640/</t>
  </si>
  <si>
    <t xml:space="preserve"> Mol Divers </t>
  </si>
  <si>
    <t>https://doi.org/10.1007/BF01718707</t>
  </si>
  <si>
    <t>SLB10-1</t>
  </si>
  <si>
    <t>Aminoglycoside lividomycin</t>
  </si>
  <si>
    <t>5'GGGAAUGGAUCCACAUCUACGAAUUCAACGAGUGCAGUGGGAAACAGGUCUUUGGCUUCACUGCAGACUUGACGAAGCUU3'</t>
  </si>
  <si>
    <t>5'-GGGAAUGGAUCCACAUCUACGAAUUC-N30-UUCACUGCAGACUUGACGAAGCUU-3'</t>
  </si>
  <si>
    <t>500 mM NaC1, 50 mM Tris.HC1, pH 7.6)</t>
  </si>
  <si>
    <t>Therapeutic " and Drug Development: Method turns the drug-discovery paradigm of engineering compounds for targets on its head, and instead seeks targets for the myriad new leads that are produced by combinatorial chemistry. Our results suggest that this new method for screening chemical libraries should work in practice, and show that such screens can yield interesting and medically relevant leads for nucleicacid-binding drugs"</t>
  </si>
  <si>
    <t>Ellington, A. D</t>
  </si>
  <si>
    <t>SLB10-34</t>
  </si>
  <si>
    <t>5'GGGAAUGGAUCCACAUCUACGAAUUCCCGUCAAGUCCGGUAAGGUGCCUGACGUCUUCACUGCAGACUUGACGAAGCUU3'</t>
  </si>
  <si>
    <t>https://pubmed.ncbi.nlm.nih.gov/8604334/</t>
  </si>
  <si>
    <t>https://doi.org/10.1093/nar/24.6.1029</t>
  </si>
  <si>
    <t>ag.06</t>
  </si>
  <si>
    <t>5'GGAGCUCAGCCUUCACUGCAUGAUAAACCGAUGCUGGGCGAUUCUCCUGAAGUAGGGGAAGAGUUGUCAUGUAUGGGGGCACCACGGUCGGAUCCUG3'</t>
  </si>
  <si>
    <t>Kd: 330 nM</t>
  </si>
  <si>
    <t>5'GGAGCUCAGCCUUCACUGC-N74-GGCACCACGGUCGGAUCC-3'</t>
  </si>
  <si>
    <t>250 mM NaCl, 50 mM Tris–HCl pH 7.6, 5 mM MgCl2</t>
  </si>
  <si>
    <t>Detection: " The interactions in the full length HIV-1 Tat–protein–TAR complex cannot be mimicked by arginine alone, but high resolution NMR analyses have allowed to relate structural differences observed in the free TAR–RNA and the Tat–TAR complex to individual arginine residues. Analogously, the identification and characterization of DNA or RNA motifs such as the one described here will help to give new insights into the principles of RNA–protein and RNA–ligand interactions."</t>
  </si>
  <si>
    <t>A chemical modification analysis with DMS, kethoxal and CMCT in the presence and absence of L-arginine in order to examine the secondary structure</t>
  </si>
  <si>
    <t>Famulok, M, Famulok@lmb.uni-muenchen.de</t>
  </si>
  <si>
    <t>https://pubmed.ncbi.nlm.nih.gov/8916928/</t>
  </si>
  <si>
    <t>https://doi.org/10.1021/bi961544+</t>
  </si>
  <si>
    <t>Green, L. S., Jellinek, D., Jenison, R., Ostman, A., Heldin, C. H., &amp; Janjic, N. (1996). Inhibitory DNA ligands to platelet-derived growth factor B-chain. Biochemistry, 35(45), 14413–14424. https://doi.org/10.1021/bi961544+</t>
  </si>
  <si>
    <t>Platelet-derived growth factor (PDGF)-AB</t>
  </si>
  <si>
    <t>5'CCGAAGCTTAATACGACTCACTATAGGGATCCGCCTGATTAGCGATACT-ATGGGAGGGCGCGTTCTTCGTGGTTACTTTTAGTCCCGACTTGAGCAAAATCACCTGCAGGGG3'</t>
  </si>
  <si>
    <t>5‘-CCGAAGCTTAATACGACTCACTATAGGGATCCGCCTGATTAGCGATACT-N40-ACTTGAGCAAAATCACCTGCAGGGG-3‘</t>
  </si>
  <si>
    <t>PBSM (10.1 mM Na2HPO4, 1.8 mM KH2PO4, 137 mM NaCl and 2.7 mM KCl, 1 mM MgCl2, pH 7.4) containing 0.01% human serum albumin (HSA)</t>
  </si>
  <si>
    <t>Therapeutic: " Many tumor cell lines have since been shown to produce and secrete PDGF, some of which also express the cognate PDGF receptors; paracrine effect on the tumor stroma and, in some tumor cell lines, autocrine growth stimulation by PDGF are therefore possible; These DNA ligands therefore represent lead compounds for a novel class of high-affinity, specific antagonists of PDGF-AB and PDGF-BB."</t>
  </si>
  <si>
    <t>Janjic, N, janjic@nexstar.com</t>
  </si>
  <si>
    <t>20t</t>
  </si>
  <si>
    <t>5'CCGAAGCTTAATACGACTCACTATAGGGATCCGCCTGATTAGCGATACTTGGGAGGGCGCGTTCTTCGTGGTTACTTTTAGTCCCG[3'T]</t>
  </si>
  <si>
    <t>Kd: 0.147 ± 0.011 nM</t>
  </si>
  <si>
    <t>Truncated versions of ligand 20</t>
  </si>
  <si>
    <t>[3′T] represents a 3′-3′-linked thymidine nucleotide added to reduce 3′-exonuclease-mediated degradation</t>
  </si>
  <si>
    <t>Platelet-derived growth factor (PDGF)-AA</t>
  </si>
  <si>
    <t>Kd: 47 ± 4 nM</t>
  </si>
  <si>
    <t>Platelet-derived growth factor (PDGF)-BB</t>
  </si>
  <si>
    <t>Kd: 0.127 ± 0.031 nM</t>
  </si>
  <si>
    <t>36t</t>
  </si>
  <si>
    <t>5'CACAGGCTACGGCACGTAGAGCATCACCATGATCCTGTG[3'T]</t>
  </si>
  <si>
    <t>Kd: 0.094 ± 0.011 nM</t>
  </si>
  <si>
    <t>Deduced from the knowledge of the consensus motif</t>
  </si>
  <si>
    <t>Kd: 72 ± 12 nM</t>
  </si>
  <si>
    <t>Kd: 0.093± 0.009 nM</t>
  </si>
  <si>
    <t>41</t>
  </si>
  <si>
    <t>5'CCGAAGCTTAATACGACTCACTATAGGGATCCGCCTGATTAGCGATACTTACTCAGGGCACTGCAAGCAATTGTGGTCCCAATGGGCTGAGTAACTTGAGCAAAATCACCTGCAGGGG3'</t>
  </si>
  <si>
    <t>41t</t>
  </si>
  <si>
    <t>5'CCGAAGCTTAATACGACTCACTATAGGGATCCGCCTGATTAGCGATACTTACTCAGGGCACTGCAAGCAATTGTGGTCCCAATGGGCTGAGTA[3'T]</t>
  </si>
  <si>
    <t>Kd: 0.138 ± 0.009 nM</t>
  </si>
  <si>
    <t>Truncated versions of ligand 41</t>
  </si>
  <si>
    <t>Kd: 49 ± 8 nM</t>
  </si>
  <si>
    <t>Kd: 0.129 ± 0.011 nM</t>
  </si>
  <si>
    <t>https://pubmed.ncbi.nlm.nih.gov/8755498/</t>
  </si>
  <si>
    <t>https://doi.org/10.1073/pnas.93.15.7475</t>
  </si>
  <si>
    <t>C2</t>
  </si>
  <si>
    <t>Human immunodeficiency virus type 1 Rev (HIV-1 Rev)</t>
  </si>
  <si>
    <t>5'GGAGGUCGACCUCGCGCGAGGAGGGUGGAGGGUCGUAGAGCGCGUAGGAGG3'</t>
  </si>
  <si>
    <t>Kd: 19-36 nM</t>
  </si>
  <si>
    <t>5'-GGGAGAUACCAGCUUAUUCAAUU-N71-AGAUAGUAAGUGCAAUCU-3'</t>
  </si>
  <si>
    <t>500 ul of 10 mM Hepes, pH 7.4/100 mM NaCl</t>
  </si>
  <si>
    <t>Diagnostic and Therapeutic: "RNA aptamers were selected to bind to the isolated Rev34_50 peptide. These results suggest that artificially selected binding cusps may have much in common with those found on natural molecules and have important implications for the development of novel diagnostic reagents and strategies for intracellular immunization"</t>
  </si>
  <si>
    <t>Pool was not stated, but I figured it out using the figures</t>
  </si>
  <si>
    <t>Ellington AD, adelling@indiana.edu</t>
  </si>
  <si>
    <t>C8</t>
  </si>
  <si>
    <t>5'GGGAGAUACCAGCUUAUUCAAUUGCUAGGCAAUGUUUCGGUUGGAGUAAUCCGGUGGCUUGCCAUGAUUUACGUGAGUGCUGAUCCGUGAUGAGAUAGUAAGUGCAAUCU3'</t>
  </si>
  <si>
    <t>C18</t>
  </si>
  <si>
    <t>C17</t>
  </si>
  <si>
    <t>5'GGGAGAUACCAGCUUAUUCAAUUGUAUUCUCGGUGGUUUAAUCUGUGUAGAGGAGCUGACUCCUUUGGUUGGACUACGUGGAGGUUCUCUUAGAUAGUAAGUGCAAUCU3'</t>
  </si>
  <si>
    <t>C5</t>
  </si>
  <si>
    <t>5'GGGAGAUACCAGCUUAUUCAAUUCAAGAAGUGGAAAUGCGCAGCGACCAUGAAACCUCGCAUGGUUCAUCGAUUGUUUGGAUAGUGUCUGUGUGAGAUAGUAAGUGCAAUCU3'</t>
  </si>
  <si>
    <t>C1</t>
  </si>
  <si>
    <t>5'GGGAGAUACCAGCUUAUUCAAUUGCAGUUAACCAAGCCUGCAUACUGGAUAGACGGCUUAUCCGACUGAAUGCCUCCCGAAAGGUGCAGUUAGAUAGUAAGUGCAAUCU3'</t>
  </si>
  <si>
    <t>C9</t>
  </si>
  <si>
    <t>5'GGGAGAUACCAGCUUAUUCAAUUGCGCAAACCCGAAGAAUGCCCAAAUUGAUCCAGAGCAAGUGGGAAUGAUAUAAAGUACCUGGUCCUGGAGAUAGUAAGUGCAAUCU3'</t>
  </si>
  <si>
    <t>Diagnostic  and Therapeutic: "RNA aptamers were selected to bind to the isolated Rev34_50 peptide. These results suggest that artificially selected binding cusps may have much in common with those found on natural molecules and have important implications for the development of novel diagnostic reagents and strategies for intracellular immunization"</t>
  </si>
  <si>
    <t>C15</t>
  </si>
  <si>
    <t>5'GGGAGAUACCAGCUUAUUCAAUUUCCAAACCCCGUUGAGAGUUGAUCCGGUCUAGGGAAUGGGAAAGAAGUAGGUAUCGAAGAGAAUGUACCCUAGAUAGUAAGUGCAAUCU3'</t>
  </si>
  <si>
    <t>C24</t>
  </si>
  <si>
    <t>5'GGGAGAUACCAGCUUAUUCAAUUAGGACUCAAAUAUUCACGUUGACGUUGUCUUGGAGUGCUGAUCGGAAAACCAAUAUGAUUAAUGGGUCCUGAGAUAGUAAGUGCAAUCU3'</t>
  </si>
  <si>
    <t>C33</t>
  </si>
  <si>
    <t>5'GGGAGAUACCAGCUUAUUCAAUUACGCAGCGACUGUGGUGGUGAGCGGUUGCGUAACUUGAUUUAAGCAAGUACUGCCAUGGCCGAACCUCUAAGAUAGUAAGUGCAAUCU3'</t>
  </si>
  <si>
    <t>C34</t>
  </si>
  <si>
    <t>5'GGGAGAUACCAGCUUAUUCAAUUUCUAGUCAAGUUGCAAUCUCCGGUGGGGUGGUAACCGAGGAACACGUUUCGGGUGUAUAGGCUAGCGAGAUAGUAAGUGCAAUCU3'</t>
  </si>
  <si>
    <t>C37</t>
  </si>
  <si>
    <t>5'GGGAGAUACCAGCUUAUUCAAUUUCUACCAGAGCGAGUGUGCUGAACGUUCUAAGGACGGGAUUGAAUCGAGAUGCGUAUACUAGGACCUUACGAGAUAGUAAGUGCAAUCU3'</t>
  </si>
  <si>
    <t>C52</t>
  </si>
  <si>
    <t>5'GGGAGAUACCAGCUUAUUCAAUUGCUUGGUACCGAGCUCGGAUCCACGUAGUAACGGGCCGCCAGUGUCUGGAAUUCGGGUCGUUCUUGAGAUAGUAAGUGCAAUCU3'</t>
  </si>
  <si>
    <t>https://pubmed.ncbi.nlm.nih.gov/8683119/</t>
  </si>
  <si>
    <t xml:space="preserve"> J Immunol </t>
  </si>
  <si>
    <t>PMID: 8683119</t>
  </si>
  <si>
    <t>Wiegand, T. W., Williams, P. B., Dreskin, S. C., Jouvin, M. H., Kinet, J. P., &amp; Tasset, D. (1996). High-affinity oligonucleotide ligands to human IgE inhibit binding to Fc epsilon receptor I. Journal of immunology (Baltimore, Md. : 1950), 157(1), 221–230.</t>
  </si>
  <si>
    <t>IGEL1.2</t>
  </si>
  <si>
    <t>Immunoglobulin E (IgE), Human</t>
  </si>
  <si>
    <t>5'GGGAGGACGAUGCGGGUGUGAAUGGUGUUGUGAGG3'</t>
  </si>
  <si>
    <t>Kd: 30 nM</t>
  </si>
  <si>
    <t>5'-GGGAGGACGAUGCGG-N40/N60-CAGACGACUCGCCCGA-3'</t>
  </si>
  <si>
    <t>PBS, modified to contain 1 mM of Mgz+ ions (138 mM NaCI, 2.7 mM KCI, 8.1 mM NA,HP04, 1.1 mM KH,P04, and 1 mM MgCI, pH 7.4)</t>
  </si>
  <si>
    <t>Therapeutic: " Using the systematic evolution of ligands by exponential enrichment (SELEX) method, we have identified oligonucleotides that bind to human IgE with high affinities and high specificity. Therefore, these oligonucleotide ligands represent a novel class of IgE inhibitors that may prove useful in the fight against allergic diseases."</t>
  </si>
  <si>
    <t>35-nucleotide truncate</t>
  </si>
  <si>
    <t>SELEX experiments targeting human IgE were performed using 2'-NH,-modified CTP and UTP</t>
  </si>
  <si>
    <t>Tasset, D</t>
  </si>
  <si>
    <t>IGEL2.2</t>
  </si>
  <si>
    <t>5'GGGAGGACGAUGCGGGUGUGGGGCG3'</t>
  </si>
  <si>
    <t>Kd: 35 nM</t>
  </si>
  <si>
    <t>25-nucleotide truncate</t>
  </si>
  <si>
    <t>SELEX experiments targeting human IgE were performed using 2'-NH, RNA</t>
  </si>
  <si>
    <t>D17.4</t>
  </si>
  <si>
    <t>5'GGGGCACGTTTATCCGTCCCTCCTAGTGGCGTGCCCC3'</t>
  </si>
  <si>
    <t>Kd: 10 nM</t>
  </si>
  <si>
    <t>5'-CTACCTACGATCTGACTAGC-N40-GCTTACTCTCATGTAGTTCC-3'</t>
  </si>
  <si>
    <t>37-nucleotide truncate</t>
  </si>
  <si>
    <t>Consensus sequence: TTTATCCGTTCCTCTTAGTGG</t>
  </si>
  <si>
    <t>Wiegand, T. W</t>
  </si>
  <si>
    <t>https://pubmed.ncbi.nlm.nih.gov/8650187/</t>
  </si>
  <si>
    <t>https://doi.org/10.1073/pnas.93.12.5883</t>
  </si>
  <si>
    <t>14.12</t>
  </si>
  <si>
    <t>L-selectin receptor globulin (LS-Rg)</t>
  </si>
  <si>
    <t>5'UCGGGCGAGUCGUCUGUAACAACAAUCAAGGCGGGUUCACCGCCCCAGUAUGAGUACCGCAUCGUCCUCCC3'</t>
  </si>
  <si>
    <t>Kd: 0.2 nM and 3 nM to soluble L-selectin at 4°C and 22°C respectively</t>
  </si>
  <si>
    <t>5'-TCGGGCGAGTCGTCTG-N40-CCGCATCGTCCTCCC-3'</t>
  </si>
  <si>
    <t>20 mM Hepes, pH 7.4, 150 mM NaCl, 1 mM CaCl2, 1 mM MgCl2</t>
  </si>
  <si>
    <t>Therapeutic: " The selectins are calcium-dependent C-type lectins that recognize complex anionic carbohydrate ligands, initiating many cell-cell interactions in the vascular system. Selectin blockade shows therapeutic promise in a variety of inflammatory and postischemic pathologies.SELEX against recombinant L-selectin yielded calcium-dependent antagonists with ~10^5 higher affinity than the conventional oligosaccharide ligand sialyl Lewis^x. Moreover, they show calcium-dependent binding to native L-selectin on peripheral blood lymphocytes and block L-selectin-dependent interactions with the natural ligands on high endothelial venules."</t>
  </si>
  <si>
    <t>Varki, A</t>
  </si>
  <si>
    <t>13.32</t>
  </si>
  <si>
    <t>5'UCGGGCGAGUCGUCUGCGCGUAUGUGUGAAAGCGUGUGCACGGAGGCGUCUACAAUCCGCAUCGUCCUCCC3'</t>
  </si>
  <si>
    <t>Kd: 4 nM and 3 nM to soluble L-selectin at 4°C and 22°C respectively</t>
  </si>
  <si>
    <t>https://pubmed.ncbi.nlm.nih.gov/8951376/</t>
  </si>
  <si>
    <t xml:space="preserve"> J Mol Biol </t>
  </si>
  <si>
    <t>https://doi.org/10.1006/jmbi.1996.0640</t>
  </si>
  <si>
    <t>TQ30</t>
  </si>
  <si>
    <t>Thermus aquaticus DNA polymerase (Taq pol)</t>
  </si>
  <si>
    <t>5'TTCTCGGTTGGTCTCTGGCGGAGCAAGACCAGACAATGTACAGTATTGGCCTGATCTTGTGTATGATTCGCTTTTCCC3'</t>
  </si>
  <si>
    <t>Kd: 40 ± 1 pM</t>
  </si>
  <si>
    <t>5'-TTCTCGGTTGGTCTCTGGCGGAGC-N30-TCTTGTGTATGATTCGCTTTTCCC-3'</t>
  </si>
  <si>
    <t>50 mMKCl, 2.5 mM MgCl2,10 mM Tris-HCl (pH 8.3 at 22°C)</t>
  </si>
  <si>
    <t>8.3</t>
  </si>
  <si>
    <t>94 kDa</t>
  </si>
  <si>
    <t>Detection: " We show that the addition of oligonucleotide inhibitors eliminated the need for ‘‘hot start’’ conditions and improved the efficiency of detection of a low copy number target in PCR. The ability to detect very low copy number nucleic acid sequences, down to the single copy level has permitted the use of PCR in a vast number of applications including clinical diagnosis of infectious agents, cancer, genetic susceptibility to diseases, forensics and blood banking"</t>
  </si>
  <si>
    <t>Jayasena SD</t>
  </si>
  <si>
    <t>https://pubmed.ncbi.nlm.nih.gov/9300057/</t>
  </si>
  <si>
    <t>https://doi.org/10.1006/jmbi.1997.1165</t>
  </si>
  <si>
    <t>Lin, Y., &amp; Jayasena, S. D. (1997). Inhibition of multiple thermostable DNA polymerases by a heterodimeric aptamer. Journal of molecular biology, 271(1), 100–111. https://doi.org/10.1006/jmbi.1997.1165</t>
  </si>
  <si>
    <t>DNA polymerase (Taq pol), Thermus acquaticus</t>
  </si>
  <si>
    <t>Kd: 40 pM, IC50: 22 nM</t>
  </si>
  <si>
    <t>Research- " These aptamers have been shown to effciently inhibit the polymerase activity of Taq pol and are useful in enhancing the amplifcation effciency of low copy number targets by the polymerase chain reaction (PCR). This aptamer inhibited Tth pol. This aptamer inhibited Stoffel fragment (61 kDa)"</t>
  </si>
  <si>
    <t>Sumedha D. Jayasena</t>
  </si>
  <si>
    <t>TQ21</t>
  </si>
  <si>
    <t>5'TTCTCGGTTGGTCTCTGGCGGAGCGATCATCTCAGAGCATTCTTAGCGTTTTGTTCTTGTGTATGATTCGCTTTTCCC3'</t>
  </si>
  <si>
    <t>Kd: 36 ± 4 pM</t>
  </si>
  <si>
    <t>Research- " These aptamers have been shown to effciently inhibit the polymerase activity of Taq pol and are useful in enhancing the amplifcation effciency of low copy number targets by the polymerase chain reaction (PCR). TQ21 aptamer inhibited both Taq and Tth polymerases. Flanking regions are required for inhibiton. TQ21 does not inhibit the Stoffel fragment."</t>
  </si>
  <si>
    <t>https://pubmed.ncbi.nlm.nih.gov/8981912/</t>
  </si>
  <si>
    <t xml:space="preserve"> J Clin Invest </t>
  </si>
  <si>
    <t>https://doi.org/10.1172/JCI119092</t>
  </si>
  <si>
    <t>Hicke, B. J., Watson, S. R., Koenig, A., Lynott, C. K., Bargatze, R. F., Chang, Y. F., Ringquist, S., Moon-McDermott, L., Jennings, S., Fitzwater, T., Han, H. L., Varki, N., Albinana, I., Willis, M. C., Varki, A., &amp; Parma, D. (1996). DNA aptamers block L-selectin function in vivo. Inhibition of human lymphocyte trafficking in SCID mice. The Journal of clinical investigation, 98(12), 2688–2692. https://doi.org/10.1172/JCI119092</t>
  </si>
  <si>
    <t>LD201</t>
  </si>
  <si>
    <t>L-selectin–IgG fusion protein (LS-Rg)</t>
  </si>
  <si>
    <t>5'CTACCTACGATCTGACTAGCCAAGGTAACCAGTACAAGGTGCTAAACGTAATGGCTTCGGCTTACTCTCATGTAGTTCC3'</t>
  </si>
  <si>
    <t>Kd: 1.8 ± 0.2 nM</t>
  </si>
  <si>
    <t>20 mM Hepes, pH 7.5, 125 mM NaCl, 1 mM MgCl2, 1 mM CaCl2, 5 mM KCl) plus 0.01% (wt/vol) human serum albumin (Sigma Chemical Co., St. Louis, MO)</t>
  </si>
  <si>
    <t>Therapeutic: " Aptamers that bind with nanomolar affinity to L-selectin's lectin domain, prevent L-selectin from binding to SLex, and function in vivo to prevent the homing of human lymphocytes to lymph nodes in severe combined immunodeficiency (SCID) mice"</t>
  </si>
  <si>
    <t>Truncated at both the 5' and 3' ends (ld201t1)</t>
  </si>
  <si>
    <t>Parma, D, parma@nexstar.com</t>
  </si>
  <si>
    <t>LD174</t>
  </si>
  <si>
    <t>5'CTACCTACGATCTGACTAGCCATTCACCATGGCCCCTTCCTACGTATGTTCTGCGGGTGGCTTACTCTCATGTAGTTCC3'</t>
  </si>
  <si>
    <t>Kd: 5.5 ± 5.1 nM</t>
  </si>
  <si>
    <t>Truncated at both the 5' and 3' ends (ld174t1)</t>
  </si>
  <si>
    <t>LD196</t>
  </si>
  <si>
    <t>5'CTACCTACGATCTGACTAGCTGGCGGTACGGGCCGTGCACCCACTTACCTGGGAAGTGAGCTTACTCTCATGTAGTTCC3'</t>
  </si>
  <si>
    <t>Kd: 3.1 ± 0.4 nM</t>
  </si>
  <si>
    <t>Truncated at both the 5' and 3' ends (ld196t1)</t>
  </si>
  <si>
    <t>LD201t1</t>
  </si>
  <si>
    <t>5'TAGCCAAGGTAACCAGTACAAGGTGCTAAACGTAATGGCTTCGGCTTAC3'</t>
  </si>
  <si>
    <t>LD174t1</t>
  </si>
  <si>
    <t>5'TAGCCATTCACCATGGCCCCTTCCTACGTATGTTCTGCGGGTGGCTTA3'</t>
  </si>
  <si>
    <t>LD196t1</t>
  </si>
  <si>
    <t>5'AGCTGGCGGTACGGGCCGTGCACCCACTTACCTGGGAAGTGAGCTTA3'</t>
  </si>
  <si>
    <t>https://pubmed.ncbi.nlm.nih.gov/8610114/</t>
  </si>
  <si>
    <t>https://doi.org/10.1073/pnas.93.7.2755</t>
  </si>
  <si>
    <t>Hale, S. P., &amp; Schimmel, P. (1996). Protein synthesis editing by a DNA aptamer. Proceedings of the National Academy of Sciences of the United States of America, 93(7), 2755–2758. https://doi.org/10.1073/pnas.93.7.2755</t>
  </si>
  <si>
    <t>DNAA</t>
  </si>
  <si>
    <t>Isoleucyl-tRNA synthetase (tRNAIle)</t>
  </si>
  <si>
    <t>5'CATCGCAAGCTTCCAGAGGGGACGCTGAGGCTTCTATGGTTCCGTAGAATTCCACGCG3'</t>
  </si>
  <si>
    <t>Kd: 1.5 uM</t>
  </si>
  <si>
    <t>5'-CATCGCAAGCTTCCAGAG-N25-CGTAGAATTCCACGCGTG-3'</t>
  </si>
  <si>
    <t>20 mM Hepes, pH 7.5 / 150 mM NH4Cl / 1 mM MgCl2 / 10 ug of bovine serum albumin per ml / 1 mM 2-mercaptoethanol</t>
  </si>
  <si>
    <t>Detection: " Our results demonstrate that aptamers have useful applications for answering questions in mechanistic enzymology, such as the role of an acceptor hydroxyl group in the editing reaction. Although DNA aptamers have been selected to bind small molecule ligands and specific proteins such as thrombin, the experiments reported here are the first to show that a DNA aptamer can work in concert with an enzyme to produce a catalytic (turnover) event with high substrate specificity."</t>
  </si>
  <si>
    <t xml:space="preserve">*Pool specifies N25 but the aptamer sequence (excluding the primers) has a 26nt random region. There is an extra nucleotide </t>
  </si>
  <si>
    <t>Schimmel, P</t>
  </si>
  <si>
    <t>https://pubmed.ncbi.nlm.nih.gov/9257650/</t>
  </si>
  <si>
    <t>PMID: 9257650 PMCID: PMC1369536</t>
  </si>
  <si>
    <t>Tang, J., &amp; Breaker, R. R. (1997). Examination of the catalytic fitness of the hammerhead ribozyme by in vitro selection. RNA (New York, N.Y.), 3(8), 914–925.</t>
  </si>
  <si>
    <t>V2 trans Hammerhead Ribozyme</t>
  </si>
  <si>
    <t xml:space="preserve">Adenosine triphosphate (ATP)
</t>
  </si>
  <si>
    <t>5'GGGCGACCCCAGUGCAUUGCGAAGAAACUGUGCGACUUCGGUCGCAGCAAACGUCGGC3"
5'GCCGUAGGUUGCCC3'</t>
  </si>
  <si>
    <t>5'-TTTGTAGGCGACCTACCACTCTCGTGG-N5-TTGCTGCGACCGAAGTCGCCAGTTTCTTCCCAA-N9-GTCGCCATCTCTTCC-3'</t>
  </si>
  <si>
    <t>50 mM Tris-HCl, pH 7.5, at 23 °C, and 20 mM MgCl2</t>
  </si>
  <si>
    <t>Detection: " This finding, taken together with other reports of the in vitro selection of unique self-cleaving ribozymes, suggests that many novel ribozymes with simmilar catalytic activities have yet to be found. The application of in vitro selection using an unbiased starting pool of random sequence of RNA is likely to produce novel self-cleaving ribozymes with catalytic rates that meet or perhaps even exceed those of natural ribozymes"</t>
  </si>
  <si>
    <t>* The reported pool in the material section stated N5 and then N9, while figure 6 stated the order of the random region to be N9 and then N5. The constant region in figure 8 is different than the constant region in Material section. This entry reported the sequence based on figure 8. The sequence of V2 Trans which used to access the catalutic activity is 5'GCCGUAGGUUGCCC3'
DNA library/pool was used as a template to generate the RNA pool used in the selection. A T7 promoter sequence might be necessary to use this DNA library/pool as a template to generate the RNA pool in the selection.</t>
  </si>
  <si>
    <t>Breaker, R. R ronald.breaker@yale.edu</t>
  </si>
  <si>
    <t>V2 Hammerhead Ribozyme</t>
  </si>
  <si>
    <t>5'UUUGUAGGCGACCUACCACUCUCGUGGCCCAGUGCAUUGCUGCGACCGAAGUCGCCAGUUUCUUCCCAAAUGUCGUCGCCAUCUCUUCC3'</t>
  </si>
  <si>
    <t>* The reported pool in the material section stated N5 and then N9, while figure 6 stated the order of the random region to be N9 and then N5. The sequence of V2 Trans which used to access the catalutic activity is 5'GCCGUAGGUUGCCC3'
DNA library/pool was used as a template to generate the RNA pool used in the selection. A T7 promoter sequence might be necessary to use this DNA library/pool as a template to generate the RNA pool in the selection.</t>
  </si>
  <si>
    <t>https://pubmed.ncbi.nlm.nih.gov/9310370/</t>
  </si>
  <si>
    <t xml:space="preserve"> Eur J Biochem </t>
  </si>
  <si>
    <t>https://doi.org/10.1006/viro.1997.8773</t>
  </si>
  <si>
    <t>10G-1</t>
  </si>
  <si>
    <t>NS3 protease of hepatitis C virus (HCV)</t>
  </si>
  <si>
    <t>5'GGGAACUCGAUGAAGCGAAUUCUGUUGGCGAACUGUACGCAAGUACACUGGAUGACAGGCCUAUCUAUCGGAUCCACG3'</t>
  </si>
  <si>
    <t>Kd: 650 nM</t>
  </si>
  <si>
    <t>5'-GGGAACUCGAUGAAGCGAAUUCUGU-N6-9-GUACGCAAGUAC-N6-9-ACAGGCCUAUCUAUCGGAUCCACG-3'</t>
  </si>
  <si>
    <t>50 mM Tris/HCl, pH 7.7, 30 mM NaCl, 5 mM CaCl2, 10 mM dithiothreitol</t>
  </si>
  <si>
    <t>CaCl</t>
  </si>
  <si>
    <t>110 kDa</t>
  </si>
  <si>
    <t>Drug Development: "By phosphate-modification-interference analysis we showed that the phosphate residues that are critical for the binding of 10G-1 to NS3 lie within the selected regions of the aptamer and that binding involves electrostatic contacts with the phosphates of regions G28-U34 and A47-A55. The NS3-binding region in 10G-1 can serve as a basis for designing more potential inhibitors of the NS3 protein. Thus, there is a need to design more specific inhibitors for the NS3 protease to develop anti-HCV compounds."</t>
  </si>
  <si>
    <t>Kumar, P. K. Kumar, pkrkumar@nibh.go.jp</t>
  </si>
  <si>
    <t>https://pubmed.ncbi.nlm.nih.gov/9368651/</t>
  </si>
  <si>
    <t>https://doi.org/10.1006/jmbi.1997.1275</t>
  </si>
  <si>
    <t>Tasset, D. M., Kubik, M. F., &amp; Steiner, W. (1997). Oligonucleotide inhibitors of human thrombin that bind distinct epitopes. Journal of molecular biology, 272(5), 688–698. https://doi.org/10.1006/jmbi.1997.1275</t>
  </si>
  <si>
    <t>30-8</t>
  </si>
  <si>
    <t>5'AGATGCCTGTCGAGCATGCTGTGAATAGGTAGGGTCGGATGGGCTACGGTGTAGCTAAACTGCTTTGTCGACGGG3'</t>
  </si>
  <si>
    <t>Kd: 0.4 nM</t>
  </si>
  <si>
    <t>5'-AGATGCCTGTCGAGCATGCT-N30-GTAGCTAAACTGCTTTGTCGACGGG-3'</t>
  </si>
  <si>
    <t>50 mM Tris-HCl (pH 7.5), 100 mM NaCl, 1 mM MgCl2 at 37°C</t>
  </si>
  <si>
    <t>Therapeutic: " The SELEX process has been used to isolate single-stranded DNA ligands to human thrombin. Here, a 29-nucleotide single-stranded DNA ligand to human thrombin, designated 60-18[29], with a Kd of approximately 0.5 nM is described. DNA 60-18[29] inhibits thrombin-catalyzed fibrin clot formation in vitro."</t>
  </si>
  <si>
    <t>Kubik, M. F</t>
  </si>
  <si>
    <t>30-14</t>
  </si>
  <si>
    <t>5'AGATGCCTGTCGAGCATGCTGTTGTGGTAGGGTTAGGGATGGTAGCGGTTGTAGCTAAACTGCTTTGTCGACGGG3'</t>
  </si>
  <si>
    <t>Kd: 0.96 nM</t>
  </si>
  <si>
    <t>30-16</t>
  </si>
  <si>
    <t>5'AGATGCCTGTCGAGCATGCTGTCAGCTACCGTGGTAGGGAAGGTTGGAGTGTAGCTAAACTGCTTTGTCGACGGG3'</t>
  </si>
  <si>
    <t>30-16[29]</t>
  </si>
  <si>
    <t>5'CTACCGTGGTAGGGAAGGTTGGAGTGTAG3'</t>
  </si>
  <si>
    <t>The aptamer was truncated</t>
  </si>
  <si>
    <t>30-16[27]</t>
  </si>
  <si>
    <t>5'TACCGTGGTAGGGAAGGTTGGAGTGTA3'</t>
  </si>
  <si>
    <t>Kd: 126 nM</t>
  </si>
  <si>
    <t>30-38</t>
  </si>
  <si>
    <t>5'AGATGCCTGTCGAGCATGCTAGACCCGTGGTAGGGTAGGATGGGGTGGTCGTAGCTAAACTGCTTTGTCGACGGG3'</t>
  </si>
  <si>
    <t>30-38[29]</t>
  </si>
  <si>
    <t>5'GACCCGTGGTAGGGTAGGATGGGGTGGTC3'</t>
  </si>
  <si>
    <t>Kd: 0.90 nM</t>
  </si>
  <si>
    <t>30-38[27]</t>
  </si>
  <si>
    <t>5'ACCCGTGGTAGGGTAGGATGGGGTGGT3'</t>
  </si>
  <si>
    <t>Kd: 42 nM</t>
  </si>
  <si>
    <t>60-18</t>
  </si>
  <si>
    <t>5'AGATGCCTGTCGAGCATGCTCTTTGGAGACAGTCCGTGGTAGGGCAGGTTGGGGTGACTTCGTGGAAGAAGCGAGACGGTGTAGCTAAACTGCTTTGTCGACGGG3'</t>
  </si>
  <si>
    <t>Kd: 0.92 nM</t>
  </si>
  <si>
    <t>5'-AGATGCCTGTCGAGCATGCT-N60-GTAGCTAAACTGCTTTGTCGACGGG-3'</t>
  </si>
  <si>
    <t>60-18[38]</t>
  </si>
  <si>
    <t>5'CAGTCCGTGGTAGGGCAGGTTGGGGTGACTTCGTGGAA3'</t>
  </si>
  <si>
    <t>Kd: 0.5 nM</t>
  </si>
  <si>
    <t>60-18[29]</t>
  </si>
  <si>
    <t>5′AGTCCGTGGTAGGGCAGGTTGGGGTGACT3′</t>
  </si>
  <si>
    <t>The 15-nucleotide core sequence has eight highly conserved guanine residues and forms a G-quadruplex structure. A single nucleotide within the G-quadruplex structure can direct the DNA to a distinct epitope.</t>
  </si>
  <si>
    <t>60-18[27]</t>
  </si>
  <si>
    <t>5'GTCCGTGGTAGGGCAGGTTGGGGTGAC3'</t>
  </si>
  <si>
    <t>Kd: 0.7 nM</t>
  </si>
  <si>
    <t>https://pubmed.ncbi.nlm.nih.gov/9245404/</t>
  </si>
  <si>
    <t>https://doi.org/10.1021/bi9700633</t>
  </si>
  <si>
    <t>dopa2</t>
  </si>
  <si>
    <t>Dopamine</t>
  </si>
  <si>
    <t>5'GGGAAUUCCGCGUGUGCGCCGCGGAAGACGUUGGAAGGAUAGAUACCUACAACGGGGAAUAUAGAGGCCAGCACAUAGUGAGGCCCUCCUCCCAGUCCGUUCGGGAUCCUC3'</t>
  </si>
  <si>
    <t>Kd: 2.8 µM</t>
  </si>
  <si>
    <t>5'-GGGAATTCCGCGTGTGC-N80-GTCCGTTCGGGATCCTC-3'</t>
  </si>
  <si>
    <t>0.15 M NaCl, 50 mM Tris-HCl, pH 7.4, 5 mM MgCl2, and 0.02% ascorbic acid</t>
  </si>
  <si>
    <t>Research: " Selection experiments can provide insights into RNA structure and can also be used to refine existing structures. We suggest that a structure like the one described for the dopamine aptamers could form by long-range interactions in natural RNA molecules."</t>
  </si>
  <si>
    <t>Tocchini-Valentini GP</t>
  </si>
  <si>
    <t>https://pubmed.ncbi.nlm.nih.gov/9343239/</t>
  </si>
  <si>
    <t xml:space="preserve"> J Virol </t>
  </si>
  <si>
    <t>https://doi.org/10.1128/JVI.71.11.8790-8797.1997</t>
  </si>
  <si>
    <t>Apt1</t>
  </si>
  <si>
    <t>Prion protein rPrP23-231 (rPrPc) fused to glutathione S-transferase (GST), Recombinant Syrian golden hamster</t>
  </si>
  <si>
    <t>5'GGAGCUCAGCCUUCACUGCACGAAUUCGUUGUGCGGGAAUUUGAGGGACGAUGGGGAAGUGGGACGAAUGACUCAUUGCCGCGGUAGGGUUAGGCACCACGGUCGGAUCC3'</t>
  </si>
  <si>
    <t>5'-GGAGCTCAGCCTT-CACTGC-N74-GGCACC-ACGGTCGGATCC-3'</t>
  </si>
  <si>
    <t>8 mM Na2HPO4–0.87 mM KH2PO4–136 mM NaCl–112.6 mM KCl–2 mM dithiothreitol–2 mM MgCl2</t>
  </si>
  <si>
    <t>33 kDa</t>
  </si>
  <si>
    <t>Research: " Specificity of the aptamer-PrP interaction was further confirmed by binding assays with antisense aptamer RNA or a mutant aptamer in which the guanosine residues in the G tetrad scaffold were replaced by uridine residues. The aptamers did not recognize PrP27-30 in brain homogenates from scrapie-infected mice. RNA aptamers may provide a first milestone in the development of a diagnostic assay for the detection of transmissible spongiform 
encephalopathies."</t>
  </si>
  <si>
    <t>The aptamers did not recognize the fusion partner GST or the fusion protein GST::rPrP90-231 (rPrP27-30), which lacks 67 amino acids from the PrP N terminus; pool was reported by (Famulok et al. 1994)</t>
  </si>
  <si>
    <t>Weiss, S, Weiss@lmb.uni-muenchen.de; Famulok, M, Famulok@lmb.unimuenchen.de; Winnacker, E. L., elw@lmb.uni-muenchen.de</t>
  </si>
  <si>
    <t>Weiss, S., Proske, D., Neumann, M., Groschup, M. H., Kretzschmar, H. A., Famulok, M., &amp; Winnacker, E. L. (1997). RNA aptamers specifically interact with the prion protein PrP. Journal of virology, 71(11), 8790–8797. https://doi.org/10.1128/JVI.71.11.8790-8797.1997</t>
  </si>
  <si>
    <t>Apt2</t>
  </si>
  <si>
    <t>5'GGAGCUCAGCCUUCACUGCAGCAAUGCGUUGUGUGGGAAUUUGAGGGACGAUGGGGAAGUGGGGACGAAUGACUCAUUGCCGCGGUAGGGUUGGCACCACGGUCGGAUCC3'</t>
  </si>
  <si>
    <t>5'-GGAGCTCAGCCTT-CACTGC-N74-GGCACCACGGTCGGATCC-3'</t>
  </si>
  <si>
    <t>Apt3</t>
  </si>
  <si>
    <t>5'GGAGCUCAGCCUUCACUGCUACCUUAGAGUAGGAGCGGGACGAGGGGUUGUUGGGACGUGGGUAUGAUCCAUACAUUAGGAAGCUGGUGAGCUGGCACCACGGUCGGAUCC3'</t>
  </si>
  <si>
    <t>https://pubmed.ncbi.nlm.nih.gov/9384530/</t>
  </si>
  <si>
    <t>https://doi.org/10.1016/s1074-5521(97)90116-2</t>
  </si>
  <si>
    <t>70cam6</t>
  </si>
  <si>
    <t>Chloramphenicol (Cam)</t>
  </si>
  <si>
    <t>5'GGGAAAAGCGAAUCAUACACAAGAAUGAAAAGGGCUGGCGAGACAUAUCCGCUGGGCAAUCAGAUUCGGAGCCGCACCACCCUCGAAGUAGACAGGGCAUAAGGUAUUUAAUUCCAUA3'</t>
  </si>
  <si>
    <t>Kd: 2.1 ±  0.3 µM</t>
  </si>
  <si>
    <t>5'-GGGAAAAGCGAAUCAUACACAAGA-N70-GGGCAUAAGGUAUUUAAUUCCAUA-3'</t>
  </si>
  <si>
    <t>20 mM MgCI2, 400 mM NaCI, 100 mM his-Tris pH 6.4.</t>
  </si>
  <si>
    <t>6.4</t>
  </si>
  <si>
    <t>Research: " Expand our understanding of molecular recognition by RNA and to facilitate ribosomal modeling. Specifically, the antibiotic chloramphenicol (Cam) naturally binds bacterial ribosomes in the ‘peptidyl transferase loop' of 23s ribosomal RNA to inhibit peptide bond formation."</t>
  </si>
  <si>
    <t>Burke, D. H, dhburke@beagle.colorado.edu; Gold, L, Igold@nexstar.com</t>
  </si>
  <si>
    <t>70cam9</t>
  </si>
  <si>
    <t>5'GGGAAAAGCGAAUCAUACACAAGAAGAGCUUGACGGUCCCGAGAGUCGAGCCCAAGCUGACACUGGACCUUUGCGGACCACGUGUUGAUCGUCGGGGCAUAAGGUAUUUAAUUCCAUA3'</t>
  </si>
  <si>
    <t>Kd: 8 ±  4 µM</t>
  </si>
  <si>
    <t>70cam53</t>
  </si>
  <si>
    <t>5'GGGAAAAGCGAAUCAUACACAAGAGGCACCAAAGCUGAAGUAGCGGGAUAACUCAAAUUACUUUAGGUGUAUGAAGGUGAAACUAGCAAUGAAGGGCAUAAGGUAUUUAAUUCCAUA3'</t>
  </si>
  <si>
    <t>Kd: 7 ±  2 µM</t>
  </si>
  <si>
    <t>80Cm50*</t>
  </si>
  <si>
    <t>5'GGGCAUAAGGUAUUUAAUUCCAUACGGCAGACGAGCCUUGACGAGCCAAUCUACACUUGGCGAUGACCGAUGGGCCCCAGCUACUUCUGGCAGUUUCGAUUCGUUUGAUUCGGAUGCUCGGUAGCUCAACUCG3'</t>
  </si>
  <si>
    <t>Kd: 25 ±  3 µM</t>
  </si>
  <si>
    <t>5'-GGGCAUAAGGUAUUUAAUUCCAUA-N80-UUGAUUCGGAUGCUCGGUAGCUCAACUCG-3'</t>
  </si>
  <si>
    <t>https://pubmed.ncbi.nlm.nih.gov/9111335/</t>
  </si>
  <si>
    <t xml:space="preserve"> Mol Cell Biol </t>
  </si>
  <si>
    <t>https://doi.org/10.1128/mcb.17.5.2649</t>
  </si>
  <si>
    <t>Shi, H., Hoffman, B. E., &amp; Lis, J. T. (1997). A specific RNA hairpin loop structure binds the RNA recognition motifs of the Drosophila SR protein B52. Molecular and cellular biology, 17(5), 2649–2657. https://doi.org/10.1128/MCB.17.5.2649</t>
  </si>
  <si>
    <t>BBS #4,14,15</t>
  </si>
  <si>
    <t>B52 protein</t>
  </si>
  <si>
    <t>5'GGGAGAAUUCAACUGCCAUCUAGGCAGGGUAACGAUCAACCUGGCGACAGCUGCCCUGCCGUCCAAGUACUACAAGCUUCUGGACUCGGU3'</t>
  </si>
  <si>
    <t>Kd: 50nM</t>
  </si>
  <si>
    <t>DNA Pool Version: 5'-ACCGAGTCCAGAAGCTTGTAGTACT-N40-GCCTAGATGGCAGTTGAATTCTCCCTATAGTGAGTCGTATTAC-3' &amp; RNA Pool Version: 5'-GGGAGAAUUCAACUGCCAUCUAGGC-N40-AGUACUACAAGCUUCUGGACUCGGU-3'</t>
  </si>
  <si>
    <t>50 mM Tris-Cl [pH 7.6], 200 mM potassium acetate, 5 mM MgCl2, 2.5 mM dithiothreitol</t>
  </si>
  <si>
    <t>Detection: " This has encouraged us to make use of BBS RNA as a genetic tool for dissecting B52 function in vivo, by creating Drosophila fly lines designed to overproduce BBS RNAs (40). We envision that the controlled and modulated expression of these RNA aptamers in living flies will serve as a specific, reversible, fast-acting B52 inhibitor that should provide insight into the function of B52 in vivo"</t>
  </si>
  <si>
    <t>The Drosophila SR protein B52 was cloned from an embryonic cDNA expression library by using a monoclonal antibody against a Drosophila protein associated with transcriptionally active loci on polytene chromosomes. The 59 constant sequence included a promoter for T7 RNA polymerase</t>
  </si>
  <si>
    <t>Lis, J. T, jtl10@cornell.edu</t>
  </si>
  <si>
    <t>BBS #8</t>
  </si>
  <si>
    <t>5'GGGAGAAUUCAACUGCCAUCUAGGCUGGUCAACCAGGCGACCGCCACCCGCGCGCGCAAUACCUAGUACUACAAGCUUCUGGACUCGGU3'</t>
  </si>
  <si>
    <t>Kd: 20nM</t>
  </si>
  <si>
    <t>John T. Lis, jtl10@cornell.edu</t>
  </si>
  <si>
    <t>BBS #11</t>
  </si>
  <si>
    <t>5'GGGAGAAUUCAACUGCCAUCUAGGCUGCUCACGAGUCCAUGACCAGUACGAUCAACCAGGCGACAGUACUACAAGCUUCUGGACUCGGU3'</t>
  </si>
  <si>
    <t>*The Drosophila SR protein B52 was cloned from an embryonic cDNA expression library by using a monoclonal antibody against a Drosophila protein associated with transcriptionally active loci on polytene chromosomes. *The 59 constant sequence included a promoter for T7 RNA polymerase *Reproted random region is 39</t>
  </si>
  <si>
    <t>BBS #23</t>
  </si>
  <si>
    <t>5'GGGAGAAUUCAACUGCCAUCUAGGCCCAACUGCUAAGAAGCAUCCUGUACGAUCAACCCGGCGACAGUACUACAAGCUUCUGGACUCGGU3'</t>
  </si>
  <si>
    <t>Trnc.A-30</t>
  </si>
  <si>
    <t>5'AAGACCAGACAATGTACAGTATTGGCCTGA3'</t>
  </si>
  <si>
    <t>Kd: 0.6 ± 0.1 nM, IC50: 110 nM</t>
  </si>
  <si>
    <t>Research- " These aptamers have been shown to effciently inhibit the polymerase activity of Taq pol and are useful in enhancing the amplifcation effciency of low copy number targets by the polymerase chain reaction (PCR). The efficiency of inhibition of Trunc-A-30 is less than that of the full length sequence (TQ30). Trunc.A-30 also inhibits the Stoffel fragment (61 kDa) more efficiently than Taq pol.This aptame does not inhibited Tth pol."</t>
  </si>
  <si>
    <t>The aptamer sequence was truncated</t>
  </si>
  <si>
    <t>Stoffel fragment</t>
  </si>
  <si>
    <t>Kd: 7.7 nM</t>
  </si>
  <si>
    <t>61 kDa</t>
  </si>
  <si>
    <t>Research- " These aptamers have been shown to effciently inhibit the polymerase activity of Taq pol and are useful in enhancing the amplifcation effciency of low copy number targets by the polymerase chain reaction (PCR). The efficiency of inhibition of Trunc-A-30 is less than that of the full length sequence (TQ30). Trunc.A-30 also inhibits the Stoffel fragment (61 kDa) more efficiently than Taq pol.This aptamer does not inhibited Tth pol."</t>
  </si>
  <si>
    <t>Trnc.2-30</t>
  </si>
  <si>
    <t>5'GCCGGCCAATGTACAGTATTGGCCGGC3'</t>
  </si>
  <si>
    <t>Kd: 3.1 ± 0.3 nM, IC50: 152 nM</t>
  </si>
  <si>
    <t>Research- " These aptamers have been shown to effciently inhibit the polymerase activity of Taq pol and are useful in enhancing the amplifcation effciency of low copy number targets by the polymerase chain reaction (PCR). Trnc.2-30 inhibited both Taq pol and the Stoffel fragment; the latter more effectively. However, it failed to inhibit Tth pol."</t>
  </si>
  <si>
    <t>Kd: 5.9 nM, IC50: 152 nM</t>
  </si>
  <si>
    <t>Trnc-21</t>
  </si>
  <si>
    <t>5'TGGCGGAGCGATCATCTCAGAGCATTCTTAGCGTTTTGTTCTTGTGTATGA3'</t>
  </si>
  <si>
    <t>Kd: 9 ±  1pM, IC50: 21nM</t>
  </si>
  <si>
    <t>Research- " These aptamers have been shown to effciently inhibit the polymerase activity of Taq pol and are useful in enhancing the amplifcation effciency of low copy number targets by the polymerase chain reaction (PCR). TQ21 aptamer inhibited both Taq and Tth polymerases, but did not inhibit the Stoffel fragment."</t>
  </si>
  <si>
    <t>DNA polymerase (Tth pol), Thermus thermophilus (Tth)</t>
  </si>
  <si>
    <t>Kd: 40 ± 10 pM, IC50: 35 nM</t>
  </si>
  <si>
    <t>D.30-D.30</t>
  </si>
  <si>
    <t>5'GCCGGCCAATGTACAGTATTGGCCGGC(Symmetric Dimer CPG)CGGCCGGTTATGACATGTAACCGGCCG5'</t>
  </si>
  <si>
    <t>Kd: 47 ± 5 pM, IC50: 14nM</t>
  </si>
  <si>
    <t>Research- " These aptamers have been shown to effciently inhibit the polymerase activity of Taq pol and are useful in enhancing the amplifcation effciency of low copy number targets by the polymerase chain reaction (PCR). Also inhibits Tth pol and the Stoffel fragment."</t>
  </si>
  <si>
    <t>D.30-D.30 is homodimer of Trnc.2-30 aptamer.D.30-D.30 of Trnc.2-30 was Synthesized in tailto-tail orientation (linked at the 30 ends) by using Symmetric Dimer CPG as the support in solid phase chemical synthesis.</t>
  </si>
  <si>
    <t>D.21-D.30</t>
  </si>
  <si>
    <t>5'TGGCGGAGCGATCATCTCAGAGCATTCTTAGCGTTTTGTTCTTGTGTATGATTTGCCGGCCAATGTACAGTATTGGCCGGC3'</t>
  </si>
  <si>
    <t>Kd:10 pM, IC50: 30 nM</t>
  </si>
  <si>
    <t>Research- " These aptamers have been shown to effciently inhibit the polymerase activity of Taq pol and are useful in enhancing the amplifcation effciency of low copy number targets by the polymerase chain reaction (PCR). Aptamer that effectively inhibited all three polymerases and were shown to be useful in detecting a low copy number target by PCR amplifcation. However, the additon of D.21 decreased the inhibitory potency of the Stoffel fragment as compared to D.30 alone."</t>
  </si>
  <si>
    <t>Truncated aptamers derived from two parent (Trnc.2-30 and Trnc-21) ligands from both families were combined to form a heterodimeric aptamer.</t>
  </si>
  <si>
    <t>IC50: 36nM</t>
  </si>
  <si>
    <t>https://pubmed.ncbi.nlm.nih.gov/9222504/</t>
  </si>
  <si>
    <t xml:space="preserve"> Bioorg Med Chem </t>
  </si>
  <si>
    <t>https://doi.org/10.1016/s0968-0896(97)00046-1</t>
  </si>
  <si>
    <t>g18_4.seq</t>
  </si>
  <si>
    <t>RNA stem-loop target (5'GCACGGTGCTGCTGAGATGCCCGT3')</t>
  </si>
  <si>
    <t>5'GGGAGAAUUCCGACCAGAAGCUUCCGAAGCAUUCCGGCGUAGGGGUCUGUGCGCAAAACCAUCGGCCCUGGUGCCUAUGUGCGUCUACAUGGAUCCUCA3'</t>
  </si>
  <si>
    <t>Kd: 70 ± 15 nM</t>
  </si>
  <si>
    <t>5'-GGGAGAAUUCCGACCAGAAGCUU-N50-CCUAUGUGCGUCUACAUGGAUCCUCA-3'</t>
  </si>
  <si>
    <t>10 mM TrisCl, pH 8.3/25 mM MgCl2/l00 mM NaCl/165 mM KCl</t>
  </si>
  <si>
    <t>Detection: " The winning aptamers described here are analogous to a conventional or monoclonal antibody in their ability to distinguish the presence of a domain in a larger molecule. They could be valuable in studies of the architecture or assembly of larger (e.g., catalytic) RNAs. The methods of combinatorial selection and counterselection described here should allow RNA aptamers capable of specific RNA recognition to be generated with relative ease."</t>
  </si>
  <si>
    <t>Francis J. Schmidt</t>
  </si>
  <si>
    <t>https://pubmed.ncbi.nlm.nih.gov/9346949/</t>
  </si>
  <si>
    <t>https://doi.org/10.1074/jbc.272.44.27980</t>
  </si>
  <si>
    <t>FC</t>
  </si>
  <si>
    <t>RNA polymerase II (Pol II), Saccharomyces cerevisiae (S. cerevisiae)</t>
  </si>
  <si>
    <t>5'GGGCCGCUAAGUCCUCGCUCACGAUACAGCACUGAUUGCGGUCGAGGUAGCUUGAUGGGCCACGCGCGACUCGGAUCCAC3'</t>
  </si>
  <si>
    <t>5'-GGGCCGCUAAGUCCUCGCUCA-N40-ACGCGCGACUCGGAUCCAC-3'</t>
  </si>
  <si>
    <t>50 mM Tris-HCl, pH 8, 100 mM ammonium sulfate</t>
  </si>
  <si>
    <t>Research: " To probe the complex nucleic acid binding domains of yeast RNA polymerase II (Pol II), we have isolated in the presence of heparin RNA molecules that selectively bind to yeast Pol II. This possibility would open up a new experimental avenue for identifying vital functional domains of Pol II by genetic approaches."</t>
  </si>
  <si>
    <t>Sentenac, A, sentenac@dsvidf.cea.fr</t>
  </si>
  <si>
    <t>https://pubmed.ncbi.nlm.nih.gov/9222505/</t>
  </si>
  <si>
    <t>https://doi.org/10.1016/s0968-0896(97)00047-3</t>
  </si>
  <si>
    <t>G4</t>
  </si>
  <si>
    <t>Farnesylated peptide modeled after the carboxyl terminus of K ras</t>
  </si>
  <si>
    <t>5'GGGAGAAUUCCGACCAGAAGCCUGCUCAGGGGUGGGUCGUAUAAUUAGCGUAGGGAGGUAGUGGAUGAGUAAGCCUGGGAUGUCAUAUGUGCGUCUACAUGGAUCCUCA3'</t>
  </si>
  <si>
    <t>Kd: 139 ± 12 nM</t>
  </si>
  <si>
    <t>5'-GGGAGAAUUCCGACCAGAAGCCU-N60-CAUAUGUGCGUCUACAUGGAUCCUCA-3'</t>
  </si>
  <si>
    <t>140 mM NaCl, 5 mM KCL, 1 mM CaCl:, and 20 mM Tris acetate at pH 7.4.</t>
  </si>
  <si>
    <t>Research: " Binding to the nonfarnesylated peptide was at least 10-fold weaker, showing that the aptamers can recognize the hydrophobic farnesyl moiety. High affinity aptamers could be useful in specifically interfering with oncogenic ras function in particular, and G proteins in general."</t>
  </si>
  <si>
    <t>https://pubmed.ncbi.nlm.nih.gov./9222505/</t>
  </si>
  <si>
    <t>G26</t>
  </si>
  <si>
    <t>5'GGGAGAAUUCCGACCAGAAGCCUGAGAUGUAUCGUUGCCGGGGAUGGGUGGGUGGUGUGAAGGCGAUCGUCAUCAGUUCGAGCCAUAUGUGCGUCUACAUGGAUCCUCA3'</t>
  </si>
  <si>
    <t>Kd: 0.93 ± 0.05 uM</t>
  </si>
  <si>
    <t>https://pubmed.ncbi.nlm.nih.gov/9356339/</t>
  </si>
  <si>
    <t>G6–16</t>
  </si>
  <si>
    <t>NS3 Protein of Hepatitis C Virus (HCV)</t>
  </si>
  <si>
    <t>5'GGGAGAAUUCCGACCAGAAGGCUUGCUGUUGUUUCCCUGUUGUUUUGUCUCUCAACUUUAUUGUGGUAAAGAUCACUGGGUUGAUAAGGGCUAACUCUAAUUUGACUACAUGGUCGGACCAAUCAGUUCUUAUGGGAGAUGCAUAUGUGCGUCUACAUGGAUCCUCA3'</t>
  </si>
  <si>
    <t>Kd: 120 ± 18 nM</t>
  </si>
  <si>
    <t>50 mM Tris – HCl (pH 7.7), 30 mM NaCl, 5 mM CaCl2 , 10 mM dithiothreitol (DTT)]</t>
  </si>
  <si>
    <t>Therapeutic " and Drug Development: We also analyzed aptamers G6 – 16 and G6 – 19 for their action with a longer protein substrate (amino acid region 2203 – 2506) and found that these aptamers efficiently inhibited the proteolytic activity of NS3. In addition, both G6 – 16 and G6 – 19 aptamers were found to inhibit the helicase activity of NS3. Since these aptamers possesses dual inhibitory function for NS3, they could prove to be useful as anti-HCV drug leads"</t>
  </si>
  <si>
    <t>The aptamer G6 – 16 inhibited the proteotic activity in a mixed (competitive and noncompetitive). The aptamer was truncated.</t>
  </si>
  <si>
    <t>Nishikawa, S, nisikawa@ nibh.go.jp.</t>
  </si>
  <si>
    <t>G6–19</t>
  </si>
  <si>
    <t>5'GGGAGAAUUCCGACCAGAAGCUUAUACUGAAUUAAUCGCUACCGUGUCAUUGUACUUGGUAGUGUUGAUGGUUUGGGUCGCAUUUGGCUUGGCUUAUGGUUUUUUCACCCUACCUCUCAUUGACGCACUAGGCUCUCAUAUGUGCGUCUACAUGGAUCCUCA3'</t>
  </si>
  <si>
    <t>Therapeutic and Drug Development: We also analyzed aptamers G6 – 16 and G6 – 19 for their action with a longer protein substrate (amino acid region 2203 – 2506) and found that these aptamers efficiently inhibited the proteolytic activity of NS3. In addition, both G6 – 16 and G6 – 19 aptamers were found to inhibit the helicase activity of NS3. Since these aptamers possesses dual inhibitory function for NS3, they could prove to be useful as anti-HCV drug leads"</t>
  </si>
  <si>
    <t>https://pubmed.ncbi.nlm.nih.gov/9192624/</t>
  </si>
  <si>
    <t>https://doi.org/10.1073/pnas.94.13.6676</t>
  </si>
  <si>
    <t>945</t>
  </si>
  <si>
    <t>Special elongation factor SelB of Escherichia coli</t>
  </si>
  <si>
    <t>5′GUCAGGAUGACUGCUGCGCUCGUGUCGUCACUGACCAUCUGUCGCAGGUCUGCGCACAUCGGUCGUUCACGGCCCAUCGGUUGCAGGUCUGCACCAAUCGGUCGGUAAUGGCGCAAUGAGCAUUACGGAUUCAAGC3′</t>
  </si>
  <si>
    <t>binding ratio: 2.0</t>
  </si>
  <si>
    <t>5′-GTCAGGATGACTGCTGCGCTCGTGTC-N3-CACGGCCCATCGGTTGCAGGTCTGCACCAATCGGTCGGTAATGGCGCAATGAGCATTACGGATTCAAGC-3′</t>
  </si>
  <si>
    <t>50 mM potassium phosphate, pH 7.0/5.0 mM Mg(OAc)2/0.1 mM EDTA/1.0 mM DTT/0.5 mM GTP/0.02% Tween 20/50 μg 5S rRNA</t>
  </si>
  <si>
    <t>7.0</t>
  </si>
  <si>
    <t xml:space="preserve">17 kDa </t>
  </si>
  <si>
    <t>Research: " Our in vitro selection study provides for the first time, to the best of our knowledge, SelB-binding variants of the SelB-responsive wild-type fdhF mRNA hairpin, which allow for the dissection of SelB binding from the overall biological function of this mRNA secondary structure."</t>
  </si>
  <si>
    <t>The 39 nucleotide hairpin fragment of the fdhF mRNA was mutagenized at a level of 30% per base position and exhibited a complexity of 5 × 1014 sequences.</t>
  </si>
  <si>
    <t>https://pubmed.ncbi.nlm.nih.gov/9326601/</t>
  </si>
  <si>
    <t>https://doi.org/10.1073/pnas.94.21.11285</t>
  </si>
  <si>
    <t>Williams, K. P., Liu, X. H., Schumacher, T. N., Lin, H. Y., Ausiello, D. A., Kim, P. S., &amp; Bartel, D. P. (1997). Bioactive and nuclease-resistant L-DNA ligand of vasopressin. Proceedings of the National Academy of Sciences of the United States of America, 94(21), 11285–11290. https://doi.org/10.1073/pnas.94.21.11285</t>
  </si>
  <si>
    <t>l-aptamer/l-VP</t>
  </si>
  <si>
    <t>Peptide hormone vasopressin (vertebrate hormone arginine vasopressin (VP), a 9-residue cyclic l peptide)</t>
  </si>
  <si>
    <t>5'TCACGTGCATGATAGACGGCGAAGCCGTCGAGTTGCTGTGTGCCGATGCACGTGA3'</t>
  </si>
  <si>
    <t>Kd = 1.17 μM</t>
  </si>
  <si>
    <t>5′-TCTAACGTCAATGATAGA-N60-TTAACTTATTCGACCAAA3'</t>
  </si>
  <si>
    <t>20 mM sodium 2-[bis(2-hydroxyethyl)amino]ethane sulfonate, pH 7.3/140 mM NaCl/5 mM KCl/5 mM MgCl2/1 mM CaCl2/0.02% Triton X-100</t>
  </si>
  <si>
    <t>7.3</t>
  </si>
  <si>
    <t>Research and Therapeutic: "The principle has application to a problem in biotechnology, namely, that the peptide or nucleic acid ligands generated by phage display or in vitro selection are susceptible to enzymatic degradation; for example, a DNA oligonucleotide injected i.v. is degraded with a half-life of ≈5 min (4–7). The principle of chiral inversion can be coupled to the powerful reiterable selection methods to generate ligands that are insusceptible to degradative enzymes. A stable ligand of VP could be useful as a diagnostic reagent or as a therapeutic antagonist in diseases associated with excessive levels of VP in blood or cerebrospinal fluid."</t>
  </si>
  <si>
    <t>This paper has identified a mirror-image single-stranded DNA that binds the peptide hormone vasopressin Pre-SELEX modification: one preparation of l-aptamer contained a 5′ tail of two d-thymidine residues; this modification had no detectable effect on binding activity. The starting pool for the second selection had 68 nt from sequence B doped at 30% and flanked by AGGCTAGGAAGATCAATT and TTAACTTATTCGACCAAA.</t>
  </si>
  <si>
    <t>Bartel, D. P, dbartel@wi.mit.edu.</t>
  </si>
  <si>
    <t>d-aptamer/d-VP</t>
  </si>
  <si>
    <t xml:space="preserve">Kd = 0.85 μM </t>
  </si>
  <si>
    <t>https://pubmed.ncbi.nlm.nih.gov/9200462/</t>
  </si>
  <si>
    <t>PMID: 9200462</t>
  </si>
  <si>
    <t>Kubik, M. F., Bell, C., Fitzwater, T., Watson, S. R., &amp; Tasset, D. M. (1997). Isolation and characterization of 2'-fluoro-, 2'-amino-, and 2'-fluoro-/amino-modified RNA ligands to human IFN-gamma that inhibit receptor binding. Journal of immunology (Baltimore, Md. : 1950), 159(1), 259–267.</t>
  </si>
  <si>
    <t>2'F-1</t>
  </si>
  <si>
    <t>Interferon-γ (IFN-γ)</t>
  </si>
  <si>
    <t>5'GGGAGGACGAUGCGGACACCGUUAAUCUGAGGCCCUGUCCUAUUCCUUCACGCCUCAGACGACUCGCCCGA3'</t>
  </si>
  <si>
    <t>Kd: biphasic 6.8 nM and 320 nM</t>
  </si>
  <si>
    <t>5'-GGGAGGACGAUGCGG-N40-CAGACGACUCGCCCGA-3'</t>
  </si>
  <si>
    <t>mPBS (138 mM NaCL, 2.7 mM KCl, 8.1 mM Na2HP4, and 1.1 mM KH2PO4, pH 7.4) Modified to contin a 1mM Mg+2 ion and 0.01% human serum albumin</t>
  </si>
  <si>
    <t>34 kDa</t>
  </si>
  <si>
    <t>Therapeutic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</si>
  <si>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all pyrimidines modified to 2'-F-CMP and 2'-F-UMP</t>
  </si>
  <si>
    <t>Kubik MF, kubik@nexstar.com</t>
  </si>
  <si>
    <t>2'F-27</t>
  </si>
  <si>
    <t>5'GGGAGGACGAUGCGGAACACCCCCGGUCUGACGCUUGUUCCGAAUUCCUCCACCGUCAGACGACUCGCCCGA3'</t>
  </si>
  <si>
    <t>Kd: biphasic 8.8 nM and 384 nM</t>
  </si>
  <si>
    <t>2'F-28</t>
  </si>
  <si>
    <t>5'GGGAGGACGAUGCGGAGGGUUGGGAGGGGUCCUUCUUUUCGUCUGCGUGGACCGUCAGACGACUCGCCCGA3'</t>
  </si>
  <si>
    <t>2'NH2-17</t>
  </si>
  <si>
    <t>5'GGGAGGACGAUGCGGUGGUAGCGCGAUAUAGCGCUGGUAGGGUUGCCGGUGAUCAGACGACUCGCCCGA3'</t>
  </si>
  <si>
    <t>Kd: biphasic 1.8 nM and 750 nM</t>
  </si>
  <si>
    <t>Therapeutic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</si>
  <si>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Truncated IFN-y ligands.</t>
  </si>
  <si>
    <t>all pyrimidines modified to 2'-NH2-CMP and 2'-NH-UMP</t>
  </si>
  <si>
    <t>2'NH2-30</t>
  </si>
  <si>
    <t>5'GGGAGGACGAUGCGGCAGGUAAUUACAUGAAGGUGGGUUAGGUACUUUCAGGGUCAGACGACUCGCCCGA3'</t>
  </si>
  <si>
    <t>Kd: biphasic 2.7 nM and 103 nM</t>
  </si>
  <si>
    <t>Therapeutic "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</si>
  <si>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2'F/NH2-3</t>
  </si>
  <si>
    <t>5'GGGAGGACGAUGCGGUUCAGAGGGUAGGUAAGUGGGAGGAAAAAUGCCGUAUCGCCUCAGACGACUCGCCCGA3'</t>
  </si>
  <si>
    <t>Kd: 106 nM</t>
  </si>
  <si>
    <t>all pyrimidines modified to 2'-F-CMP and 2'-F-NH2-UMP</t>
  </si>
  <si>
    <t>https://pubmed.ncbi.nlm.nih.gov/9035109/</t>
  </si>
  <si>
    <t xml:space="preserve"> Nat Biotechnol </t>
  </si>
  <si>
    <t>https://doi.org/10.1038/nbt0197-68</t>
  </si>
  <si>
    <t>Pagratis, N. C., Bell, C., Chang, Y. F., Jennings, S., Fitzwater, T., Jellinek, D., &amp; Dang, C. (1997). Potent 2'-amino-, and 2'-fluoro-2'-deoxyribonucleotide RNA inhibitors of keratinocyte growth factor. Nature biotechnology, 15(1), 68–73. https://doi.org/10.1038/nbt0197-68</t>
  </si>
  <si>
    <t>14F</t>
  </si>
  <si>
    <t>Keratinocyte growth factor (hKGF), Human</t>
  </si>
  <si>
    <t>5'GGGAGGACGAUGCGGUGGUCUCCCAAUUCUAAACUUUCUCCAUCGUAUCUGGGCAGACGACUCGCCCGA3'</t>
  </si>
  <si>
    <t>Kd: biphasic 0.001 nM Ki: 3.3 nM</t>
  </si>
  <si>
    <t>5'-GGGAGGACGATGCGG-N40-CAGACGACTCGCCCGA-3'</t>
  </si>
  <si>
    <t>Ca++ and Mg++ containing Dulbeco's Phosphate Buffered Saline (DPBS, Life Technologies, Gaithersburg, MD) with 0.01% human serum albumin (Sigma, St. Louis, MO)</t>
  </si>
  <si>
    <t>26-28 kDa</t>
  </si>
  <si>
    <t>Research: " RNA molecules with fluoro (2'F) or amino (2'NH2) substitution at the 2' position of pyrimidines are nuclease resistant' and can be synthesized by T7 RNA polymerase. Thus, SELEX experiments with libraries carrying such modifications can lead to nuclease-resistant ligands"</t>
  </si>
  <si>
    <t>all pyrimidines have 2' fluro substitutions, DNA library/pool was used as a template to generate the RNA pool used in the selection. A T7 promoter sequence might be necessary to use this DNA library/pool as a template to generate the RNA pool in the selection.</t>
  </si>
  <si>
    <t>Pagratis NC, pagratis@nexstar.com</t>
  </si>
  <si>
    <t>6F</t>
  </si>
  <si>
    <t>5'GGGAGGACGAUGCGGGAUCCUUUGUGGGCUCUUGUUGACCCCCUCGUUGUCCCCCCCAGACGACUCGCCCGA3'</t>
  </si>
  <si>
    <t>Kd: biphasic 0.05 nM Ki: 1.3 nM</t>
  </si>
  <si>
    <t>15F</t>
  </si>
  <si>
    <t>5'GGGAGGACGAUGCGGUCAUGGUGUCUUUCCACAGCUCUUCCCAUGAUCGCCCGGCAGACGACUCGCCCGA3'</t>
  </si>
  <si>
    <t>Kd: biphasic 0.07 nM Ki: 6.7 nM</t>
  </si>
  <si>
    <t>56F</t>
  </si>
  <si>
    <t>5'GGGAGGACGAUGCGGGGACAAWYAGCGGUGUCUUUUCAUUUNKAUCCUCCGACRUCCCAGACGACUCGCCCGA3'</t>
  </si>
  <si>
    <t>Kd: biphasic 0.07 nM Ki: 0.3 nM</t>
  </si>
  <si>
    <t>all pyrimidines have 2' fluro substitutions; R=A or G, Y=C or U, K=G or U, M=A or C, V=G or C or A, W=A or U, S=G or C, D=G or T or A, and X=any residue, DNA library/pool was used as a template to generate the RNA pool used in the selection. A T7 promoter sequence might be necessary to use this DNA library/pool as a template to generate the RNA pool in the selection.</t>
  </si>
  <si>
    <t>37F</t>
  </si>
  <si>
    <t>5'GGGAGGACGAUGCGGGCCCGAUCUACUGCAUUACCGAAACGAUUUCCCCACUGUCAGACGACUCGCCCGA3'</t>
  </si>
  <si>
    <t>Kd: 0.46 nM Ki: 6.7 nM</t>
  </si>
  <si>
    <t xml:space="preserve">all pyrimidines have 2' fluro substitutions, DNA library/pool was used as a template to generate the RNA pool used in the selection. A T7 promoter sequence might be necessary to use this DNA library/pool as a template to generate the RNA pool in the selection.
</t>
  </si>
  <si>
    <t>13F</t>
  </si>
  <si>
    <t>5'GGGAGGACGAUGCGGCACCUUAGACCUGUCCUCCAAGCGUGAGUUGCUGUGGCCCAGACGACUCGCCCGA3'</t>
  </si>
  <si>
    <t>Kd: biphasic 0.03 nM Ki: 10.0 nM</t>
  </si>
  <si>
    <t>50F</t>
  </si>
  <si>
    <t>5'GGGAGGACGAUGCGGUGAUCAAUCGGCGCUUUACUCUUGCGCUCACCGUGCCCCAGACGACUCGCCCGA3'</t>
  </si>
  <si>
    <t>Kd: biphasic 0.12 nM</t>
  </si>
  <si>
    <t>38F</t>
  </si>
  <si>
    <t>5'GGGAGGACGAUGCGGNGACUGAUUUUUCCUUGNCAGUGUAAUUUCCUGGCUGCCCCAGACGACUCGCCCGA3'</t>
  </si>
  <si>
    <t>Kd: 0.33 nM Ki: 0.2 nM</t>
  </si>
  <si>
    <t>10F</t>
  </si>
  <si>
    <t>5'GGGAGGACGAUGCGGGACCAGAUGGCGGAUUUUUCAGCAAUCCUCCCCCGCUGCCCAGACGACUCGCCCGA3'</t>
  </si>
  <si>
    <t>Kd: 0.47 nM Ki: 10.0 nM</t>
  </si>
  <si>
    <t>43F</t>
  </si>
  <si>
    <t>5'GGGAGGACGAUGCGGUGUAGUUUCCCUGUAUGCCAGACGACUCGCCCGA3'</t>
  </si>
  <si>
    <t>Kd: 1.13 nM Ki: 16.7 nM</t>
  </si>
  <si>
    <t>14N</t>
  </si>
  <si>
    <t>5'GGGAGGACGAUGCGGUCCAGGGAUUGAAGUGUCGGGGUAGGAACAUAAAGGCGGCCAGACGACUCGCCCGA3'</t>
  </si>
  <si>
    <t>Kd: 0.4 nM Ki: 2.0 nM</t>
  </si>
  <si>
    <t>all pyrimidines have 2' amino substitutions, DNA library/pool was used as a template to generate the RNA pool used in the selection. A T7 promoter sequence might be necessary to use this DNA library/pool as a template to generate the RNA pool in the selection.</t>
  </si>
  <si>
    <t>4N</t>
  </si>
  <si>
    <t>5'GGGAGGACGAUGCGGGUGGUGAAGAGGUACCGGAAUUGCUAAAGAUACCACGGCCCAGACGACUCGCCCGA3'</t>
  </si>
  <si>
    <t>Kd: 0.7 nM Ki: 23.3 nM</t>
  </si>
  <si>
    <t>1N</t>
  </si>
  <si>
    <t>5'GGGAGGACGAUGCGGGAAGGGACGAUAAAGAGGAAUCGAACAACAAGUGGCUGGCCAGACGACUCGCCCGA3'</t>
  </si>
  <si>
    <t>Kd: 0.5 nM Ki: 16.7 nM</t>
  </si>
  <si>
    <t>29N</t>
  </si>
  <si>
    <t>5'GGGAGGACGAUGCGGAGAAGAAUGCAGGAAACAGCGAAAUGCGUGUGGCCAGACGACUCGCCCGA3'</t>
  </si>
  <si>
    <t>Kd: 0.43 nM Ki: 13.3 nM</t>
  </si>
  <si>
    <t>6N</t>
  </si>
  <si>
    <t>5'GGGAGGACGAUGCGGGCAGGGAGCAAUGAACUCAAGUCAAGCCGGUGCACGUGGGCAGACGACUCGCCCGA3'</t>
  </si>
  <si>
    <t>Kd: 0.7 nM Ki: 26.7 nM</t>
  </si>
  <si>
    <t>2N</t>
  </si>
  <si>
    <t>5'GGGAGGACGAUGCGGGCGGGAAGGUCCGAAGACCGGCGAAAGGAACGAGAUUGCCCAGACGACUCGCCCGA3'</t>
  </si>
  <si>
    <t>Kd: 0.8 nM Ki: 66.7 nM</t>
  </si>
  <si>
    <t>24N</t>
  </si>
  <si>
    <t>5'GGGAGGACGAUGCGGGUGGGAAGAUGAGCCGGUCGGCAGUAAUGUGACACUGCGGCAGACGACUCGCCCGA3'</t>
  </si>
  <si>
    <t>Kd: 1.2 nM</t>
  </si>
  <si>
    <t>https://pubmed.ncbi.nlm.nih.gov/9035104/</t>
  </si>
  <si>
    <t>https://doi.org/10.1038/nbt0197-41</t>
  </si>
  <si>
    <t>Lee, S. W., &amp; Sullenger, B. A. (1997). Isolation of a nuclease-resistant decoy RNA that can protect human acetylcholine receptors from myasthenic antibodies. Nature biotechnology, 15(1), 41–45. https://doi.org/10.1038/nbt0197-41</t>
  </si>
  <si>
    <t>SE RNA</t>
  </si>
  <si>
    <t>Monoclonal antibody 198 (Mab198)</t>
  </si>
  <si>
    <t>5'GGGAGAGCGGAAGCGUGCUGGGCCGGAGGUUAGCUUGCCCAUGGCAAGCAGGGCGCCACGGACCCAUAACCCAGAGGUCGAUGGAUCCCCCC3'</t>
  </si>
  <si>
    <t>Kd: 60 nM</t>
  </si>
  <si>
    <t>5'-GGGAGAGCGGAAGCGUGCUGGGCC-N40-CAUAACCCAGAGGUCGAUGGAUCCCCCC-3'</t>
  </si>
  <si>
    <t>30 mM Tris-HCl, pH 7.5, 150 mM NaCl, 10 mM MgCI2, 2 mM dithiothreitol, and 1% BSA</t>
  </si>
  <si>
    <t>Therapeutic: " Although these treatments have greatly improved medical management of the disease, the ultimate goal for therapy-the specific inhibition of the autoimmune response to AChR-has not been achieved. Therefore, because the pathogenesis of MG is largely antibody mediated, we attempted to isolate RNA decoys capable of specifically blocking antibodies that recognize the main immunogenic region of AChR"</t>
  </si>
  <si>
    <t>SE-RNA: 2' -amino SE RNA</t>
  </si>
  <si>
    <t>Sullenger BA, sulle001@mc.duke.edu</t>
  </si>
  <si>
    <t>https://pubmed.ncbi.nlm.nih.gov/9062133/</t>
  </si>
  <si>
    <t>https://doi.org/10.1021/bi962669h</t>
  </si>
  <si>
    <t>DD18</t>
  </si>
  <si>
    <t>Neutrophil elastase (NE)</t>
  </si>
  <si>
    <t>5'CACGATGGTTAGGCGGGCCTTGAGGCTAATAATGTTGTTA3'</t>
  </si>
  <si>
    <t>5'-GGGAGGACGATGCGG-N40-CAGACGACGAGCGGA-3'</t>
  </si>
  <si>
    <t>HBSS/0.01% hSA/25mM HEPES, pH 7.5, for neutrophil SELEX, the same buffer plus 100 mM NaCl for high-salt SELEX)</t>
  </si>
  <si>
    <t>Therapeutic: "The development of NE inhibitors as therapeutic agents has been pursued by a variety of strategies, including the identification and production of endogenous inhibitors and the synthesis and screening of smaller organic molecules"</t>
  </si>
  <si>
    <t>Truncation:the three 5‘-terminal nucleotides were removed from all truncates, leaving intact the full 12 bp splint-fixed region double helix. No more nucleotides were removed from the 5‘ end, and progressively shorter inhibitors were synthesized by omission of 3‘ terminal nucleotides. All sequences were initially synthesized with the 3‘ fixed region removed, yielding inhibitors of length 51 or 52.</t>
  </si>
  <si>
    <t>Sequence selected from high-salt SELEX</t>
  </si>
  <si>
    <t>Smith D</t>
  </si>
  <si>
    <t>ED1</t>
  </si>
  <si>
    <t>5'CAGCGTCATTTAGGATTCGTCAGGTTCTACCCGTAGTGTG3'</t>
  </si>
  <si>
    <t>Sequence selected from neutrophil SELEX</t>
  </si>
  <si>
    <t>ED45</t>
  </si>
  <si>
    <t>5'CCTGCGTAACAACGCGGAGGAAACTTCCCTCCTATCTCT3'</t>
  </si>
  <si>
    <t>DD7</t>
  </si>
  <si>
    <t>5'GACTGCGTATCAACGCGGTGAAACCTAACCTCATCTTGAT3'</t>
  </si>
  <si>
    <t>ED38</t>
  </si>
  <si>
    <t>5'CACGGTAGTGCTACCAGATGGTTATGTTACTTCAATTCTG3'</t>
  </si>
  <si>
    <t>DD25</t>
  </si>
  <si>
    <t>5'CATGACAGAATGTCTGCAGAGCTAATCTTGGTCACTGAT3'</t>
  </si>
  <si>
    <t>https://pubmed.ncbi.nlm.nih.gov/9526554/</t>
  </si>
  <si>
    <t xml:space="preserve"> J Med Chem </t>
  </si>
  <si>
    <t>https://doi.org/10.1021/jm970579k</t>
  </si>
  <si>
    <t>Aptamer 5</t>
  </si>
  <si>
    <t>Nonpancreatic secretory phospholipase A2 (hnps-PLA2), Human</t>
  </si>
  <si>
    <t>5‘GGGAAAAGCGAAUCAUACACAAGACGGCCGGCGCCAUAGCCGAGAUCCGAGGUGUUGAACGAUGACAACUCGGUGCUCCGCCAGAGACCAACCGAGAA3‘</t>
  </si>
  <si>
    <t xml:space="preserve">Kd: 0.5 ± 0.3, Ki: 0.2 nM </t>
  </si>
  <si>
    <t>5′-GGGAAAAGCGAATCATACACAAG-N50-GCTCCGCCAGAGACCAACCGAGAA-3′</t>
  </si>
  <si>
    <t>25 mM Tris, pH 7.4, 150 mM NaCl, 5 mM CaCl2</t>
  </si>
  <si>
    <t>13.9 Kda</t>
  </si>
  <si>
    <t>Research: " Dramatically elevated levels of circulating hnps-PLA2 are associated with numerous disease states, such as acute pancreatitis, adult respiratory distress syndrome (ARDS), bacterial peritonitis, and septic shock; Two factors that have hindered efforts to define the role of hnps-PLA2 are the existence of multiple enzymes with phospholipase A2 activity and the lack of specific, high-affinity antagonists. Such antagonists are deemed essential for deciphering the biological role(s) of hnps-PLA2."</t>
  </si>
  <si>
    <t>The sequences of synthetic ssdnas were derived from aptamer 5 (table 1).</t>
  </si>
  <si>
    <t>RNA library contains 2'-NH2-pyrimidines and 2'-OH-purines</t>
  </si>
  <si>
    <t>Parma DH</t>
  </si>
  <si>
    <t>Aptamer 15</t>
  </si>
  <si>
    <t>5'GGGAAAAGAGACGGCCGGCGCCAUAGCCGAGAUCCGAGGUGUUGCCGAGAA3'</t>
  </si>
  <si>
    <t xml:space="preserve">Kd: 1.7 ± 0.2 nM, IC50: 4 nM, Ki: 0.14 nM </t>
  </si>
  <si>
    <t>The sequences of synthetic ssdnas were derived from aptamer 5 (table 1). In turn, the sequence of aptamer 15 is determined by the synthetic template. The sequence has been trucated</t>
  </si>
  <si>
    <t>https://pubmed.ncbi.nlm.nih.gov/9512549/</t>
  </si>
  <si>
    <t>Nucleic Acids Res</t>
  </si>
  <si>
    <t>https://doi.org/10.1093/nar/26.7.1755</t>
  </si>
  <si>
    <t>Kiga, D., Futamura, Y., Sakamoto, K., &amp; Yokoyama, S. (1998). An RNA aptamer to the xanthine/guanine base with a distinctive mode of purine recognition. Nucleic Acids Research, 26(7), 1755–1760. https://doi.org/10.1093/nar/26.7.1755</t>
  </si>
  <si>
    <t>XBA RNA</t>
  </si>
  <si>
    <t>Xanthine (2,6-dioxypurine)</t>
  </si>
  <si>
    <t>5'GGCACGUGUAUUACCCUAGUGGUCGACGUGCC3'</t>
  </si>
  <si>
    <t>Kd: 3.3 µM</t>
  </si>
  <si>
    <t>5'-GGTGAGAATTCCGACCAGGATCC-N60-GTCGACGTAGAAGCTTGGGCGG-3'</t>
  </si>
  <si>
    <t>20 mM Tris–HCl, pH 7.5, 0.3 M NaCl and 5 mM MgCl2</t>
  </si>
  <si>
    <t>Research: " To further explore this ability of RNA to recognize purine bases and/or the purine base moiety of nucleosides. The special elongation factor SelB of Escherichia coli promotes selenocysteine incorporation into formate dehydrogenases. By in vitro selection, novel RNA sequences ("aptamers"), which can interact tightly and specifically with SelB, were isolated from an RNA library. The library was comprised of mutagenized variants of the wild-type fdhF mRNA hairpin.This finding implies functions of the fdhF hairpin that go beyond the mere tethering of selenocysteyl-tRNASec to the UGA codon."</t>
  </si>
  <si>
    <t>Turnction: We designed the 32mer RNA (designated as XBA) shown inFigure 3B, which has the common secondary structure, including the consensus sequence, of the 60mer aptamers</t>
  </si>
  <si>
    <t>A single-stranded DNA (105 nt), consisting of a random sequence of 60 nt and two flanking primer-binding regions (23 and 22 nt) for PCR and reverse transcription, was chemically synthesized with a Cyclone plus DNA/RNA synthesizer (Millipore). The PCR primers, with the sequences of 5′-AGTAATACGACTCACTA_x0002_TAGGTGAGAATTCCGACCAGGATCC-3′, (the T7 promoter sequence is underlined) and 5′-CCGCCCAAGCTTCTACGTC_x0002_GAC-3′, were also synthesized
We designed the 32mer RNA (designated as XBA) shown inFigure 3B, which has the common secondary structure, including the consensus sequence, of the 60mer aptamers
DNA library/pool was used as a template to generate the RNA pool used in the selection. A T7 promoter sequence might be necessary to use this DNA library/pool as a template to generate the RNA pool in the selection.</t>
  </si>
  <si>
    <t>Yokoyama, S, yokoyama@y-sun.biochem.s.u-tokyo.ac.jp</t>
  </si>
  <si>
    <t>Guanine</t>
  </si>
  <si>
    <t>Kd: 1.3 µM</t>
  </si>
  <si>
    <t>https://pubmed.ncbi.nlm.nih.gov/9546673/</t>
  </si>
  <si>
    <t>https://doi.org/10.1046/j.1432-1327.1998.2520553.x</t>
  </si>
  <si>
    <t>Gal, S. W., Amontov, S., Urvil, P. T., Vishnuvardhan, D., Nishikawa, F., Kumar, P. K., &amp; Nishikawa, S. (1998). Selection of a RNA aptamer that binds to human activated protein C and inhibits its protease function. European journal of biochemistry, 252(3), 553–562. https://doi.org/10.1046/j.1432-1327.1998.2520553.x</t>
  </si>
  <si>
    <t>APC-167</t>
  </si>
  <si>
    <t>Activated protein C (APC), Human</t>
  </si>
  <si>
    <t>5'GGGAGAAUUCCGACCAGAAGCUUGUGAGACCAGCCGAGUGGUGUCUGGCUAUUCACUGGAGCGUGGGUGGAACCCCUGCGCACUCGUUUGGCUGUCCGGGCCUUCGGGCCGGGAUUAUCUCUUUGGGUUUUGUGAUUUGGUCAUAUGUGCGUCUACAUGGAUCCUCA3'</t>
  </si>
  <si>
    <t>Ki: 83 ± 17 nM</t>
  </si>
  <si>
    <t>5'-AGGGAGAATTCCGACCA-N120-CATATGTGCGTCTACATGGATCCTCA-3'</t>
  </si>
  <si>
    <t>10 mM sodium citrate, 150 mM KCl pH 7.6</t>
  </si>
  <si>
    <t>62 kDa</t>
  </si>
  <si>
    <t>Detection and Theraputic: "The thrombin aptamer isolated by an in vitro selection procedure showed a quite interesting structure and a significant physiological function. Human thrombin is the central enzyme of the blood coagulation cascade, while activated protein is also a key enzyme of anticoagulation cascade."</t>
  </si>
  <si>
    <t>DNA library/pool was used as a template to generate the RNA pool used in the selection. A T7 promoter sequence might be necessary to use this DNA library/pool as a template to generate the RNA pool in the selection.</t>
  </si>
  <si>
    <t>Nishikawa, S., nisikawa@nibh.go.jp</t>
  </si>
  <si>
    <t>APC-99</t>
  </si>
  <si>
    <t>5'GUGAGACCAGCCGAGUGGUGUCUGGCUAUUCACUGGAGCGUGGGUGGAACCCCUGCGCACUCGUUUGGCUGUCCGGGCCUUCGGGCCGGGAUUAUCUCU3'</t>
  </si>
  <si>
    <t>Ki: 137 ± 14 nM</t>
  </si>
  <si>
    <t>truncated version of aptamer APC-167, DNA library/pool was used as a template to generate the RNA pool used in the selection. A T7 promoter sequence might be necessary to use this DNA library/pool as a template to generate the RNA pool in the selection.</t>
  </si>
  <si>
    <t>https://pubmed.ncbi.nlm.nih.gov/9831529/</t>
  </si>
  <si>
    <t>https://doi.org/10.1016/s1074-5521(98)90289-7</t>
  </si>
  <si>
    <t>clone 73</t>
  </si>
  <si>
    <t>Fluorophore sulforhodamine B</t>
  </si>
  <si>
    <t>5'CGGGATCCTAATGACCAAGGGTGGGAGGGAGGGGGTCATTAAATCCAGTATCAACACGCCACGATGGGATCACCGCCATGGGCCGTCCCACTGGTGCCAGTCGGATAGTGTTCCTATAGTGAGTCGTATTAGAA3'</t>
  </si>
  <si>
    <t xml:space="preserve">Not Reported </t>
  </si>
  <si>
    <t>5'-AACACTATCCGACTGGCACC-N72-CCTTGGTCATTAGGATCCCG-3'</t>
  </si>
  <si>
    <t>0.1 M KCI, 5 mM MgCI,, 10 mM Na-HEPES, pH 7.4</t>
  </si>
  <si>
    <t>Detection: " The incorporation of three-tiered G-quartet stacked on a duplex into other DNAs (e.g. PCR primers) could facilitate their in vitro labeling and detection. Mutagenesis followed by both negative and positive selection might yield specialized aptamers optimized for highly specific recognition of individual fluorophores. The current motif could be incorporated into larger random pools that could serve as the starting point for new selection experiments directed at the isolation of ribozymes that utilize fluorigenie substrates."</t>
  </si>
  <si>
    <t>Szostak, J. W, wilson@biology.ucsc.edu</t>
  </si>
  <si>
    <t>minimized clone 73</t>
  </si>
  <si>
    <t>5'CCGGCCAAGGGTGGGAGGGAGGGGGGCCGG3'</t>
  </si>
  <si>
    <t>Truncation (Sulforhodamine agarose binding by a minimal aptamer based on clone 73 with  modified helix sequence was assayed under various salt conditions.)</t>
  </si>
  <si>
    <t>clone 6</t>
  </si>
  <si>
    <t>5'CGGGATCCTAATGACCAAGGCCAAGGGAGGCTCCTTGTTATTCAGCAGGTACTACTATCTGGGAAAGAATCCCGAGTGTGTAGATGTTCCTGGGTGCCAGTCGGATAGTGTTCCTATAGTGAGTCGTATTAGAA3'</t>
  </si>
  <si>
    <t>clone 26</t>
  </si>
  <si>
    <t>5'CGGGATCCTAATGACCAAGGGGCGGGGGTGGTGGGAGTCGAGGTCATGGGTTCCCTGCGGTTGCGGCTCAGGCAAGACAAATCGATTAGAGCGGTGCCAGTCGGATAGTGTTCCTATAGTGAGTCGTATTAGAA3'</t>
  </si>
  <si>
    <t>clone 39</t>
  </si>
  <si>
    <t>5'CGGGATCCTAATGACCAAGGGTGGGGGGGAGTGGAGGTTATTAGGTTCAGTAGTGCCAACTGCAGTCTAAGCGCGTCGCGAGTACACCTTCTGGTGCCAGTCGGATAGTGTTCCTATAGTGAGTCGTATTAGAA3'</t>
  </si>
  <si>
    <t>https://pubmed.ncbi.nlm.nih.gov/9889155/</t>
  </si>
  <si>
    <t xml:space="preserve"> Fold Des </t>
  </si>
  <si>
    <t>https://doi.org/10.1016/S1359-0278(98)00059-5</t>
  </si>
  <si>
    <t>SRB-2</t>
  </si>
  <si>
    <t>5'GGAACACUAUCCGACUGGCACCUGUGCUCUAUAGCAGAAUGCUAACAUUAGAUGAUGGAGGGGCGCAAGGUUAACCGCCUCAGUACAUCGGUGCCUUGGUCAUUAGGAUCCCG3'</t>
  </si>
  <si>
    <t>Kd: 70 ± 10 nM</t>
  </si>
  <si>
    <t>100 mM KCl, 5 mM MgCl2, 10 mM Na-HEPES, pH 7.4</t>
  </si>
  <si>
    <t>Detection and Diagnostic: "In addition to serving as a model system for understanding the basis of RNA folding and function, these experiments demonstrate potential applications for the aptamers in transcript double labeling or fluorescence resonance energy transfer studies. Fluorophore-specific aptamers would also serve as a logical starting point for the evolution of ribozymes capable of utilizing fluorigenic substrates; such ribozymes could be readily introduced into diagnostic assays, possibly coupled directly with PCR-based detection methods."</t>
  </si>
  <si>
    <t>FB-1</t>
  </si>
  <si>
    <t>Fluorescein</t>
  </si>
  <si>
    <t>5'GGACGGCACCACGGUCGGAUCCGUGAGUUGUGACAAUUUAGCGGGUGGUAUUAGAGCCUACUGCCACAGCAAUAGGAUCGAUACAGAUCU3'</t>
  </si>
  <si>
    <t>https://pubmed.ncbi.nlm.nih.gov/9843415/</t>
  </si>
  <si>
    <t>https://doi.org/10.1021/bi981780f</t>
  </si>
  <si>
    <t>clone 7</t>
  </si>
  <si>
    <t>Nuclear factor for human IL6 (NF-IL6)</t>
  </si>
  <si>
    <t>5‘CAGTGCTCTAGAGGATCCGTGACGGCCGACCGCACAGCACAACCCCGAAGCTTATCGATCCGAGCG3‘</t>
  </si>
  <si>
    <t>Kobs &lt; 2nM</t>
  </si>
  <si>
    <t>5‘-CAGTGCTCTAGAGGATCCGTGAC-N22-CGAAGCTTATCGATCCGAGCG-3‘</t>
  </si>
  <si>
    <t>10 mM Tris, pH 7.5, 1 mM DTT, and 50−400 mM KCl</t>
  </si>
  <si>
    <t>18.926 Kda</t>
  </si>
  <si>
    <t>Research: " These results demonstrate that oligonucleotide combinatorial methods can now be extended to selection not only of base sequence but also of phosphate (or monothiophosphate) backbones as well. Random combinatorial libraries and selection for aptamers with a much greater diversity of structures (7^N vs 4^N) are thus possible. Since thiophosphate substituted oligonucleotides show reduced nuclease activity and enhanced interaction with proteins in general, not just DNA binding proteins, this “thiophosphate-selection” experiment can offer wide application."</t>
  </si>
  <si>
    <t>Gorenstein, D. G, david@nmr.utmb.edu</t>
  </si>
  <si>
    <t>King, D. J., Ventura, D. A., Brasier, A. R., &amp; Gorenstein, D. G. (1998). Novel combinatorial selection of phosphorothioate oligonucleotide aptamers. Biochemistry, 37(47), 16489–16493. https://doi.org/10.1021/bi981780f</t>
  </si>
  <si>
    <t>clone 8</t>
  </si>
  <si>
    <t>5‘CAGTGCTCTAGAGGATCCGTGACGGGCCCGCTGTACATGCACACGCGAAGCTTATCGATCCGAGCG3‘</t>
  </si>
  <si>
    <t>clone 13</t>
  </si>
  <si>
    <t>5‘CAGTGCTCTAGAGGATCCGTGACCCCGTTGTTGTCCCACTCCACGCGAAGCTTATCGATCCGAGCG3‘</t>
  </si>
  <si>
    <t>https://pubmed.ncbi.nlm.nih.gov/9576904/</t>
  </si>
  <si>
    <t>https://doi.org/10.1073/pnas.95.10.5462</t>
  </si>
  <si>
    <t>Yang, Q., Goldstein, I. J., Mei, H. Y., &amp; Engelke, D. R. (1998). DNA ligands that bind tightly and selectively to cellobiose. Proceedings of the National Academy of Sciences of the United States of America, 95(10), 5462–5467. https://doi.org/10.1073/pnas.95.10.5462</t>
  </si>
  <si>
    <t>Cel#16</t>
  </si>
  <si>
    <t>Cellobiose</t>
  </si>
  <si>
    <t>5′GCGGGGTTGGGCGGGTGGGTTCGCTGGGCAGGGGGCGAGTG	3'</t>
  </si>
  <si>
    <t>Kd:  6 × 10−7 M</t>
  </si>
  <si>
    <t>5′-ATAGGAGTCGACCGACCAGAA-N40-TATGTGCGTCTACATCTAGACTCAT-3'</t>
  </si>
  <si>
    <t>20 mM Tris, pH 7.5/100 mM NaCl/5 mM MgCl2</t>
  </si>
  <si>
    <t>Detection: " The results of this study suggest it should be possible to develop specific aptamers against a wide array of carbohydrate antigens. This work demonstrates that relatively simple carbohydrate antigens are potential targets for highly selective DNA ligands, suggesting that it should be possible to select DNA, RNA, and modified polynucleotide aptamers from random sequence pools as recognition tools for a array of surface antigens."</t>
  </si>
  <si>
    <t>Trunction:  Only the internal variable region of three aptamers in were used: the 41 mer of Cel#16, the 40 mer of Cel#183, and the 36 mer of Cel#202</t>
  </si>
  <si>
    <t>Engelke, D. , engelke@umich.edu</t>
  </si>
  <si>
    <t>Cel#183</t>
  </si>
  <si>
    <t>5′TAGCGGGTGTGGTGGGTGGGGGAGGCATGGTTTTTGGTAA3'</t>
  </si>
  <si>
    <t>Kd: 10−7 to 10−5 M</t>
  </si>
  <si>
    <t>Trunction:  Only the internal variable region of three aptamers in were used: the 41 mer of Cel#16, the 40 mer of Cel#183, and the 36 mer of Cel#203</t>
  </si>
  <si>
    <t>Cel#202</t>
  </si>
  <si>
    <t>5′GTCAAGGTGGGTGGGTGGGGTTGGTTGTTGTTTTGA3'</t>
  </si>
  <si>
    <t>Trunction:  Only the internal variable region of three aptamers in were used: the 41 mer of Cel#16, the 40 mer of Cel#183, and the 36 mer of Cel#204</t>
  </si>
  <si>
    <t>https://pubmed.ncbi.nlm.nih.gov/9603938/</t>
  </si>
  <si>
    <t>https://doi.org/10.1074/jbc.273.23.14309</t>
  </si>
  <si>
    <t>Bell, S. D., Denu, J. M., Dixon, J. E., &amp; Ellington, A. D. (1998). RNA molecules that bind to and inhibit the active site of a tyrosine phosphatase. The Journal of biological chemistry, 273(23), 14309–14314. https://doi.org/10.1074/jbc.273.23.14309</t>
  </si>
  <si>
    <t>N30yc5</t>
  </si>
  <si>
    <t>Protein tyrosine phosphatases (PTPase) ( Yop51*Δ162 ), Yersinia</t>
  </si>
  <si>
    <t>5'GGGAAUGGAUCCACAUCUACGUAUUACUGCUGGUGACGAGGGCUAGACGACGUACCUUCACUGCAGACUUGACGAAGCUU3'</t>
  </si>
  <si>
    <t>Kd: 28 ± 12 nM</t>
  </si>
  <si>
    <t>5'-GGGAATGGATCCACATCTACGTATTA-N30-TTCACTGCAGACTTGACGAAGCTT-3'</t>
  </si>
  <si>
    <t>20 mm Tris (pH 7.6), 150 mm NaCl, 5 mm MgCl2, 1 mm dithiothreitol; 100 μl final volume</t>
  </si>
  <si>
    <t>Drug Development: "The aptamers selected to bind Yop51 or other PTPase targets should prove useful for studying protein-protein interactions, dissecting the complex web of cellular signal transduction pathways, and developing novel pharmaceuticals."</t>
  </si>
  <si>
    <t>Ellington, A. D, andy.ellington@mail.utexas.edu</t>
  </si>
  <si>
    <t>N71yc16</t>
  </si>
  <si>
    <t>5'GGGAGAUACCAGCUUAUUCAAUUCUGGCAAUGGGCUAUCCCAAGUGCUAGGCUUCAGGGAGCGAGGACCAGACGACGUACCUAACCCUAAGGUGAGAUAGUAAGUGCAAUCU3'</t>
  </si>
  <si>
    <t>Kd: 18 ± 2.9 nM</t>
  </si>
  <si>
    <t>5'-GGGAGATACCAGCTTATTCAATT-N71-AGATAGTAAGTGCAATCT-3'</t>
  </si>
  <si>
    <t>https://pubmed.ncbi.nlm.nih.gov/9883908/</t>
  </si>
  <si>
    <t xml:space="preserve"> FEBS Lett </t>
  </si>
  <si>
    <t>https://doi.org/10.1016/s0014-5793(98)01572-5</t>
  </si>
  <si>
    <t>21.01</t>
  </si>
  <si>
    <t>Glutathione S-transferase-fused RBD (GST-RBD) Ras-binding domain (Raf-1 RBD)</t>
  </si>
  <si>
    <t>5'GGGAGAUCAGAAUAAACGCUCAACUGAUCAAUGGCGUACAAUGGAUUCGUUCUCAUAACCAAAACCCUUACCCCUUGGACUGAUUCGACAUGAGGCCCCUGCAGGGCG3'</t>
  </si>
  <si>
    <t>Kd: 332 ± 93 nM</t>
  </si>
  <si>
    <t>5'-GGGAGAUCAGAAUAAACGCUCAA-N60-UUCGACAUGAGGCCCCUGCAGGGCG-3'</t>
  </si>
  <si>
    <t>Phosphate-buffered saline containing 5 mM MgCl2, buffer A</t>
  </si>
  <si>
    <t>74 kDa</t>
  </si>
  <si>
    <t>Drug Delivery: "The aptamers to the Raf-1 RBD may be used to specifically inhibit the Ras-Raf interaction in the complicated signaling network in cells, without affecting other downstream effectors of Ras. The anti-Raf-1 aptamers would be delivered through the cell membrane, or transiently expressed in the cell, as reported for RNA aptamers to HIV Rev. The anti-Raf1 aptamers may also be potential diagnostic and therapeutic tools targeting the interaction between two proto-oncogene products, Ras and Raf-1, as in the cases of aptamers to human neutrophil elastase used in in vivo imaging of infammation and in RNA therapy for lung infammatory injury."</t>
  </si>
  <si>
    <t>21.07</t>
  </si>
  <si>
    <t>5'GGGAGAUCAGAAUAAACGCUCAAUUGACUCAAUGGCGUACAAUGGAUUCGUUCUCAUAACCAAAACCCUUACCCCUUGGACUGUUCGACAUGAGGCCCCUGCAGGGCG3'</t>
  </si>
  <si>
    <t>https://pubmed.ncbi.nlm.nih.gov/9425088/</t>
  </si>
  <si>
    <t>https://doi.org/10.1021/bi971095t</t>
  </si>
  <si>
    <t>J6f1</t>
  </si>
  <si>
    <t>5'GGCUUAGUAUAGCGAGGUUUAGCUACACUCGUGCUGAGCC3'</t>
  </si>
  <si>
    <t>Kd: 5.15 ± 1.52 nM</t>
  </si>
  <si>
    <t>Therapeutic and Research: "An understanding of the rules underlying RNA-aminoglycoside recognition would be extremely useful as a basis for the design of potent and selective antagonists of RNA function."</t>
  </si>
  <si>
    <t>Truncated version of previously selected j6 aptamer against tobramycin</t>
  </si>
  <si>
    <t>pool is from (Wang &amp; Rando, 1995)</t>
  </si>
  <si>
    <t>Rando, R. R</t>
  </si>
  <si>
    <t>https://pubmed.ncbi.nlm.nih.gov/9873529/</t>
  </si>
  <si>
    <t xml:space="preserve"> Bioorg Med Chem Lett </t>
  </si>
  <si>
    <t>https://doi.org/10.1016/s0960-894x(98)00414-4</t>
  </si>
  <si>
    <t>ps11-20</t>
  </si>
  <si>
    <t>Recombinant basic fibroblast growth factor (bFGF), Human</t>
  </si>
  <si>
    <t>5'GGGAAUGGAUCCACAUCUACGAAUUCAAUCCCAAUGGCUUGAACUGCCAACGAACGUUCACUGCAGACUUGACGAAGCUU3'</t>
  </si>
  <si>
    <t>Kd: 1.8 ±  0.8 nM</t>
  </si>
  <si>
    <t>5'-GGGAATGGATCCACATCTACGAATTC-N30-TTCACTGCAGACTTGACGAAGCTT3'</t>
  </si>
  <si>
    <t>PBS, phosphate buffered saline (101 mM Na2HPO4, 1.8 mM KH2PO4, 137 mM NaC1, 2.7 mM KC1) pH 7.4,</t>
  </si>
  <si>
    <t>Research: " The aptamer may be able to identify related heparin binding sites and discriminate against nonrelated heparin binding sites; the basis for this discrimination may be the aptamer's mimicry of one of several different natural sulfated oligosaccharides of which heparin is a generic example."</t>
  </si>
  <si>
    <t>*inconsistencies in reporting RNA aptamer as DNA, DNA library/pool was used as a template to generate the RNA pool used in the selection. A T7 promoter sequence might be necessary to use this DNA library/pool as a template to generate the RNA pool in the selection.
In particular, RNA pools  that contained 2" modified pyrimidines have been used to identify aptarners that can bind tightly and specifically to vascular endothelial growth factor (VEGF), bFGF, and keratinocyte growth factor (KGF). 4-6 Modified  nucleotides can also be added following selection. For example, caps containing deoxynucleotides with phosphorothioate linkages were appended to both ends of an anti-VEGF aptamer and stabilized the aptamer to exonuclease degradation. 4</t>
  </si>
  <si>
    <t>https://pubmed.ncbi.nlm.nih.gov/9436913/</t>
  </si>
  <si>
    <t>PMCID: PMC1369601, PMID: 9436913</t>
  </si>
  <si>
    <t>Wallace, S. T., &amp; Schroeder, R. (1998). In vitro selection and characterization of streptomycin-binding RNAs: recognition discrimination between antibiotics. RNA (New York, N.Y.), 4(1), 112–123.</t>
  </si>
  <si>
    <t>C #128</t>
  </si>
  <si>
    <t>Streptomycin</t>
  </si>
  <si>
    <t>5'GGAGCUCAGCCUUCACUGCACCCCUUUGUGGGAACGCAAAACUAAAGGAAGAUCUCAAGAAAGGUGGAUCGCAUUUGGACUUCUGCCCAGGGUGGCACCACGGUCGGAUCCAC3'</t>
  </si>
  <si>
    <t>5'-GGAGCUCAGCCUUCACUGC-N74-GGCACCACGGUCGGAUCCAC3'</t>
  </si>
  <si>
    <t>5 mM MgCl2, 50 mM Tris-HCl, pH 7.6, 250 mM NaCl</t>
  </si>
  <si>
    <t>Drug Development: "A growing body of evidence points to RNA as a crucial target for antibacterial and antiviral drugs. For example, the aminocyclitol antibiotic streptomycin interacts with the 16S ribosomal RNA and, in addition, inhibits group I intron splicing. To understand the mode of binding of streptomycin to RNA, we isolated small, streptomycin-binding RNA aptamers via in vitro selection"</t>
  </si>
  <si>
    <t>Schroeder, R, renee@gem.univie.ac.at</t>
  </si>
  <si>
    <t>C #128 (46 mer)</t>
  </si>
  <si>
    <t>5'GGAUCGCAUUUGGACUUCUGCCCAGGGUGGCACCACGGUCGGAUCC3'</t>
  </si>
  <si>
    <t>Pb21-induced cleavage of c #128</t>
  </si>
  <si>
    <t>B # 84</t>
  </si>
  <si>
    <t>5'GGAGCUCAGCCUUCACUGCCAGACAGUAGAGGGAAGUGUGAGCUAUCACCUCAAGGAAAACGCUUCAGAAAGGGACUUAGGUGAUGAUAGUGUGGCACCACGGUCGGAUCCAC3'</t>
  </si>
  <si>
    <t>B #84 (41 mer)</t>
  </si>
  <si>
    <t>5'AUCACCUCAAGGAAAACGCUUCAGAAAGGGACUUAGGUGAU3'</t>
  </si>
  <si>
    <t>Pb21-induced cleavage of b #84</t>
  </si>
  <si>
    <t>https://pubmed.ncbi.nlm.nih.gov/10473594/</t>
  </si>
  <si>
    <t>https://doi.org/10.1074/jbc.274.37.26369</t>
  </si>
  <si>
    <t>29A-OH</t>
  </si>
  <si>
    <t>Nucleolin</t>
  </si>
  <si>
    <t>5'TTTGGTGGTGGTGGTTGTGGTGGTGGTGG3'</t>
  </si>
  <si>
    <t>HEPES binding buffer (25 mmHEPES, pH 7.9, 4 mm KCl, 3 mmMgCl2)</t>
  </si>
  <si>
    <t>106-kDa</t>
  </si>
  <si>
    <t>Therapeutic: " We present strong evidence that this protein is nucleolin, a multifunctional phos- phoprotein whose levels are related to the rate of cell proliferation. Our results indicate that binding of G-rich oligonucleotides to nucleolin may be responsible for their non-sequence-specific effects. Furthermore, these oligonucleotides represent a new class of potentially therapeutic agents with a novel mechanism of action"</t>
  </si>
  <si>
    <t>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t>
  </si>
  <si>
    <t>Miller, D. M, E-mail: donald.miller@ccc.uab.edu.</t>
  </si>
  <si>
    <t xml:space="preserve">GRO29A </t>
  </si>
  <si>
    <t>removed the 5' 3T cap and 3'aminoalkyl because they were found to be unnecessary for serum stability and protection from nuclease activity resulting in the AS1411/AGRO100 sequence 
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
One notable early modification made to the GRO29A sequence (Node 1A) removed the 5' 3T cap and 3'aminoalkyl because they were found to be unnecessary for serum stability and protection from nuclease activity resulting in the AS1411/AGRO100 sequence</t>
  </si>
  <si>
    <t>https://pubmed.ncbi.nlm.nih.gov/10496219/</t>
  </si>
  <si>
    <t>https://doi.org/10.1017/s135583829999088x</t>
  </si>
  <si>
    <t>Klug, S. J., Hüttenhofer, A., &amp; Famulok, M. (1999). In vitro selection of RNA aptamers that bind special elongation factor SelB, a protein with multiple RNA-binding sites, reveals one major interaction domain at the carboxyl terminus. RNA (New York, N.Y.), 5(9), 1180–1190. https://doi.org/10.1017/s135583829999088x</t>
  </si>
  <si>
    <t>clone 488</t>
  </si>
  <si>
    <t>SelB protein, Escherichia coli</t>
  </si>
  <si>
    <t>5'GCGCUAAGUCCUCGCUCAGCCCAUAAGUUGUCCCAAGUCUUGGGCGCAAAUACAUCCCACGCGCGACUCGGAUCCG3'</t>
  </si>
  <si>
    <t>5'-GCGCTAAGTCCTCGCTCA-N40-ACGCGCGACTCGGATCCG-3'</t>
  </si>
  <si>
    <t>50 mM potassium phosphate, pH 7.0, 5 mM Mg(OAc)2, 0.1 mM EDTA, 1 mM DTT, 0.5 mM GTP, 0.02% Tween 20, 400 U/mL RNAsin</t>
  </si>
  <si>
    <t>17 kDa</t>
  </si>
  <si>
    <t>Research: " Domain mapping for SelB-binding aptamers showed that despite the different RNA-binding sites in the protein, the vast majority of aptamers bound to the ultimate C-terminus of SelB, the domain responsible for mRNA hairpin binding.Although the selected aptamers may be biologically inactive for selenocysteine incorporation, they may prove to be highly efficient inhibitors of this process in vivo, offering alternative ways of analyzing the interactions involved+"</t>
  </si>
  <si>
    <t>This RNA has exactly the same 59-CAAGUCUUG-39 sequence in the apical loop (AGUCU) and adjacent stem as the mRNA hairpin of the E. coli fdnG gene (Fig+ 5B)+ T, DNA library/pool was used as a template to generate the RNA pool used in the selection. A T7 promoter sequence might be necessary to use this DNA library/pool as a template to generate the RNA pool in the selection.</t>
  </si>
  <si>
    <t>Famulok M, m.famulok@uni-bonn.de</t>
  </si>
  <si>
    <t>https://pubmed.ncbi.nlm.nih.gov/10449422/</t>
  </si>
  <si>
    <t xml:space="preserve"> EMBO J </t>
  </si>
  <si>
    <t>https://doi.org/10.1093/emboj/18.16.4571</t>
  </si>
  <si>
    <t>Scarabino, D., Crisari, A., Lorenzini, S., Williams, K., &amp; Tocchini-Valentini, G. P. (1999). tRNA prefers to kiss. The EMBO journal, 18(16), 4571–4578. https://doi.org/10.1093/emboj/18.16.4571</t>
  </si>
  <si>
    <t>B2</t>
  </si>
  <si>
    <t>Phenylalanine tRNA, Yeast</t>
  </si>
  <si>
    <t>5'GGGAAUUCCGCGUGUGCUACGUAUCUUCAGGCGGUAACUAACUGUGCUGAGUCUAAUCUUUGUGAGGGACGGUAACAUAUGGUUCCCGCGUGGUCCGUUCGGGAUCCUC3'</t>
  </si>
  <si>
    <t>binding efficiency: recovery as percentage of load: 66%; Kd: 12 ± 1.2 nM</t>
  </si>
  <si>
    <t>0.25 M NaCl, 50 mM Tris–HCl pH 7.5, 10 mM MgCl2, 2 mM spermidine, 0.2 mM EDTA</t>
  </si>
  <si>
    <t>Research: " Six RNA aptamers that bind to yeast phenylalanine tRNA were identified by in vitro selection from a random-sequence pool. The in vitro selection approach can be employed to address experimentally how prevalent different kinds of binding partners are for various target RNAs in unbiased searches of RNA sequence space"</t>
  </si>
  <si>
    <t>Tocchini-Valentini GP, gtocchini@ibc.rm.cnr.it</t>
  </si>
  <si>
    <t>B3</t>
  </si>
  <si>
    <t>5'GGGAAUUCCGCGUGUGCAAGCCUGUCGUGUGAACCUUGGUAGUCUUCAGAUACCAUUCUAGCCACGAGAGACUACGACACUGCUCCGUCGCCCGUCCGUUCGGGAUCCUC3'</t>
  </si>
  <si>
    <t>binding efficiency: recovery as percentage of load: 55%; Kd: 26 ± 1.4 nM</t>
  </si>
  <si>
    <t>B4</t>
  </si>
  <si>
    <t>5'GGGAAUUCCGCGUGUGCUCGGUCACGCAUCUUCACGUCGAAAGCUACAUCGGUCUGCUGACGGUGAUGGCAUUUGCGCGGCUUACGCCGGUCGUGGUCCGUUCGGGAUCCUC3'</t>
  </si>
  <si>
    <t>binding efficiency: recovery as percentage of load: 40%</t>
  </si>
  <si>
    <t>B6</t>
  </si>
  <si>
    <t>5'GGGAAUUCCGCGUGUGCAGAGUGGCCGGGCCUCCAUUCGGGGGUUAUCUUCACCUACGGGCCCCACGCGUUAUUUAGUGUUGUACCGUAGGGCUGUGUCCGUUCGGGAUCCUC3'</t>
  </si>
  <si>
    <t>binding efficiency: recovery as percentage of load: 37%</t>
  </si>
  <si>
    <t>B7</t>
  </si>
  <si>
    <t>5'GGGAAUUCCGCGUGUGCGGGUCUUCACAGACUUGGCAAUUACCAGAACAUGUGCCUGGUAUACGUCAAUACGUCUGGUGGUUAAUACCGCCGUGGUCCGUUCGGGAUCCUC3'</t>
  </si>
  <si>
    <t>binding efficiency: recovery as percentage of load: 41%</t>
  </si>
  <si>
    <t>B1</t>
  </si>
  <si>
    <t>5'GGGAAUUCCGCGUGUGCAUCACGGGUGUAUGCAAGACUCAGCAGUGGGCCAUAUGGUCGGAUCGAGGCUAGCUAAGUCUCCCAAUUGCACCUUCGUGGUCCGUUCGGGAUCCUC3'</t>
  </si>
  <si>
    <t>binding efficiency: recovery as percentage of load: 16%</t>
  </si>
  <si>
    <t>https://pubmed.ncbi.nlm.nih.gov/10097084/</t>
  </si>
  <si>
    <t>https://doi.org/10.1073/pnas.96.7.3606</t>
  </si>
  <si>
    <t>Blind, M., Kolanus, W., &amp; Famulok, M. (1999). Cytoplasmic RNA modulators of an inside-out signal-transduction cascade. Proceedings of the National Academy of Sciences of the United States of America, 96(7), 3606–3610. https://doi.org/10.1073/pnas.96.7.3606</t>
  </si>
  <si>
    <t>D20</t>
  </si>
  <si>
    <t>Cytoplasmic domain of CD18</t>
  </si>
  <si>
    <t>5′GGGCGCUAAGUCCUCGCUCAUGCGCGUCCCAUGGGGUAUAGAGGGGUCGAAGUGGACGCGCGACUCGGAUCCUAC3′</t>
  </si>
  <si>
    <t>Kd: between 500 and 1,000 nM</t>
  </si>
  <si>
    <t>5′-TCGGCGCTAAGTCCTCGCTCA-N40-ACGCGCGACTCGGATCCT-3′</t>
  </si>
  <si>
    <t>4.3 mM K2HPO4, 1.4 mM NaH2PO4, 150 mM NaCl, 1.0 mM MgCl2, 0.1 μM CaCl2</t>
  </si>
  <si>
    <t>Reasearch: " the development and application of a system allowing high-level expression of aptamers within the cytoplasm of leukocytes, and investigation into their biological effects in the context of the living cell; cytoplasmic aptamers are capable of targeting receptors that are anchored in the plasma membrane compartment, thus opening an even wider application potential for aptamer technology compared with what are already a number of significant studies on nuclear aptamer expression or translational regulation"</t>
  </si>
  <si>
    <t>Famulok M, Famulok@lmb.uni-muenchen.de; Waldemar Kolanus, Kolanus@lmb.uni-muenchen.de</t>
  </si>
  <si>
    <t>D28</t>
  </si>
  <si>
    <t>5′GGGCGCUAAGUCCUCGCUCAUACAACGAGGGGUCGUGUAGGGAUGUAUGGGCUUGGACACACGCGCGACUCGGAUCCUAC3′</t>
  </si>
  <si>
    <t>Michael Famulok, Famulok@lmb.uni-muenchen.de; Kolanus W, Kolanus@lmb.uni-muenchen.de</t>
  </si>
  <si>
    <t>D31</t>
  </si>
  <si>
    <t>5′GGGCGCUAAGUCCUCGCUCACAAGGUGCAAUGCAAUAUGUGAGUGCGCCGCCCUUUCUCUCGCGCGACUCGGAUCCUAC3′</t>
  </si>
  <si>
    <t>https://pubmed.ncbi.nlm.nih.gov/10348914/</t>
  </si>
  <si>
    <t xml:space="preserve"> J Biochem </t>
  </si>
  <si>
    <t>https://doi.org/10.1093/oxfordjournals.jbchem.a022393</t>
  </si>
  <si>
    <t>RNA-1</t>
  </si>
  <si>
    <t>Subtilisin BPN</t>
  </si>
  <si>
    <t>5'GGGCGAAUUCGAGCUCGGGCCACUCGCUCAACACGGUAAGUAGAGACCUAGUGGUACAUAAAGGACUGCAGGCAUGCAAGCU3'</t>
  </si>
  <si>
    <t>Ki: 2.5 µM</t>
  </si>
  <si>
    <t>5'-AAGCTTGCATGCCTGCAG-N47-CCGAGCTCGAATTCGCCCTATAGTGAGTCGTATTA-3'</t>
  </si>
  <si>
    <t>50 mM Tris-HCl, pH 7.5, 50 mM NaCl</t>
  </si>
  <si>
    <t>Research: " RNA ligands (RNA aptamers) to a protease subtilisin were selected from pools of random RNA by SELEX (systematic evolution of ligands by exponential enrichment) and by use of a subtilisin-immobilized Sepharose column. . After eight rounds of selection, RNA aptamers were isolated by cloning to a plasmid vector. This RNA aptamer displayed specific inhibition toward the subtilisin activity. These findings indicate that this RNA can differentially recognize the surfaces of similar proteases"</t>
  </si>
  <si>
    <t>Kikuchi Y, kikuchi@eco.tut.ac.jp</t>
  </si>
  <si>
    <t>https://pubmed.ncbi.nlm.nih.gov/10101203/</t>
  </si>
  <si>
    <t>https://doi.org/10.1093/nar/27.8.1926</t>
  </si>
  <si>
    <t>85</t>
  </si>
  <si>
    <t>Unr (Upstream of N-Ras) protein, Human</t>
  </si>
  <si>
    <t>5′GGGCCACCAACGACAUUGAAUGAGAGAGAAGUAAAAGGUUGAUAUAAAUAGUGCCCA3′</t>
  </si>
  <si>
    <t>Kd: 11 nM</t>
  </si>
  <si>
    <t>5′-CCCGGTGGTTGCTGTAA-N20-CAACTATATTTATCACGGGT-3′</t>
  </si>
  <si>
    <t>25 µg/ml BSA, 25 µg/ml tRNA, 5 U/ml RNAguard (Pharmacia), 1 mM PMSF, 1 mM β-mercaptoethanol and 1 µg/ml of leupeptin, antipain and aprotinin, in TNG buffer</t>
  </si>
  <si>
    <t>85 kDa</t>
  </si>
  <si>
    <t>Research: " In our initial characterization of the human Unr protein, we have determined that it has the capacity to interact in vitro with single-stranded RNA and DNA; To further characterize the RNA-binding specificity of Unr and eventually identify RNA ligands, we have used an in vitro selection/amplification approach"</t>
  </si>
  <si>
    <t>Jacquemin-Sablon H, hjacque@infobiogen.fr</t>
  </si>
  <si>
    <t>5′GGGCCACCAACGACAUUUCGAAAGAAAAGAGUAACUGGUUGAUAUAAAUAGUGCCCA3′</t>
  </si>
  <si>
    <t>5′GGGCCACCAACGACAUUAAGAGAAGAAGUACCCGAGCGUUGAUAUAAAUAGUGCCCA3′</t>
  </si>
  <si>
    <t>98</t>
  </si>
  <si>
    <t>5′GGGCCACCAACGACAUUGAUGAAGUAAAAAGCGAUGAGUUGAUAUAAAUAGUGCCCA3′</t>
  </si>
  <si>
    <t>Kd: 21 nM</t>
  </si>
  <si>
    <t>5′GGGCCACCAACGACAUUGGGAGGCAGAAAGGAAAAAGUGUUGAUAUAAAUAGUGCCCA3′</t>
  </si>
  <si>
    <t>Kd: 13 nM</t>
  </si>
  <si>
    <t>77</t>
  </si>
  <si>
    <t>5′GGGCCACCAACGACAUUAAGAAAGAACGGAACCAUGGUUGAUAUAAAUAGUGCCCA3′</t>
  </si>
  <si>
    <t>78</t>
  </si>
  <si>
    <t>5′GGGCCACCAACGACAUUGAAAAAAAAACAAGAAGAAGGUUGAUAUAAAUAGUGCCCA3′</t>
  </si>
  <si>
    <t>Kd: 8 nM</t>
  </si>
  <si>
    <t>https://pubmed.ncbi.nlm.nih.gov/10408383/</t>
  </si>
  <si>
    <t xml:space="preserve"> Immunopharmacology </t>
  </si>
  <si>
    <t>https://doi.org/10.1016/s0162-3109(99)00020-x</t>
  </si>
  <si>
    <t>C5C6</t>
  </si>
  <si>
    <t>C5 component of human complement (serum glycoprotein)</t>
  </si>
  <si>
    <t>5'GGGAGGACGAUGCGGUCUCAUGCGUCGAGUGUGAGUUUACCUUCGUCAGACGACUCGCCCGA3'</t>
  </si>
  <si>
    <t>5'-GGGAGGACGATGCGG-N30-CAGACGACTCGCCCGA-3'</t>
  </si>
  <si>
    <t>Phosphate-buffered saline containing 1 mM MgCl2</t>
  </si>
  <si>
    <t>210 kDa</t>
  </si>
  <si>
    <t>Therapeutic: " The human and rat aptamers are being evaluated for complement inhibition in vitro and in vivo as potential therapeutics for treatment of human disease The selected C5 aptamer has the properties to make it useful as a therapeutic complement inhibitor: the aptamer inhibits both C5 pathways, and does not interfere with beneficial complement properties; the aptamer binds with low nanomolar affinity and gives total complement inhibition at a therapeutically feasible dose the aptamer is specific and does not interact with other proteins of the complement pathway; and the aptamer is made synthetically with advantages of scale and reproducibility difficult to achieve with culture systems."</t>
  </si>
  <si>
    <t>Biesecker G</t>
  </si>
  <si>
    <t>truncated C5C6</t>
  </si>
  <si>
    <t>5'CGAUGCGGUCUCAUGCGUCGAGUGUGAGUUUACCUUCG3'</t>
  </si>
  <si>
    <t>38-mer truncated aptamer derived from c5c6 aptamer</t>
  </si>
  <si>
    <t>https://pubmed.ncbi.nlm.nih.gov/10322029/</t>
  </si>
  <si>
    <t xml:space="preserve"> J Bacteriol </t>
  </si>
  <si>
    <t>https://doi.org/10.1128/jb.181.10.3246-3255.1999</t>
  </si>
  <si>
    <t>QH'</t>
  </si>
  <si>
    <t>Integration host factor (IHF)</t>
  </si>
  <si>
    <t>5′GCCTGCTTTTTTATACTAAGTTGGCAATTATAAAAAAGCATTGCTTATCAATTTGTTGCAACGAACAGGTCACTA3′</t>
  </si>
  <si>
    <t>IC50: 11 nM</t>
  </si>
  <si>
    <t>5′-GCCTGCTTTTTTATACTAAGTTGGCA-N21-CAATTTGTTGCAACGAACAGGTCACTA-3′</t>
  </si>
  <si>
    <t>50 mM Tris-Cl–50 mM KCl–50 μg of bovine serum albumin (BSA) per ml–3.75 μg of salmon sperm DNA per ml–10% glycerol–1 mM EDTA at pH 7.8</t>
  </si>
  <si>
    <t>7.8</t>
  </si>
  <si>
    <t>Research: " Integration host factor (IHF) is a bacterial protein that binds and severely bends a specific DNA target. To understand the essential determinants of IHF function, a similar selection will be used with recombination as the partition selector in order to ask how efficient recombination is associated with DNA affinity."</t>
  </si>
  <si>
    <t>Goodman SD, sgoodman@hsc.usc.edu</t>
  </si>
  <si>
    <t>WT</t>
  </si>
  <si>
    <t>IC50: 0.8 nM</t>
  </si>
  <si>
    <t>1-5</t>
  </si>
  <si>
    <t>5′GCCTGCTTTTTTATACTAAGTTGGCATCTGCCGCTAAGTTGTTGATTCCAATTTGTTGCAACGAACAGGTCACTA3′</t>
  </si>
  <si>
    <t>IC50: 3.2 nM</t>
  </si>
  <si>
    <t>high-affinity class I site, proficient in excisive recombination and modest in integrative recombination</t>
  </si>
  <si>
    <t>1-46</t>
  </si>
  <si>
    <t>5′GCCTGCTTTTTTATACTAAGTTGGCAACCGTCGCATATGTAAGGAATTCAATTTGTTGCAACGAACAGGTCACTA3′</t>
  </si>
  <si>
    <t>IC50: 3.9 nM</t>
  </si>
  <si>
    <t>high-affinity class I site but recombination deficient</t>
  </si>
  <si>
    <t>1-50</t>
  </si>
  <si>
    <t>5′GCCTGCTTTTTTATACTAAGTTGGCAATGAATCTTGGATAGTCGGCAGCAATTTGTTGCAACGAACAGGTCACTA3′</t>
  </si>
  <si>
    <t>IC50: 10 nM</t>
  </si>
  <si>
    <t>lowest-affinity class I site, modest in both excisive and integrative recombination and with the most accelerated migration in complexes with IHF</t>
  </si>
  <si>
    <t>1-52</t>
  </si>
  <si>
    <t>5′GCCTGCTTTTTTATACTAAGTTGGCAAGGATTCGTCTTGTCCCGAAATCAATTTGTTGCAACGAACAGGTCACTA3′</t>
  </si>
  <si>
    <t>IC50: 42 nM</t>
  </si>
  <si>
    <t>class II site, modest affinity for IHF but no formation of a discrete complex, poor in both excisive and integrative recombination</t>
  </si>
  <si>
    <t>https://pubmed.ncbi.nlm.nih.gov/10198434/</t>
  </si>
  <si>
    <t>https://doi.org/10.1093/nar/27.9.2006</t>
  </si>
  <si>
    <t>2-16</t>
  </si>
  <si>
    <t>Trypanosome variant surface glycoprotein (VSG)</t>
  </si>
  <si>
    <t>5'GAAUUCAGUCGGACAGCGUCGGGUGGCCCGUGUCUGAGCGGGGACGGCCACUUGAGCGCGAUGGACGAAUAUCGUCUCCC3'</t>
  </si>
  <si>
    <t>Kd: 60 ± 17 nM</t>
  </si>
  <si>
    <t>5'-GAATTCAGTCGGACAGCG-N40-GATGGACGAATATCGTCTCCC-3'</t>
  </si>
  <si>
    <t>20 mM NaxHyPO4, pH 7.4, 2 mM MgCl2, 130 mM NaCl, 5 mM KCl, 20 mM glucose, 0.2 mM β-mercaptoethanol</t>
  </si>
  <si>
    <t>42 kDa</t>
  </si>
  <si>
    <t>Diagnostic and Therapeutic: "The identified RNA aptamers show high affinity binding and specificity for a single protein and as such they have the potential to be used as diagnostic as well as therapeutic tools. Their ability to bind to an invariant element on the trypanosome surface opens up the possibility of side-stepping the antigenic variation of the VSG coat."</t>
  </si>
  <si>
    <t>Biotinylation of aptamer 2–16 was performed by in vitro transcription</t>
  </si>
  <si>
    <t>32P-phosphate labelled RNA. DNA oligonucleotides were synthesised b automated solid suupport chemsistry using O-cyanoethyl-N,N-dissopropyl-phosphoramidites . The starting pool library was a 79mer DNA of sequence. Fluorescence labelling of aptamer 2–16 was achieved by tagging the bodipy tmr-c5 fluorophore (molecular probes) to the 5′-end of the rna, DNA library/pool was used as a template to generate the RNA pool used in the selection. A T7 promoter sequence might be necessary to use this DNA library/pool as a template to generate the RNA pool in the selection.</t>
  </si>
  <si>
    <t>Göringer HU, goeringe@biochem.mpg.de</t>
  </si>
  <si>
    <t>https://pubmed.ncbi.nlm.nih.gov/10606271/</t>
  </si>
  <si>
    <t>https://doi.org/10.1017/s1355838299991318</t>
  </si>
  <si>
    <t>R-06</t>
  </si>
  <si>
    <t>Trans-activation responsive (TAR) RNA element of HIV-1</t>
  </si>
  <si>
    <t>5'GGUUACCAGCCUUCACUGCGGGCCACGAUUGUCGAGUCCAUCAACAGGUCCCAGACGUGUUGAACUGGAGAUCCCCCCGCACCACGGUCGGUCACAC3'</t>
  </si>
  <si>
    <t>5'-GGUUACCAGCCUUCACUGC-N60-GCACCACGGUCGGUCACAC-3'</t>
  </si>
  <si>
    <t>R buffer (20 mM HEPES, pH 7.3, at 208C contain-ing 20 mM sodium acetate, 140 mM potassium acetate,and 3 mM magnesium acetate)</t>
  </si>
  <si>
    <t>Research: " Numerous RNA structures act as regulatory domains of gene expression, generally through the binding of proteins. Tertiary RNA interactions are known to play a key role in several biological processes. A pseudo-knot is responsible for the ribosomal frame-shifting on the mRNA of the Infectious Bronchitis Virus. Loop–loop interactions are also involved in the regulation of the copy number of the plasmid ColE1. Ligands specific for such structures would constitute an efficient means for interfering with the regulatory processes that they mediate. This strategy offered a way to identify key determinants of loop–loop interactions and to generate high affinity ligands of TAR RNA structure."</t>
  </si>
  <si>
    <t>Toulmé JJ, jean-jacques.toulme@bordeaux.inserm.fr</t>
  </si>
  <si>
    <t>Ducongé, F., &amp; Toulmé, J. J. (1999). In vitro selection identifies key determinants for loop-loop interactions: RNA aptamers selective for the TAR RNA element of HIV-1. RNA (New York, N.Y.), 5(12), 1605–1614. https://doi.org/10.1017/s1355838299991318</t>
  </si>
  <si>
    <t>R-39</t>
  </si>
  <si>
    <t>5'GGUUACCAGCCUUCACUGCACAGCCUCACUCCGGUCCCAGACGAAGUGACGGCACCAUGUGAGAAGCCCUACUGUGCCCGCACCACGGUCGGUCACAC3'</t>
  </si>
  <si>
    <t>slightly weaker binder than R-06 24</t>
  </si>
  <si>
    <t>R-42</t>
  </si>
  <si>
    <t>5'GGUUACCAGCCUUCACUGCCCAGCGCAAUGACGACCCCCAGUCCCAGAUGGGAGGUCAUAGUCAUAGUCGGACUCACCGCGGCACCACGGUCGGUCACAC3'</t>
  </si>
  <si>
    <t>R-06 24</t>
  </si>
  <si>
    <t>5'UCAACACGGUCCCAGACGUGUUGA3'</t>
  </si>
  <si>
    <t xml:space="preserve">Kd: 32 ± 8 nM </t>
  </si>
  <si>
    <t>Detection: " Numerous RNA structures act as regulatory domains of gene expression, generally through the binding of proteins. Tertiary RNA interactions are known to play a key role in several biological processes. A pseudo-knot is responsible for the ribosomal frame-shifting on the mRNA of the Infectious Bronchitis Virus. Loop–loop interactions are also involved in the regulation of the copy number of the plasmid ColE1. Ligands specific for such structures would constitute an efficient means for interfering with the regulatory processes that they mediate. This strategy offered a way to identify key determinants of loop–loop interactions and to generate high affinity ligands of TAR RNA structure."</t>
  </si>
  <si>
    <t>24-mer truncated aptamer derived from r-06 aptamer</t>
  </si>
  <si>
    <t>https://pubmed.ncbi.nlm.nih.gov/10212256/</t>
  </si>
  <si>
    <t>https://doi.org/10.1074/jbc.274.18.12730</t>
  </si>
  <si>
    <t>Boiziau, C., Dausse, E., Yurchenko, L., &amp; Toulmé, J. J. (1999). DNA aptamers selected against the HIV-1 trans-activation-responsive RNA element form RNA-DNA kissing complexes. The Journal of biological chemistry, 274(18), 12730–12737. https://doi.org/10.1074/jbc.274.18.12730</t>
  </si>
  <si>
    <t>IV-04</t>
  </si>
  <si>
    <t>Human immunodeficiency virus type-1 trans-activation-responsive (TAR) RNA element</t>
  </si>
  <si>
    <t>5′GCAGTCTCGTCGACACCCAGCAGCGCATGTAACTCCCATATCATGTGTGTGCTGGATCCGACGCAG3'</t>
  </si>
  <si>
    <t>Kd: 20 nM</t>
  </si>
  <si>
    <t>5′-GCAGTCTCGTCGACACCC-N30-GTGCTGGATCCGACGCAG-3'</t>
  </si>
  <si>
    <t>10 mmTris-HCl, pH 7.5, 10 mm MgCl2, 50 mm NaCl, and 1 mm dithioerythritol</t>
  </si>
  <si>
    <t>Research: " In vitro selection was performed in a DNA library, made of oligonucleotides with a 30-nucleotide random sequence, to identify ligands of the human immunodeficiency virus type-1 trans-activation-responsive (TAR) RNA element. These results, which allowed the identification of a new type of complex, DNA-RNA kissing complex, demonstrate the interest of in vitro selection for identifying non-antisense oligonucleotide ligands of RNA structures that are of potential value for artificially modulating gene expression."</t>
  </si>
  <si>
    <t>III-25 39</t>
  </si>
  <si>
    <t>5′CCCACGGGAGAATACTCCCATCATTGAATCCCGTGCTGG3'</t>
  </si>
  <si>
    <t>Kd: 50 nM</t>
  </si>
  <si>
    <t>III-33 39</t>
  </si>
  <si>
    <t>5′CCACAGTACGTTAACTCCCATATACACGTATGGTGCTGG3'</t>
  </si>
  <si>
    <t>IV-04 39</t>
  </si>
  <si>
    <t>5′CCAGCAGCGCATGTAACTCCCATATCATGTGTGTGCTGG3'</t>
  </si>
  <si>
    <t>IV-40 38</t>
  </si>
  <si>
    <t>5′CCAGTAGGACATTACTCCCACACTGATGTCCGTGCTGG3'</t>
  </si>
  <si>
    <t>Kd: 120 nM</t>
  </si>
  <si>
    <t>https://pubmed.ncbi.nlm.nih.gov/10074372/</t>
  </si>
  <si>
    <t>https://doi.org/10.1021/bi982515x</t>
  </si>
  <si>
    <t>Lebruska, L. L., &amp; Maher, L. J., 3rd (1999). Selection and characterization of an RNA decoy for transcription factor NF-kappa B. Biochemistry, 38(10), 3168–3174. https://doi.org/10.1021/bi982515x</t>
  </si>
  <si>
    <t>RNA aptamer 3</t>
  </si>
  <si>
    <t>Human transcription factor NF-kB as a p50 homodimer (p502)</t>
  </si>
  <si>
    <t>5'GGGAUAUCCUCGAGACAUAAGAAACAAGAUAGAUCCUGAAACUGUUUUAAGGUUGGCCGAUCUUCUGCUCGAGAAUGCAUGAAGCGUUCCAUAUUUUU3'</t>
  </si>
  <si>
    <t xml:space="preserve">Kd: 1.34 ± 0.2 nM </t>
  </si>
  <si>
    <t>5‘-AAAAATATGGAACGCTTCATGCAT-N60-CTCGAGGATATCCCTATAGTG-3'</t>
  </si>
  <si>
    <t>10 mM HEPES, pH 7.5, 0.1 M NaCl, 1 mM DTT</t>
  </si>
  <si>
    <t>Therapeutic  and Inhibition: "We used in vitro selection to isolate a small RNA aptamer that binds with nanomolar affinity to human transcription factor NF-kappa B, a key regulator of inflammation, HIV-1 gene expression, and apoptosis. Expression of this aptamer structure within heterologous nuclear RNA transcripts may provide a new strategy to inhibit NF-kappa B function in vivo. Aptamers that inhibit transcription factors might be useful in a variety of applications."</t>
  </si>
  <si>
    <t>Maher LJ, III, maher@mayo.edu</t>
  </si>
  <si>
    <t>https://pubmed.ncbi.nlm.nih.gov/10233958/</t>
  </si>
  <si>
    <t>https://doi.org/10.1128/jvi.73.6.4962-4971.1999</t>
  </si>
  <si>
    <t>8-5 aptamer</t>
  </si>
  <si>
    <t>Rex fusion protein of Human T-lymphotropic virus 1 (HTLV-1)</t>
  </si>
  <si>
    <t>5'GGGAACTCGATGAAGCGAATTCTGTAGGCGACGGTACGCAAGTACTCTTGCGCCACAGGCCTATCTATCGGATCCACG3'</t>
  </si>
  <si>
    <t>Kapp: 25 nM &amp; 30 nM</t>
  </si>
  <si>
    <t>5'-GGGAACTCGATGAAGCGAATTCTGT-N6.9-GTACGCAAGTAC-N6.9-ACAGGCCTATCTATCGGATCCACG-3'</t>
  </si>
  <si>
    <t>50 mM Tris-HCl [pH 8.0], 50 mM KCl</t>
  </si>
  <si>
    <t>Therapeutic and Research: "RNA molecules that bind tightly and specifically to a Rex fusion protein have been isolated from a conformationally constrained pool of random sequence RNAs. The anti-Rex aptamers can functionally substitute for the XBE in vivo, a result which supports a previously proposed model for mRNA transport in which the viral genome serves as a platform for assembling a nucleoprotein complex that can co-opt the cellular transport apparatus. Overall, these studies suggest that anti-Rex aptamers may serve as RNA decoys of the Rex protein."</t>
  </si>
  <si>
    <t>Ellington AD, andy.ellington@mail.utexas.edu</t>
  </si>
  <si>
    <t>https://pubmed.ncbi.nlm.nih.gov/10908352/</t>
  </si>
  <si>
    <t>https://doi.org/10.1093/nar/28.15.2902</t>
  </si>
  <si>
    <t>109.2-3</t>
  </si>
  <si>
    <t>Prokaryotic 16s-rRNA region</t>
  </si>
  <si>
    <t>5'GGGAGAAUUCCGACCAGAAGCCUUCUCCUGCCGCGCGAUUUUACGCCGACAAGGGUGGCAUGAUGAUGUGUCUNUAUAUAGCAUAUGUGCGUCUACAUGGAUCCUCA3'</t>
  </si>
  <si>
    <t>Kd: 1.236 ± 0.051 uM</t>
  </si>
  <si>
    <t>5'-GGGAGAATTCCGACCAGAAGC-N60-CATATGTGCGTCTACATGGATCCTCA-3'</t>
  </si>
  <si>
    <t>1 M NaCl, 50 mM Tris–HCl, 3 mM MgCl2, pH 7.4</t>
  </si>
  <si>
    <t>Research: " RNA-RNA recognition is a critical process in controlling many key biological events, such as translation and ribozyme functions. The recognition process governing RNA-RNA interactions can involve complementary Watson-Crick (WC) base pair binding, or can involve binding through tertiary structural interaction. These studies suggest that the RNA aptamer 109.2-3 interacts with the simple 27 nt A-site decoding region of 16S rRNA through their respective stem-loops."</t>
  </si>
  <si>
    <t>Rando RR, robert_rando@hms.harvard.edu</t>
  </si>
  <si>
    <t>Tok, J. B., Cho, J., &amp; Rando, R. R. (2000). RNA aptamers that specifically bind to a 16S ribosomal RNA decoding region construct. Nucleic acids research, 28(15), 2902–2910. https://doi.org/10.1093/nar/28.15.2902</t>
  </si>
  <si>
    <t>109.1-7</t>
  </si>
  <si>
    <t>5'GGGAGAAUUCCGACCAGAAGCUUUUAGGGCGGGACUUUUGGCCGCAAAGGUUGGUGUGAGGGUUCUCAAUAAUGGCCCAAGCAUAUGUGCGUCUACAUGGAUCCUCA3'</t>
  </si>
  <si>
    <t>Kd: 1.446 ± 0.088 uM</t>
  </si>
  <si>
    <t>109.2-15</t>
  </si>
  <si>
    <t>5'GGGAGAAUUCCGACCAGAAGCGGCGUUCCGCAUCGGCAACUGGCGAGGAGUUGUAUUCGGCGGAAACGGGUUGAGGUCCGACAUAUGUGCGUCUACAUGGAUCCUCA3'</t>
  </si>
  <si>
    <t>Kd: 1.665 ± 0.101 uM</t>
  </si>
  <si>
    <t>69.1-4</t>
  </si>
  <si>
    <t>5'GGGAGAAUUCCGACCAGAAGCAGUGGAAGAGCCGGGUUGGGCAUAUGUGCGUCUACAUGGAUCCUCA3'</t>
  </si>
  <si>
    <t>Kd: 2.946 ± 0.149 uM</t>
  </si>
  <si>
    <t>5'-GGGAGAATTCCGACCAGAAGC-N20-CATATGTGCGTCTACATGGATCCTCA-3'</t>
  </si>
  <si>
    <t>69.1-11</t>
  </si>
  <si>
    <t>5'GGGAGAAUUCCGACCAGAAGCAGCGGAACGGCCGACUUCAACAUAUGUGCGUCUACAUGGAUCCUCA3'</t>
  </si>
  <si>
    <t>Kd: 2.786 ± 0.188 uM</t>
  </si>
  <si>
    <t>https://pubmed.ncbi.nlm.nih.gov/29711918/</t>
  </si>
  <si>
    <t xml:space="preserve"> Angew Chem Int Ed Engl </t>
  </si>
  <si>
    <t>https://doi.org/10.1002/1521-3773(20001201)39:23%3C4369::aid-anie4369%3E3.0.co;2-n</t>
  </si>
  <si>
    <t>Piganeau, N., Jenne, A., Thuillier, V., &amp; Famulok, M. (2000). An Allosteric Ribozyme Regulated by Doxycyline. Angewandte Chemie (International ed. in English), 39(23), 4369–4373. https://doi.org/10.1002/1521-3773(20001201)39:23&lt;4369::AID-ANIE4369&gt;3.0.CO;2-N</t>
  </si>
  <si>
    <t>1D13-01</t>
  </si>
  <si>
    <t>Doxycyline</t>
  </si>
  <si>
    <t>5'GGAGCUCGGUAGUGACGCGUUGUGUUUACGCGUCUGAUGAGUGUAUAUGACACCGAUGGGUAUUUGCUAGUAUCCUGCGUUCACGAAACUACCUCGAGACGU3'</t>
  </si>
  <si>
    <t>Ki: 70 ± 20 nM</t>
  </si>
  <si>
    <t>5′‐CGCGTTGTGTTTACGCGTCTGATGAGT‐N40‐ACGAAACTACCTCGAGACGT-3'</t>
  </si>
  <si>
    <t>40 mM Tris‐HCl, pH 8, 50 mM NaCl, 10 mM spermidine, 8 mM MgCl2</t>
  </si>
  <si>
    <t>Inhibition: " We have applied a novel in vitro selection strategy based on allosteric inhibition of a hammerhead ribozyme fused to a chosen "switch molevule" because it represents a cell-permeable small molecule with low toxicity for higher eukaryotes. Inhibition of doxycycline for the development of conditional gene expression systems based on the cleavage of mRNAs by the inserted hammerhead ribozyme depending on whether or not doxycycline is present in the cell"</t>
  </si>
  <si>
    <t>Additional nucleotides on 5' end of aptamer sequences originate from primer sequence. The original paper reported the sequnce in DNA from and include Thymine. The nonvariable region was pulled from Figure 3. The 5' end of sequence has added nucleotides that aren't present in the pool, but they are present in primers. DNA library/pool was used as a template to generate the RNA pool used in the selection. A T7 promoter sequence might be necessary to use this DNA library/pool as a template to generate the RNA pool in the selection.</t>
  </si>
  <si>
    <t>Famulok M. , m.famulok@uni-bonn.de; Thuillier V, vincent.thuillier@aventis.com</t>
  </si>
  <si>
    <t>1D16-05</t>
  </si>
  <si>
    <t>5'GGAGCUCGGUAGUGACGCGUUGUGUUUACGCGUCUGAUGAGUGGUACAGUCCAGGGUGAAGUUCCAAUUUUGAACACCUCCACGAAACUACCUCGAGACGU3'</t>
  </si>
  <si>
    <t>Ki: 20 ± 5 nM</t>
  </si>
  <si>
    <t>1D16-06</t>
  </si>
  <si>
    <t>5'GGAGCUCGGUAGUGACGCGUUGUGUUUACGCGUCUGAUGAGUGGUUUGACCCUUGAUUCGAUGUAUUCGAAAGUGCUUGUUGACGAAACUACCUCGAGACGU3'</t>
  </si>
  <si>
    <t>Ki: 25 ± 3 nM</t>
  </si>
  <si>
    <t>Additional nucleotides on 5' end of aptamer sequences originate from primer sequence. The original paper reported the sequnce in DNA from and include Thymine. The nonvariable region was pulled from Figure 3. The 5' end of sequence has added nucleotides that aren't present in the pool, but they are present in primers.</t>
  </si>
  <si>
    <t>https://pubmed.ncbi.nlm.nih.gov/11101810/</t>
  </si>
  <si>
    <t>https://doi.org/10.1038/82414</t>
  </si>
  <si>
    <t>Jhaveri, S., Rajendran, M., &amp; Ellington, A. D. (2000). In vitro selection of signaling aptamers. Nature biotechnology, 18(12), 1293–1297. https://doi.org/10.1038/82414</t>
  </si>
  <si>
    <t>rafl7</t>
  </si>
  <si>
    <t>Adenosine triphosphate (ATP)</t>
  </si>
  <si>
    <t>5′GGAAGGCACGACGAAGCAAGCAGGCAACGAACACAGAAGACCGGGGGAACUACCGCGCGUGCCAGACCCAACCAGCCAGAGACC3′</t>
  </si>
  <si>
    <t>Kd: 223 μM ± 20 μM</t>
  </si>
  <si>
    <t>5′-GGAAGGCACGAC-N51-AGACCCAACCAGCCAGAGACC-3′</t>
  </si>
  <si>
    <t>300 mM NaCl, 20 mM Tris-Cl, pH 7.4, 5 mM MgCl2</t>
  </si>
  <si>
    <t>Biosensor: " Increase in fluorescence. Reagentless biosensors that can directly transduce molecular recognition to optical signals should potentiate the development of sensor arrays for a wide variety of analytes. We have therefore attempted to develop selection methods that couple the broad molecular recognition properties of aptamers with signal transduction. The adaptation of selected nucleic acid-binding species (aptamers) to function as biosensors would potentiate numerous diagnostic applications"</t>
  </si>
  <si>
    <t>rafl7-U61C</t>
  </si>
  <si>
    <t>5′GGAAGGCACGACGAAGCAAGCAGGCAACGAACACAGAAGACCGGGGGAACUACCGCGCGCGCCAGACCCAACCAGCCAGAGACC3′</t>
  </si>
  <si>
    <t>Kd: 165 μM ± 10 μM</t>
  </si>
  <si>
    <t>Mutants of rafl7 were constructed that replaced the uridine at position 61 with cytidine (rafl7-u61c).</t>
  </si>
  <si>
    <t>rafl7s</t>
  </si>
  <si>
    <t>5′GGGCGCGACGAAGCAAGCAGGCAACGAACACAGAAGACCGGGGGAACUACCGCGCGCGCCC3′</t>
  </si>
  <si>
    <t>Kd: 175 μM ± 5 μM</t>
  </si>
  <si>
    <t>Truncated and mutants of rafl7 were constructed that replaced the uridine at position 61 with cytidine (rafl7-u61c).</t>
  </si>
  <si>
    <t>rafl28</t>
  </si>
  <si>
    <t>5′GGAAGGCACGACCGCGCAAGAUACCGCCCGACAGCGGAAGGAGGGGCAUGCGGUCCAGGGCUGAGACCCAACCAGCCAGAGACC3′</t>
  </si>
  <si>
    <t>1D16-13</t>
  </si>
  <si>
    <t>5'GGAGCUCGGUAGUGACGCGUUGUGUUUACGCGUCUGAUGAGUCCUCGGUAAUCGCCGUAUCAAAAGUCGGAAUGGAGGGUCGACGAAACUACCUCGAGACGU3'</t>
  </si>
  <si>
    <t>Ki: 50 ± 30 nM</t>
  </si>
  <si>
    <t>https://pubmed.ncbi.nlm.nih.gov/10671532/</t>
  </si>
  <si>
    <t>https://doi.org/10.1074/jbc.275.7.4943</t>
  </si>
  <si>
    <t>9-41U22</t>
  </si>
  <si>
    <t>Pepocin</t>
  </si>
  <si>
    <t>5'GGGAGUCUGAAGUCGGACUCGAUAUCAAUUCACUUCAGACU3'</t>
  </si>
  <si>
    <t>Kd: 17.9 ± 2.2 nM</t>
  </si>
  <si>
    <t>5'-GGGAAUGGAUCCACAUCUACGUAUUC-N30-UUCACUGCAGACUUGACGAAGCUU-3'</t>
  </si>
  <si>
    <t>3 mM sodium phosphate, 3 mM MgCl2, 45 mM NaCl, 2.5 mM EDTA, 3 mM Tris-HCl (pH 7.5), 0.15 mM dithiothreitol, and 12% glycerol</t>
  </si>
  <si>
    <t>Therapeutic: " bind to the Ribosome Inactivating Protein (RIP) pepocin, which acts as a toxin. The aptame rinhibit the N-glycosidase activity of pepocin on rat liver 28 S rRNA. Competitive binding experiments using aptamer variants suggest that the conserved hairpin region in the anti-pepocin aptamer binds near the catalytic site on pepocin and prevents the interaction of pepocin and 28 S rRNA. Anti-RIP aptamers have potential use in diagnostic systems for the detection of pepocin or could be used as therapy to prevent the action of pepocin in mammalian cells."</t>
  </si>
  <si>
    <t>Fragmented 41-mer sequence.</t>
  </si>
  <si>
    <t>Hirao, I., Madin, K., Endo, Y., Yokoyama, S., &amp; Ellington, A. D. (2000). RNA aptamers that bind to and inhibit the ribosome-inactivating protein, pepocin. The Journal of biological chemistry, 275(7), 4943–4948. https://doi.org/10.1074/jbc.275.7.4943</t>
  </si>
  <si>
    <t>08-09</t>
  </si>
  <si>
    <t>5'GGGAAUGGAUCCACAUCUACGUAUUCAACCAAGUCUAAUGUCGGACUCGAUAUCAAUUCACUGCAGACUUGACGAAGCUU3'</t>
  </si>
  <si>
    <t>Kd: 21.0 ± 2.0 nM</t>
  </si>
  <si>
    <t>8-14</t>
  </si>
  <si>
    <t>5'GGGAAUGGAUCCACAUCUACGUAUUCAGUCUAGGAAGCAGUCGGACUUGUUAUCAAUUCACUGCAGACUGUACGAAGCUU3'</t>
  </si>
  <si>
    <t>Kd: 23.4 ± 2.3 nM</t>
  </si>
  <si>
    <t>https://pubmed.ncbi.nlm.nih.gov/11128644/</t>
  </si>
  <si>
    <t>https://doi.org/10.1016/s0960-894x(00)00540-0</t>
  </si>
  <si>
    <t>Hematoporphyrin IX (HPIX)</t>
  </si>
  <si>
    <t>5'TAGGGAATTCGTCGACGGATCCTATGAACCAAGGGAGGGGCAGGGCGGGTAGGGTTAATAACGGATTCCGAGCGCCCAGCTCCTGCAGGTCGACGCATGCGCCG3'</t>
  </si>
  <si>
    <t>Kd: 1.1x10^-5 M</t>
  </si>
  <si>
    <t>5'-TAGGGAATTCGTCGACGGATCC-N59-CTGCAGGTCGACGCATGCGCCG-3'</t>
  </si>
  <si>
    <t>100 mM Tris±acetate pH 8.0, 200 mM sodium acetate,50 mM potassium acetate, 25 mM magnesium acetate,5% dioxane</t>
  </si>
  <si>
    <t>Detection: " In the present study, we selected single-stranded DNAs (ssDNAs) which were capable of binding to hematoporphyrin IX (HPIX) with μM order of dissociation constants. Structural analysis of these aptamers indicated that guanine-rich (G-rich) sequences are necessary for recognition of HPIX. From the CD spectrum of the binding site of the aptamer, the structure of G-rich sequence is indicated to form the parallel guanine-quartet (G-quartet)."</t>
  </si>
  <si>
    <t>Kobayashi, A, kobayashi@bio.eng.osaka-u.ac.jp</t>
  </si>
  <si>
    <t>Okazawa, A., Maeda, H., Fukusaki, E., Katakura, Y., &amp; Kobayashi, A. (2000). In vitro selection of hematoporphyrin binding DNA aptamers. Bioorganic &amp; medicinal chemistry letters, 10(23), 2653–2656. https://doi.org/10.1016/s0960-894x(00)00540-0</t>
  </si>
  <si>
    <t>5'TAGGGAATTCGTCGACGGATCCACGAAGAAACAGGGCGCTTCGAACGAACATGGGCAGGGTGGGAAGTTTTAAAGTGGTACCTGCAGGTCGACGCATGCGCCG3'</t>
  </si>
  <si>
    <t>Kd: 9.1x10^-6 M</t>
  </si>
  <si>
    <t>5'TAGGGAATTCGTCGACGGATCCCAGCGTAAGGTCGTGGGTGGTTGGGTGCCTAAGCGTATACTTACAGCGATTGATTTGGTCCTGCAGGTCGACGCATGCGCCG3'</t>
  </si>
  <si>
    <t>Kd: 1.2x10^-4 M</t>
  </si>
  <si>
    <t>5'TAGGGAATTCGTCGACGGATCCGGTGCGGGTAGGGATGAGGGCGGGTCGGGTTGAGTGTGAGCTTAGGGGTGGCGGATCTACCTGCAGGTCGACGCATGCGCCG3'</t>
  </si>
  <si>
    <t>Kd: 6.3x10^-6 M</t>
  </si>
  <si>
    <t>5'TAGGGAATTCGTCGACGGATCCCTAGAGTAACCTGTTGGGAGGGCGGGTAGGGCCCATTGAGAGGAGGACGTATTCGTCCGCCTGCAGGTCGACGCATGCGCCG3'</t>
  </si>
  <si>
    <t>Kd: 1.3x10^-5 M</t>
  </si>
  <si>
    <t>26</t>
  </si>
  <si>
    <t>5'TAGGGAATTCGTCGACGGATCCCAATGGGGTCGGGCGGGCCGGGTGTCATGGTGGACGGAGATGGGACGTAGAGGGCGGTCTGCAGGTCGACGCATGCGCCG3'</t>
  </si>
  <si>
    <t>Kd: 1.6x10^-6 M</t>
  </si>
  <si>
    <t>30</t>
  </si>
  <si>
    <t>5'TAGGGAATTCGTCGACGGATCCGCGGCAAATCAGCATACGAGTGTACAGGGACGGGACGGGTGGGTAAAAGGTGTCGCCTCAGCTGCAGGTCGACGCATGCGCCG3'</t>
  </si>
  <si>
    <t>Kd: 2.7x10^-6 M</t>
  </si>
  <si>
    <t>32</t>
  </si>
  <si>
    <t>5'TAGGGAATTCGTCGACGGATCCCCAACTTGGGCGGAGGGCTAACGGTGGGGGGATATTATGAGGGGTGGAGGTATTAACCATTCTGCAGGTCGACGCATGCGCCG3'</t>
  </si>
  <si>
    <t>Kd: 9.8x10^-6 M</t>
  </si>
  <si>
    <t>33</t>
  </si>
  <si>
    <t>5'TAGGGAATTCGTCGACGGATCCCCGGGGATTAGAATAGTGGAGGGCCGGTGGCAAATGGGTAAGTAGGTTGAAGGGCTAAATTCTGCAGGTCGACGCATGCGCCG3'</t>
  </si>
  <si>
    <t>Kd: 2.2x10^-4 M</t>
  </si>
  <si>
    <t>26-5'</t>
  </si>
  <si>
    <t>5'ATGGGGTCGGGCGGGCCGGGTGTC3'</t>
  </si>
  <si>
    <t>Kd: 1.5x10^-5 M</t>
  </si>
  <si>
    <t>To determine which sequence is necessary to recognize hpix, these two ssdnas were synthesized for aptamer 26 and their binding affinity to hpix was analyzed.</t>
  </si>
  <si>
    <t>26-3'</t>
  </si>
  <si>
    <t>5'ATGGTGGACGGAGATGGGACGTAG3'</t>
  </si>
  <si>
    <t>https://pubmed.ncbi.nlm.nih.gov/10913311/</t>
  </si>
  <si>
    <t>https://doi.org/10.1021/bi000149n</t>
  </si>
  <si>
    <t>cAMP - b (parent)</t>
  </si>
  <si>
    <t>Second messenger adenosine 3',5'-cyclic monophosphate (cAMP; 1)</t>
  </si>
  <si>
    <t>5'GGAAGAGAUGGCGACUAAAACGACUUGUCGCGUGCUGCCCGCCUGUUCGCUUCUGCACCCCGGCGGUAAGCUUGGCAC3'</t>
  </si>
  <si>
    <t>No reported</t>
  </si>
  <si>
    <t>5′-GGAAGAGAUGGCGAC-N50-CGGUAAGCUUGGCAC-3'</t>
  </si>
  <si>
    <t>20 mM Tris-HCl (pH 7.5 at 23 °C), 450 mM NaCl, 100 mM KCl, 10 mM MgCl2, 1 mM MnCl2, and 5 mM CaCl2</t>
  </si>
  <si>
    <t>Detection: " Precise molecular recognition is a hallmark of many natural biological receptors and biocatalysts. A high degree of chemical discrimination is important because receptors and enzymes need to perform biochemical functions only with cognate ligands or substrates from a complex mixture of compounds whose constituents typically include closely related analogs."</t>
  </si>
  <si>
    <t>Breaker, R. R, ronald.breaker@yale.edu</t>
  </si>
  <si>
    <t>cAMP - b</t>
  </si>
  <si>
    <t>5'GGAAGAGAUGGCGACUAAAACGACUUGUCGC3'</t>
  </si>
  <si>
    <t>Kd: 10 uM</t>
  </si>
  <si>
    <t>Truncation</t>
  </si>
  <si>
    <t>https://pubmed.ncbi.nlm.nih.gov/12903331/</t>
  </si>
  <si>
    <t xml:space="preserve"> Nucleic Acids Symp Ser </t>
  </si>
  <si>
    <t>https://doi.org/10.1093/nass/44.1.187</t>
  </si>
  <si>
    <t>Fukusho, S., Furusawa, H., &amp; Okahata, Y. (2000). In vitro selection and analysis of RNA aptamer recognize arginine-rich motif (ARM) model peptide on a QCM. Nucleic acids symposium series, (44), 187–188. https://doi.org/10.1093/nass/44.1.187</t>
  </si>
  <si>
    <t>B-2</t>
  </si>
  <si>
    <t>R5 helix peptide</t>
  </si>
  <si>
    <t>5'GGGAAACUGGAUGGAAUGGGCUCGAUGAAAAUCGACCGUGCGCUGAAAAGCACGCGAGGUCCUGCUGUAAGUGUGCCA3'</t>
  </si>
  <si>
    <t>5'-GGGAAACUGG AUGGAAUGGGCUCG -N30-CGAGGUCCUGCUGUAAGUGUGCCA-3'</t>
  </si>
  <si>
    <t>10 mM HEPES, pH7.5, lOOmMNaCI</t>
  </si>
  <si>
    <t>Drug delivery and inhibition: "RNA-binding proteins play a key role in fundamental cellular processes such as translation mRNA processing and early development, and in viral processes on infection by RNA viruses. Understanding RNA-protein interactions is important to study how RNA-binding proteins recognize specifically the target RNA and for drug design to inhibit infection of RNA viruses."</t>
  </si>
  <si>
    <t>Okahata Y</t>
  </si>
  <si>
    <t>B-6</t>
  </si>
  <si>
    <t>5'GGGAAACUGGAUGGAAUGGGCUCGCAAGGCCCCCUGAGCUGCACAAGUUCAUGGCGAGGUCCUGCUGUAAGUGUGCCA3'</t>
  </si>
  <si>
    <t>https://pubmed.ncbi.nlm.nih.gov/10989176/</t>
  </si>
  <si>
    <t xml:space="preserve"> J Biotechnol </t>
  </si>
  <si>
    <t>https://doi.org/10.1016/s0168-1656(00)00290-x</t>
  </si>
  <si>
    <t>Golden, M. C., Collins, B. D., Willis, M. C., &amp; Koch, T. H. (2000). Diagnostic potential of PhotoSELEX-evolved ssDNA aptamers. Journal of biotechnology, 81(2-3), 167–178. https://doi.org/10.1016/s0168-1656(00)00290-x</t>
  </si>
  <si>
    <t>06.50 aptamer</t>
  </si>
  <si>
    <t>Basic fibroblast growth factor (bFGF(155)), Human</t>
  </si>
  <si>
    <t>5'GGGAGGACGATGCGGTGACGTAAGAGTGTAATCGATGCAGCCTGGCAGACGACGAGCGGGA3'</t>
  </si>
  <si>
    <t>Kd: 560 pM</t>
  </si>
  <si>
    <t>5'-GGGAGGACGATGCGG-N61-CAGACGACGAGCGGGA-3'</t>
  </si>
  <si>
    <t>Nitrocellulose filter binding buffer: 1×PBS/2 mM MgCl2/0.01% HSA/1.0 mM dithiothreitol (DTT)</t>
  </si>
  <si>
    <t>18 kDa</t>
  </si>
  <si>
    <t>Diagnostic: " Here, then, is strong evidence in support of the importance of target affinity for PhotoSELEX-evolved diagnostics. These results indicate the feasibility of PhotoSELEX-evolved diagnostics, but they also indicate the importance of identifying the very best photocross-linking aptamers for use in diagnostic systems."</t>
  </si>
  <si>
    <t>Koch TH, tad.koch@colorado.edu</t>
  </si>
  <si>
    <t>06.15 aptamer</t>
  </si>
  <si>
    <t>5'GGGAGGACGATGCGGGCGAAGGCACACCGAGTTCATAGTATCCCACAGACGACGAGCGGGA3'</t>
  </si>
  <si>
    <t>Kd: 16 pM</t>
  </si>
  <si>
    <t>https://pubmed.ncbi.nlm.nih.gov/10743940/</t>
  </si>
  <si>
    <t>https://doi.org/10.1016/S0960-894X(00)00013-5</t>
  </si>
  <si>
    <t>Fukusaki, E., Kato, T., Maeda, H., Kawazoe, N., Ito, Y., Okazawa, A., Kajiyama, S., &amp; Kobayashi, A. (2000). DNA aptamers that bind to chitin. Bioorganic &amp; medicinal chemistry letters, 10(5), 423–425. https://doi.org/10.1016/s0960-894x(00)00013-5</t>
  </si>
  <si>
    <t>Chi No 1</t>
  </si>
  <si>
    <t>Poly-beta-1,4-N-acetylglucosamine (Chitin) (poly-β-1,6-N-acetyl-D-glucosamine)</t>
  </si>
  <si>
    <t>5′TAGGGAATTCGTCGACGGATCCCCCAGCAGCACTGGTAGTGAGGCAGTTCACCGGTGGGGCGGTGAGTTTGGCTGCTATTTATCTCCAGGTCGACGCATGCGCCG3′</t>
  </si>
  <si>
    <t>Binding Efficiency : &lt;1%</t>
  </si>
  <si>
    <t>5′-TAGGGAATTCGTCGACGGATCC-N59-CTCCAGGTCGACGC-ATGCGCCG-3′</t>
  </si>
  <si>
    <t>100 mM NaCl, 100 mM KCl, 5 mM MgCl2, 50 mM Tris–acetate (pH 8.0)</t>
  </si>
  <si>
    <t>Diagnostic: " Oligosaccharide antigens play essential biological roles in cellular adhesion, molecular recognition, and so on. However, little is known about the interaction concerning oligosaccharide from the viewpoints of its molecular basis. The present study demonstrated that the in vitro selection method is applicable to obtain the DNA aptamer that selectively recognizes polysaccharide, which physiologically has an important meaning."</t>
  </si>
  <si>
    <t>G-cluster motifs that were sandwiched with palindrome sequences.</t>
  </si>
  <si>
    <t>Fukusaki E, fukusaki@bio.eng.osaka.u.ac.jp</t>
  </si>
  <si>
    <t>Chi No 23</t>
  </si>
  <si>
    <t>5′TAGGGAATTCGTCGACGGATCCTGCGCATGTGAAAGGTTGCCTAACTGGACAGGGTTTAGGAGCGACTAGACACAGCTCCAGGTCGACGCATGCGCCG3′</t>
  </si>
  <si>
    <t>Binding Efficiency : 18%</t>
  </si>
  <si>
    <t>Chi No 28</t>
  </si>
  <si>
    <t>5′TAGGGAATTCGTCGACGGATCCGGCAAGATGTGCCCAGAACAGTTGCTTGTATGGTGGGGAGCGTCCATATTGGCTTAAACCTCCAGGTCGACGCATGCGCCG3'</t>
  </si>
  <si>
    <t>Binding Efficiency : 6%</t>
  </si>
  <si>
    <t>Chi No 46</t>
  </si>
  <si>
    <t>5′TAGGGAATTCGTCGACGGATCCCCGTAACCCTGCGGGGGGGGGAGAAGGCAATGGGGGACAACTCGCCGGTAGCCATCCATATCTCCAGGTCGACGCATGCGCCG3′</t>
  </si>
  <si>
    <t>Binding Efficiency : 52%</t>
  </si>
  <si>
    <t>Chi No 52</t>
  </si>
  <si>
    <t>5′TAGGGAATTCGTCGACGGATCCCCTAAGGGGGGACTCAGCATTTTGTGCGGGCGGCGCTAACACAATCAGATAGAGCGGGGTTCTCCAGGTCGACGCATGCGCCG3′</t>
  </si>
  <si>
    <t>Binding Efficiency : 73%</t>
  </si>
  <si>
    <t>https://doi.org/10.1017/s1355838200991763</t>
  </si>
  <si>
    <t>Tyr 1</t>
  </si>
  <si>
    <t>L-tyrosine</t>
  </si>
  <si>
    <t>5'GGGAAGCUUGUACAGGGGGCAGUCAACUCGUGCGAUCGUGAAAACGGGGCAAGAUGGCCUUACAGCGGUCAAUACGGGGGUCAUCAGAUAGGGAGGCCCUCCUGGUGGUCCGUUCGGGAUCCUC3'</t>
  </si>
  <si>
    <t>Kd: 35 uM</t>
  </si>
  <si>
    <t>5'GGGAATTCCGCGTGTGC-N80-GTCCGTTCGGGATCCTC3'</t>
  </si>
  <si>
    <t>50 mM Tris-HCl, pH 7.4, 150 mM NaCl, and 5 mM MgCl2</t>
  </si>
  <si>
    <t>N/a</t>
  </si>
  <si>
    <t>Research: " Tyrosie coding triplets are not involved in dopamine recognition; instead, they are selected at the level of the tyrosine binding site, where they appear to be involved in the formation of the tyrosine-binding pocket. Tyrosine aptamer will contribute to further elucidation of the role of codons in RNA–amino acid recognition"</t>
  </si>
  <si>
    <t>Mutated sequence selected from a degenerate pool derived from a previous selection</t>
  </si>
  <si>
    <t>Pool comes from pervious selection paper https://pubmed.ncbi.nlm.nih.gov/9245404/</t>
  </si>
  <si>
    <t>https://pubmed.ncbi.nlm.nih.gov/10848986/</t>
  </si>
  <si>
    <t>https://doi.org/10.1046/j.1432-1327.2000.01400.x</t>
  </si>
  <si>
    <t>G9-I</t>
  </si>
  <si>
    <t>Nonstructural protein 3 (NS3) protease active site in the truncated polypeptide ΔNS3, Hepatitis C virus (HCV)</t>
  </si>
  <si>
    <t>5'GGGAGAAUUCCGACCAGAAGCUUCGGGAUUUGAGGGUAGAAUGGGACUACCUUUCCUCUCUCCUUCCUCUUCU3'</t>
  </si>
  <si>
    <t>Kd: 11.6 nM</t>
  </si>
  <si>
    <t>5'-GGGAGAAUUCCGACCAGAAG-N30-CCUUUCCUCUCUCCUUCCUCUUCU-3'</t>
  </si>
  <si>
    <t>50 mm Tris/HCl (pH 7.8), 30 mm NaCl, 5 mm CaCl2 and 10 mm dithiothreitol</t>
  </si>
  <si>
    <t>25 kDa</t>
  </si>
  <si>
    <t>Detection: " Nonstructural protein 3 (NS3) from hepatitis C virus (HCV) is a serine protease that provides an essential function in maturation of the virus by cleaving the nonstructural regions of the viral polyprotein. The NS3 protease activity has been identified as a potential target for anti-HCV drugs, because its activity is essential for maturation of the HCV virus particle. One source of potential highly selective NS3 inhibitors might be RNA ligands."</t>
  </si>
  <si>
    <t>Nishikawa S, nisikawa@nibh.go.jp</t>
  </si>
  <si>
    <t>G9-II</t>
  </si>
  <si>
    <t>5'GGGAGAAUUCCGACCAGAAGUGCUCUUAGAAUGGGACUAAGACACGGGACCCUUUCCUCUCUCCUUCCUCUUCU3'</t>
  </si>
  <si>
    <t>Kd: 6.3 nM</t>
  </si>
  <si>
    <t>G9-III</t>
  </si>
  <si>
    <t>5'GGGAGAAUUCCGACCAGAAGUACGACACGAUUGGGACGUGUCUAUGGGACCCUUUCCUCUCUCCUUCCUCUUCU3'</t>
  </si>
  <si>
    <t>Kd: 8.9 nM</t>
  </si>
  <si>
    <t>https://pubmed.ncbi.nlm.nih.gov/11132628/</t>
  </si>
  <si>
    <t xml:space="preserve"> J Inorg Biochem </t>
  </si>
  <si>
    <t>https://doi.org/10.1016/s0162-0134(00)00158-6</t>
  </si>
  <si>
    <t>clone 31</t>
  </si>
  <si>
    <t>Tat protein from HIV-1 in the presence of Zn2+ ion</t>
  </si>
  <si>
    <t>5'GGGAGAAUUCCGACCAGAAGCUUUGGUUAUCAUGUUUAUGCGUACGGGCGCCCAUAUGUGCGUCUACAUGGAUCCUCA3'</t>
  </si>
  <si>
    <t>Kd: 0.31 uM</t>
  </si>
  <si>
    <t>5′-GGGAGAATTCCGACCAGAAGCTT-N30-ATATGTGCGTCTACATGGATCCTCA-3′</t>
  </si>
  <si>
    <t>2.5 mM Tris–Cl (pH 7.6), 100 mM NaCl, and 2.0 mM MgCl2 or ZnCl2</t>
  </si>
  <si>
    <t>Inhibition: " An in vitro selection was carried out with Zn2+ to isolate novel RNA molecules, zinc-dependent aptamers, that bind to HIV-1 Tat protein. If an aptamer is bound to a pathogenic protein, the ‘decoy’ aptamer would act as an inhibitor of the protein function. Proteins of AIDS virus (human immunodeficiency virus type 1; HIV-1) were therefore chosen as targets for in vitro selection of aptamers since the early stage of the experiments."</t>
  </si>
  <si>
    <t>Sugimoto N, sugimoto@konan-u.ac.jp</t>
  </si>
  <si>
    <t>https://pubmed.ncbi.nlm.nih.gov/10882721/</t>
  </si>
  <si>
    <t>https://doi.org/10.1074/jbc.M002981200</t>
  </si>
  <si>
    <t>ADR58</t>
  </si>
  <si>
    <t>Oncostatin M (OSM), Human</t>
  </si>
  <si>
    <t>5'GGGAGGACGAUGCGGAUCGCCCUGAACCGGCCCAGCAGACUGCUGACGGCACGAUCAGACGACUCGCCCGA3'</t>
  </si>
  <si>
    <t>5′-GGGAGGACGAUGCGG-N40-CCGCATCGTCCTCCC-3′</t>
  </si>
  <si>
    <t>SCHMK buffer (110 mM NaCl, 1 mM MgCl2, 20 mM HEPES, pH 7.0, 1 mM CaCl2, 5 mM KCl)</t>
  </si>
  <si>
    <t>28 kDa</t>
  </si>
  <si>
    <t>Detection: " Oncostatin M (OSM) is a multifunctional member of the interleukin-6 cytokine family. OSM has been implicated as a powerful proinflammatory mediator and may represent a potentially important, novel therapeutic opportunity for treatment of established rheumatoid arthritis.This aptamer may be used as a tool to further investigate the role of OSM in inflammatory disorders and may also have role as a therapeutic agent."</t>
  </si>
  <si>
    <t>2′-Fluoropyrimidine-modified RNA. pyrimidine positions are substituted with 2′ fluorine, and 14 of 18 purine positions have been substituted with 2′ O-methyl to increase stability toward nucleases</t>
  </si>
  <si>
    <t>Rhodes A, adr7003@glaxowellcome.co.uk</t>
  </si>
  <si>
    <t>https://doi.org/10.1074/jbc.m002981200</t>
  </si>
  <si>
    <t>truncated ADR58</t>
  </si>
  <si>
    <t>5'GAACCGGCCCAGCAGACUGCUGACGGCACGAUC3'(3'U5')</t>
  </si>
  <si>
    <t>5'-GGGAGGACGAUGCGG-N40-CCGCATCGTCCTCCC-3'</t>
  </si>
  <si>
    <t>110 mM NaCl, 1 mM MgCl2, 20 mM HEPES, pH 7.0, 1 mM CaCl2, 5mM KCl</t>
  </si>
  <si>
    <t>The truncated aptamer contains a 3'-3' thymidine cap at the 3' end</t>
  </si>
  <si>
    <t>2′-Fluoropyrimidine-modified RNA; reported no loss in affinity from full sequence. All pyrimidine positions contain a 2' fluoro modification, and all purine positions are 2' O-methyl except the 3rd position A, 22nd position G, 23rd position A, and 31st position A, which are 2' hydroxy.</t>
  </si>
  <si>
    <t>https://pubmed.ncbi.nlm.nih.gov/11457319/</t>
  </si>
  <si>
    <t xml:space="preserve"> J Am Chem Soc </t>
  </si>
  <si>
    <t>https://doi.org/10.1021/ja0038171</t>
  </si>
  <si>
    <t>F7-9D</t>
  </si>
  <si>
    <t>Cocaine</t>
  </si>
  <si>
    <t>5'GACAAGGAAAATCCTTCAATGAAGTGGGTC3'</t>
  </si>
  <si>
    <t>Kd ∼ 100 µM</t>
  </si>
  <si>
    <t>Selection buffer (c(TRIS) = 20 mM, pH 7.4, c(NaCl) = 140 mM, c(KCl) = 5 mM)</t>
  </si>
  <si>
    <t>Detection and Biosensor: " We engineered anti-cocaine aptamer MNS-7.9 to obtain a partially folded structure with a ligand-induced binding pocket based on terminal stem-closure. The ability of this sensor to operate in serum suggests that this design can provide a new set of analytical tools for clinical chemistry: rapid, homogeneous assays with the potential to simultaneously report the presence or absence of multiple disease-marker proteins within bodily fluids."</t>
  </si>
  <si>
    <t>All aptamers were custom-synthesized and HPLC or gel-purified by Integrated DNA Technologies, Iowa, U.S.A, and were used as received. 
Sensor F7.9D signals the presence of cocaine in solution by conformational change that approximates 5′ and 3′ ends ((F fluorescein</t>
  </si>
  <si>
    <t>Landry, D. W, E-mail: dwl1@columbia.edu, Stojanovic, M. N, E-mail: mns18@columbia.edu</t>
  </si>
  <si>
    <t>MNS-4.1</t>
  </si>
  <si>
    <t>5'GGGAGACAAGGAAAATCCTTCAATGAAGTGGGTCGACA3'</t>
  </si>
  <si>
    <t>Kd ∼ 20 µM</t>
  </si>
  <si>
    <t>All aptamers were custom-synthesized and HPLC or gel-purified by Integrated DNA Technologies, Iowa, U.S.A, and were used as received. 
Anti-cocaine aptamer MNS-4.1 bound to cocaine 1 (black elipsoid).</t>
  </si>
  <si>
    <t>https://pubmed.ncbi.nlm.nih.gov/11668446/</t>
  </si>
  <si>
    <t xml:space="preserve"> Biotechnol Bioeng </t>
  </si>
  <si>
    <t>https://doi.org/10.1002/bit.10078</t>
  </si>
  <si>
    <t>N-methyl mesoporphyrin IX (NMM)</t>
  </si>
  <si>
    <t>5'UAGGGAAUUCGUCGACGGAUCCUGAACGGAGGGCGGAUGUAGAACAGGGGCUGGAAUGAUUCGGGAUUUUCUGCUGCAGGUCGACGCAUGCGCCG3'</t>
  </si>
  <si>
    <t>Kd: 0.25 μM</t>
  </si>
  <si>
    <t>100 mM Tris-acetate (pH 7.4), 200 mM NaOAc, 25 mM KOAc,10 mM Mg(OAc)2, 0.5% Triton X-100, and 5% DSMO</t>
  </si>
  <si>
    <t>Bisosensor: " Peroxidase activities of RNAs containing 2'-amino groups, which were selected as aptamers binding to N-methylmesoporphyrin IX, were investigated. Some clones promoted the oxidation reaction of 2,2'-azinobis(3-ethylbenzothiazoline-6-sulfonic acid) (ABTS) with hydrogen peroxide (H(2)O(2)) in the presence of iron(III)-protoporphyrin (hemin), whereas others did not. By in vitro selection, we can produce various types of peroxidase-like non-natural RNAs."</t>
  </si>
  <si>
    <t>RNA is modified with 2' amino groups (2'-AmCTP)</t>
  </si>
  <si>
    <t>Ito Y, ito@bio.tokushima-u.ac.jp</t>
  </si>
  <si>
    <t>Clone 30</t>
  </si>
  <si>
    <t>5'UAGGGAAUUCGUCGACGGAUCCAGUUCACUCGACCAAGGCGUCCCAAGCGGAGGAUCGCAAGGAGGUGUAGACGUCUGCAGGUCGACGCAUGCGCCG3'</t>
  </si>
  <si>
    <t>Kd: 0.66 μM</t>
  </si>
  <si>
    <t>https://pubmed.ncbi.nlm.nih.gov/11329270/</t>
  </si>
  <si>
    <t>https://doi.org/10.1021/bi001941r</t>
  </si>
  <si>
    <t>Zhai, G., Iskandar, M., Barilla, K., &amp; Romaniuk, P. J. (2001). Characterization of RNA aptamer binding by the Wilms' tumor suppressor protein WT1. Biochemistry, 40(7), 2032–2040. https://doi.org/10.1021/bi001941r</t>
  </si>
  <si>
    <t>RNA20</t>
  </si>
  <si>
    <t>WT1-ZFP &amp; WT1[+KTS]-ZFP (two zinc finger isoforms of the WT1 DNA binding domain)</t>
  </si>
  <si>
    <t>5'GGGGCCACCAACGACAUUGACGAAUGCGUAAAUUGCUAGGUUGAUAUAAAUAGUGCCCAUGGAUCCGCGGGUGUCGGG3'</t>
  </si>
  <si>
    <t>Kd: 87.4 ± 10.4 nM (WT1-ZFP) &amp; 69.8 ± 8.4 nM (WT1[+KTS]-ZFP)</t>
  </si>
  <si>
    <t>5'-GGGGCCACCAACGACAUU-N20-GUUGAUAUAAAUAGUGCCCAUGGAUCCGCGGGUGUCGGG-3'</t>
  </si>
  <si>
    <t>20 mM Tris-HCl (pH 7.5), 5 mM MgCl2, 100 mM KCl, 1 mM DTT, 5 μM ZnCl2, 5 μg/mL poly[d(I-C)], and 100 μg/mL bovine serum albumin</t>
  </si>
  <si>
    <t>Research: " Wilms’ tumor is a pediatric kidney malignancy that occurs with a frequency of 1 in 10000 (1, 2). The WT1 locus on chromosome 11p13 encodes a tumor suppressor protein that is inactivated in a subtype of Wilms’ tumors. The role of RNA sequence and secondary structure in the binding of WT1-ZFP was probed by site-directed mutagenesis. Results indicate that a hairpin loop is a critical structural feature required for protein binding, and that some consensus nucleotides can be substituted provided proper base pairing of the stem of the hairpin loop is maintained."</t>
  </si>
  <si>
    <t>Romaniuk PJ, pjr@uvic.ca</t>
  </si>
  <si>
    <t>RNA22</t>
  </si>
  <si>
    <t>5'GGGGCCACCAACGACAUUGAUAUGGUGACCACCCCGGCGUUGAUAUAAAUAGUGCCCAUGGAUCCGCGGGUGUCGGG3'</t>
  </si>
  <si>
    <t>Kd: 13.8 ± 1.1 nM (WT1-ZFP) &amp; 22.8 ± 2.3 nM (WT1[+KTS]-ZFP)</t>
  </si>
  <si>
    <t>RNA38</t>
  </si>
  <si>
    <t>5'GGGGCCACCAACGACAUUAUCACCCACCCCGAGCUGGCGUUGAUAUAAAUAGUGCCCAUGGAUCCGCGGGUGUCGGG3'</t>
  </si>
  <si>
    <t xml:space="preserve">Kd: 17.8 ± 1.4 nM (WT1-ZFP) &amp; 33.7 ± 4.4 nM (WT1[+KTS]-ZFP) </t>
  </si>
  <si>
    <t>https://pubmed.ncbi.nlm.nih.gov/11478897/</t>
  </si>
  <si>
    <t>https://doi.org/10.1021/bi020276e</t>
  </si>
  <si>
    <t>Wen, J. D., &amp; Gray, D. M. (2002). The Ff gene 5 single-stranded DNA-binding protein binds to the transiently folded form of an intramolecular G-quadruplex. Biochemistry, 41(38), 11438–11448. https://doi.org/10.1021/bi020276e</t>
  </si>
  <si>
    <t>I-3</t>
  </si>
  <si>
    <t>Ff gene 5 protein (g5p)</t>
  </si>
  <si>
    <t>5‘CGGGATCCAACGTTTTGGGGTCAGGCTGGGGTTGTGCAGGTCAAGAGGCAGAATTCGC3‘</t>
  </si>
  <si>
    <t>Kωapp at 10 mM NaCl: 3.0 ± 0.7 (10-5 M-1)
Kωapp at 200 mM NaCl: &gt;300 (10-5 M-1)</t>
  </si>
  <si>
    <t>5‘-CGGGATCCAACGTTTT-N26-AAGAGGCAGAATTCGC-3‘</t>
  </si>
  <si>
    <t>200 mM NaCl at 37 °C for 15 min in TE buffer (10 mM Tris-HCl, pH 7.4, 1 mM EDTA)</t>
  </si>
  <si>
    <t>Research: " We present the first application of SELEX using a cooperative ssDNA binding protein, the Ff g5p. The g5p binds with a large, positive cooperativity factor, ω, so that the protein tends to saturate all nucleic acid sequences. Nevertheless, our results show that the SELEX strategy can be used to efficiently select high-affinity ssDNA sequences. The gist of our results is that the initiation of cooperative binding, when the binding is least dependent on ω, can be very dependent on the ssDNA sequence and structure."</t>
  </si>
  <si>
    <t>Gray DM, dongray@utdallas.edu</t>
  </si>
  <si>
    <t>I-3c26</t>
  </si>
  <si>
    <t>5‘GGGGTCAGGCTGGGGTTGTGCAGGTC3'</t>
  </si>
  <si>
    <t>Kωapp at 10 mM NaCl: 2.4 ± 0.2 (10-5 M-1)
Kωapp at 200 mM NaCl: 2.1 ± 0.1 (10-5 M-1)</t>
  </si>
  <si>
    <t>Truncated version of i-3 (removed primer region) to 26 nucleotides</t>
  </si>
  <si>
    <t>https://pubmed.ncbi.nlm.nih.gov/11557343/</t>
  </si>
  <si>
    <t>https://doi.org/10.1016/s0968-0896(01)00030-x</t>
  </si>
  <si>
    <t>Disaccharide analogue of moenomycin A</t>
  </si>
  <si>
    <t xml:space="preserve">5'GGAGGUCGACCUCGCGCGAGGAGGGUGGAGGGUCGUAGAGCGCGUAGGAGG3'
</t>
  </si>
  <si>
    <t>Kd: 300 to 400 nM</t>
  </si>
  <si>
    <t>5′-TCGGAGAGACAAGCTTGGGTC-N40-AGAAGAGAAAGAGAAGTTAATTAAGGATCCTCAC-3′</t>
  </si>
  <si>
    <t>20 mM HEPES, pH 7.4, 150 mM NaCl, 5 mM MgCl2</t>
  </si>
  <si>
    <t>Dectection and nhibition: " We have isolated aptamers that are capable of recognizing a disaccharide analogue of moenomycin A. This property should be useful as an analytical tool for the isolation of biogenetic precursors of moenomycin A from cultures of deletion mutants of Streptomyces ghanaensis that do not produce the full-length moenomycins."</t>
  </si>
  <si>
    <t>Truncated of a4 rna clone omitting any terminal primer binding sites: no difference in the binding behaviour to immobilized moenomycin was detectable, indicating that the primer binding sites are not required for moenomycin complexation</t>
  </si>
  <si>
    <t>nuclease-resistant 2′-aminopyrimidine-modified RNA</t>
  </si>
  <si>
    <t>Famulok M, m.famulok@uni-bonn.de; Welzel P, welzel@organik.chemie.uni-leipzig.de; Hahn U, uhahn@uni-leipzig.de</t>
  </si>
  <si>
    <t>Schürer, H., Stembera, K., Knoll, D., Mayer, G., Blind, M., Förster, H. H., Famulok, M., Welzel, P., &amp; Hahn, U. (2001). Aptamers that bind to the antibiotic moenomycin A. Bioorganic &amp; medicinal chemistry, 9(10), 2557–2563. https://doi.org/10.1016/s0968-0896(01)00030-x</t>
  </si>
  <si>
    <t>A6</t>
  </si>
  <si>
    <t>5'UCUAAUACGACUCACUAUAGGGAGAGACAAGCUUGGGUCUCAUCGGAGGAGCGGUGUGGUGAGGUGACGCGGAAAAGGUAGAAGAGAAAGAGAAGUUAAUUAAGGAUCCUCAC3′</t>
  </si>
  <si>
    <t>Dectection and Inhibition: " We have isolated aptamers that are capable of recognizing a disaccharide analogue of moenomycin A. This property should be useful as an analytical tool for the isolation of biogenetic precursors of moenomycin A from cultures of deletion mutants of Streptomyces ghanaensis that do not produce the full-length moenomycins."</t>
  </si>
  <si>
    <t>https://pubmed.ncbi.nlm.nih.gov/11178986/</t>
  </si>
  <si>
    <t>https://doi.org/10.1006/bbrc.2001.4327</t>
  </si>
  <si>
    <t>Sialyl Lewis X (sLeX)-expressing HL60 cells</t>
  </si>
  <si>
    <t>5'CCGUAAUACGACUCACUAUAGGGGAGCUCGGUACCGAAUUCAAGGYACUCUGUGCUUGUCGAUGUGYAUUGAUGGCACUUUCGAGUCAACGAGUUGACAGRACAAGUAGUCAAGCUUUGCAGAGAGGAUCCUU3'</t>
  </si>
  <si>
    <t>Kd: 0.085 nM and 3.3 nM via SPR</t>
  </si>
  <si>
    <t>5'-CCGUAAUACGACUCACUAUAGGGGAGCUCGGUACCGAAUUC-N70-AAGCUUUGCAGAGAGGAUCCUU-3'</t>
  </si>
  <si>
    <t>150 mM NaCl, 20 mM Hepes (pH 7.4), 1 mMCaCl2, 1 mM MgCl2</t>
  </si>
  <si>
    <t>Therapeutic: " The RNA aptamer against the sLeX sugar was likely act as an inhibitor for the cell adhesion, as shown in this study. Specific inhibitors for cell adhesion mediated by selectin and sLeX is hoped to be an extremely useful therapeutic agents for chronic inflammation and cancer cell metastasis. High affinity sLeX -specific RNA aptamer that we presented in this paper might shed light on the development of a lead molecule for the cell adhesion blocking anti-inflammatory therapy"</t>
  </si>
  <si>
    <t>In sequence: Y = pyrimidine, R = purine. Static region obtained from pool</t>
  </si>
  <si>
    <t>Jeong S, sjsj@dankook.ac.kr</t>
  </si>
  <si>
    <t>https://pubmed.ncbi.nlm.nih.gov/11557342/</t>
  </si>
  <si>
    <t>https://doi.org/10.1016/s0968-0896(01)00063-3</t>
  </si>
  <si>
    <t>cb28 aptamer</t>
  </si>
  <si>
    <t>Class I typical tetracyclins</t>
  </si>
  <si>
    <t>5'GCAUGCUAAUACGACUCACUAUAGGAGCUCAGCCUUCACUGCUGCUUAAAGCCUAAAACAUACCAGAUCGCCACCCGCGCUUUAAUCUGGAGAGGUGAAGAAUUCGACCACCUAGGCUGCACCACAAGCUU3'</t>
  </si>
  <si>
    <t>Kd: ~1 μM</t>
  </si>
  <si>
    <t>5'-GCATGCGAGCTCAGCCTTCACTGCT-N74-CACCTAGGCTGCACCACAAGCTT-3'</t>
  </si>
  <si>
    <t>10 mM Tris–HCl pH 7.6, 5 mM MgCl2, 250 mM NaCl</t>
  </si>
  <si>
    <t>Research: " Tetracycline is an antibiotic which inhibits prokaryotic translation by interfering with binding of the aminoacyl-tRNA to the ribosomal A-site.1,2 It is a widely used therapeutic agent of low toxicity, active against most common pathogens, which has also been used at subtherapeutic levels in animal feed to stimulate weight gain, as well as for prophylactic disease control. To study the mode of interaction of tetracycline with RNA, we isolated aptamers with high affinity to this antibiotic via in vitro selection."</t>
  </si>
  <si>
    <t>cb28 minimer</t>
  </si>
  <si>
    <t>5'GGCCUAAAACAUACCAGAUUUCGAUCUGGAGAGGUGAAGAAUUCGACCACCUAGGCCGGU3'</t>
  </si>
  <si>
    <t>Truncated from cb28 aptamer</t>
  </si>
  <si>
    <t>https://pubmed.ncbi.nlm.nih.gov/11677128/</t>
  </si>
  <si>
    <t>https://doi.org/10.1016/s0960-894x(01)00584-4</t>
  </si>
  <si>
    <t>Tuda-1</t>
  </si>
  <si>
    <t>Tubulin purified, Calf brain</t>
  </si>
  <si>
    <t>5′TAGGGAATTCGTCGTCGTCGACGGATCCATGCTCGCGCCTGCTGTGTTGTTGCTTGGTTTGGTCTTTTTTTGGTTTGTTTTGGGTTCTGCAGGTCGACGCATGCGCCG3′</t>
  </si>
  <si>
    <t>Kd: 4.50×10−5 M</t>
  </si>
  <si>
    <t>5′-TAGGGAATTCGTCGTCGTCGACGGATCC-N59-CTGCAGGTCGACGCATGCGCCG-3′</t>
  </si>
  <si>
    <t>100 mM PIPES pH 6.9, 1 mM EGTA, 5 mM MgSO4, 100 mM NaCl</t>
  </si>
  <si>
    <t>6.9</t>
  </si>
  <si>
    <t>Therapeutic: " Acquisition of DNA aptamers that bind to tubulin using SELEX. Tubulin is the main component of microtubules, which are involvedin a variety of biological events such as intracellular transport, cellular motility, and construction of cytoskeletons.5 These cytoskeletal elements also act pivotal roles in mitotic spindle assembly and cell division. Numerous ligands that bind to tubulin and affect its assembly have been employedas anticancer drug candidates. Tubulin ligands have been also believed as useful probes for studying the structures of tubulin molecules."</t>
  </si>
  <si>
    <t>Fukusaki, E, fukasaki@bio.eng.osaka-u.ac.jp</t>
  </si>
  <si>
    <t>Fukusaki, E., Hasunuma, T., Kajiyama, S., Okazawa, A., Itoh, T. J., &amp; Kobayashi, A. (2001). SELEX for tubulin affords specific T-rich DNA aptamers. Systematic evolution of ligands by exponeential enrichment. Bioorganic &amp; medicinal chemistry letters, 11(22), 2927–2930. https://doi.org/10.1016/s0960-894x(01)00584-4</t>
  </si>
  <si>
    <t>Tuda-2</t>
  </si>
  <si>
    <t>5′TAGGGAATTCGTCGTCGTCGACGGATCCGTTGGGCTACAGTACTTCCCCTTTTTTCTCTTCCTCCTTCCTATCGCTCTCCCTGCAGGTCGACGCATGCGCCG3′</t>
  </si>
  <si>
    <t>Kd: 1.94×10−5 M</t>
  </si>
  <si>
    <t>https://pubmed.ncbi.nlm.nih.gov/11279054/</t>
  </si>
  <si>
    <t>https://doi.org/10.1074/jbc.M100347200</t>
  </si>
  <si>
    <t>III.1</t>
  </si>
  <si>
    <t>Endothelial regulatory protein pigpen (YPEN-1)</t>
  </si>
  <si>
    <t>5'ATACCAGCTTATTCAATTAGGCGGTGCATTGTGGTTGGTAGTATACATGAGGTTTGGTTGAGACTAGTCGCAAGATATAGATAGTAAGTGCAATCT3'</t>
  </si>
  <si>
    <t>5′-ATACCAGCTTATTCAATT- N60-AGATAGTAAGTGCAATCT-3′</t>
  </si>
  <si>
    <t>50 mM Tris·HCl (pH 7.4), 5 mM KCl, 100 mM NaCl, 1 mM MgCl2, and 0.1% NaN3</t>
  </si>
  <si>
    <t xml:space="preserve">67-kDa </t>
  </si>
  <si>
    <t>Diagnostic: " Applied Systematic Evolution ofLigands by EXponential enrichment (SELEX) against transformed endothelial cells as a complex target to select single-stranded DNA-ligands (aptamers) that function as histological markers to detect microvessels of rat experimental glioma, a fatal brain tumor that is highly vascularized."</t>
  </si>
  <si>
    <t>Blank M, hirnforschung@uni-tuebingen.de</t>
  </si>
  <si>
    <t>https://pubmed.ncbi.nlm.nih.gov/11591377/</t>
  </si>
  <si>
    <t>https://doi.org/10.1016/s0014-5793(01)02895-2</t>
  </si>
  <si>
    <t>ADR7</t>
  </si>
  <si>
    <t>Monocyte chemoattractant protein‐1 (MCP‐1)</t>
  </si>
  <si>
    <t>5′GGGAGGACGAUGCGGGAACUCACCGGGAAGAAGCCCGUUCCGUCACAGACAUGUUCCGCAUCGUCCUCCC3′</t>
  </si>
  <si>
    <t>Kd: 180 pM</t>
  </si>
  <si>
    <t>5′‐GGGAGGACGAUGCGG‐N40‐CCGCATCGTCCTCCC‐3′</t>
  </si>
  <si>
    <t>SCHMK buffer (110 mM NaCl, 1 mM MgCl2, 20 mM HEPES pH 7.0, 1 mM CaCl2, 5 mM KCl)</t>
  </si>
  <si>
    <t>Therapeutic: " Monocyte chemoattractant protein-1 (MCP-1) has been implicated as a powerful pro-inflammatory mediator and may represent a potentially important, therapeutic opportunity for treatment of inflammatory disease and atherosclerosis. To further investigate the role of MCP-1 in inflammatory disorders we have isolated a series of RNA aptamers that bind specifically to mouse MCP-1. The aptamers may be used as a tool to further investigate the role of MCP-1 in inflammatory disorders and may also have a role as a therapeutic agent."</t>
  </si>
  <si>
    <t xml:space="preserve">2′-Fluoropyrimidine modified RNA containing a randomised region of 40 nucleotides was prepared by in vitro transcription from synthetic random DNA templates. </t>
  </si>
  <si>
    <t>Rhodes, A, adr7003@gsk.com</t>
  </si>
  <si>
    <t>ADR22</t>
  </si>
  <si>
    <t>5′GGGAGGACGAUGCGGAAAAAUCUAGGCGCUGAAGCCCCGCUUCCUUACCUUCACCCGCAUCGUCCUCCC3′</t>
  </si>
  <si>
    <t>Kd: 370 pM</t>
  </si>
  <si>
    <t>https://pubmed.ncbi.nlm.nih.gov/11513587/</t>
  </si>
  <si>
    <t>https://doi.org/10.1021/bi0108599</t>
  </si>
  <si>
    <t>ODNs 93</t>
  </si>
  <si>
    <t>Human immunodeficiency virus type 1 reverse transcriptase (HIV-1 RT)</t>
  </si>
  <si>
    <t>5'CCCCTCGAGGTGATTTTGCTCAAGTGGGGGTGGGAGGAGGGTAGGCCTTAGGTTTCTGAAGTATCGCTAATCAGGCGGATA3'</t>
  </si>
  <si>
    <t>5'-CCCCTCGAGGTGATTTTGCTCAAGT-N35-AGTATCGCTAATCAGGCGGATA-3'</t>
  </si>
  <si>
    <t>50 mM Tris-HCl (pH 8.0), 6 mM Mg2+, and 10 mM dithiothreitol.</t>
  </si>
  <si>
    <t>117 kDa</t>
  </si>
  <si>
    <t>Therapeutic: " The DNA polymerase of the human immunodeficiency virus type 1 reverse transcriptase (HIV-1 RT) is a target widely used to inhibit HIV-1 replication. In addition to the inhibition of HIV-1 RNase H observed in a cell free system, these ODNs were able to strongly diminish the infectivity of HIV-1 in human infected cells. Oligonucleotides described here may serve as leading compounds for the development of specific inhibitors of this key retroviral enzyme activity."</t>
  </si>
  <si>
    <t>Andreola ML, marie-line.andreola@reger.u-bordeaux2.fr</t>
  </si>
  <si>
    <t>ODNs 112</t>
  </si>
  <si>
    <t>5'CCCCTCGAGGTGATTTTGCTCAAGTCCAGTGGCGGGTGGGTGGGTGGTGGGGGGACTTGGAGTATCGCTAATCAGGCGGATA3'</t>
  </si>
  <si>
    <t>https://pubmed.ncbi.nlm.nih.gov/11590140/</t>
  </si>
  <si>
    <t>https://doi.org/10.1074/jbc.M104651200</t>
  </si>
  <si>
    <t>TTA1</t>
  </si>
  <si>
    <t>Tenascin-C (TN-C) (Fibrinogen-like domain of TN-C)</t>
  </si>
  <si>
    <t>5'GGGAGGGACGCGUCGCCGUAAUGGAUGUUUUGCUCCCUG3'</t>
  </si>
  <si>
    <t>Kd: 5 × 10−9 M.</t>
  </si>
  <si>
    <t>5′-TCGCGCGAGTCGTCTG-40N-CCGCATCGTCCTCCC-3′</t>
  </si>
  <si>
    <t>Dulbecco's phosphate-buffered saline with MgCl2 and CaCl2 (Life Technologies, Inc.) and 0.05% bovine serum albumin</t>
  </si>
  <si>
    <t>13 kDa</t>
  </si>
  <si>
    <t>Drug " delivery: targeted delivery of radioisotopes or chemical agents to diseased tissues.A size-minimized and nuclease-stabilized aptamer, TTA1, binds to the fibrinogen-like domain of TN-C with an equilibrium dissociation constant (Kd) of 5 × 10−9m. At 13 kDa, this aptamer is intermediate in size between peptides and single chain antibody fragments, both of which are superior to antibodies for tumor targeting because of their smaller size. TTA1 defines a new class of ligands that are intended for targeted delivery of radioisotopes or chemical agents to diseased tissues."</t>
  </si>
  <si>
    <t>Aptamer TTA1, a truncated version of aptamer TN-9, was chosen to test species cross-reactivity. Nucleotides 10–26 have been deleted. The oligonucleotide is synthesized with a 3′–3′ linkage and a 5′ primary amine incorporated by phosphoramidite coupling. TTA1.NB is a nonbinding sequence that is identical to TTA1 except that it contains a deletion in which CCCUG-3′-3′-T is replaced by 3′-3′-T.</t>
  </si>
  <si>
    <t>All pyrimidines are 2′-F and all purines are 2′-OCH3
DNA library/pool was used as a template to generate the RNA pool used in the selection. A T7 promoter sequence might be necessary to use this DNA library/pool as a template to generate the RNA pool in the selection..</t>
  </si>
  <si>
    <t>Hicke, B. J., bhicke@somalogic.com</t>
  </si>
  <si>
    <t>https://pubmed.ncbi.nlm.nih.gov/11139634/</t>
  </si>
  <si>
    <t>https://doi.org/10.1093/nar/29.2.e4</t>
  </si>
  <si>
    <t>D8</t>
  </si>
  <si>
    <t>Sephadex G-100</t>
  </si>
  <si>
    <t>5′GGGAGUCGACCGACCAGAAGUCCGAGUAAUUUACGUUUUGAUACGGUUGCGGAACUUGCUAUGUGCGUCUACAUCUAGACUCAU3′</t>
  </si>
  <si>
    <t>5′-GGGAGUCGACCGACCAGAA-N40-UAUGUGCGUCUACAUCUAGACUCAU-3′</t>
  </si>
  <si>
    <t>50 mM HEPES pH 7.4, 10 mM MgCl2 and 100 mM NaCl</t>
  </si>
  <si>
    <t>Detection: " Anti-Sephadex aptamers provide the means for rapid and powerful purification using the readily available Sephadex matrix as an affinity resin. This could find utility in a variety of applications."</t>
  </si>
  <si>
    <t>Engelke DR, engelke@umich.edu</t>
  </si>
  <si>
    <t>https://pubmed.ncbi.nlm.nih.gov/11735341/</t>
  </si>
  <si>
    <t xml:space="preserve"> Mol Ther </t>
  </si>
  <si>
    <t>https://doi.org/10.1006/mthe.2001.0495</t>
  </si>
  <si>
    <t>Toggle-25</t>
  </si>
  <si>
    <t>Thrombin, Human and porcine</t>
  </si>
  <si>
    <t>5‘GGGAGAGAGGAAGAGGGAUGGGGAACAAAGCUGAAGUACUUACCCAAGAUCAUCCCGAACGACAUAACCCAGAGGUCGAU3‘</t>
  </si>
  <si>
    <t>Kd: (Human: 2.8 ± 0.7 nM, Porcine: 83 ± 3 pM)</t>
  </si>
  <si>
    <t>5‘-GGGAGAGAGGAAGAGGGAUGGG-N40-CAUAACCCAGAGGUCGAU-3‘</t>
  </si>
  <si>
    <t>20 mM HEPES, pH 7.4, 150 mM NaCl, 2 mM CaCl2, and 0.01% BSA</t>
  </si>
  <si>
    <t>Therapeutic and Diagnostic: "We describe an in vitro selection strategy in which RNA ligands (aptamers) that bind both human and porcine thrombin were selected by “toggling” the protein target between human and porcine thrombin during alternating rounds of selection. This strategy should facilitate the isolation of ligands with needed properties for gene therapy and other therapeutic and diagnostic applications."</t>
  </si>
  <si>
    <t>Sullenger B, b.sullenger@cgct.duke.edu</t>
  </si>
  <si>
    <t>https://pubmed.ncbi.nlm.nih.gov/11705996/</t>
  </si>
  <si>
    <t>https://doi.org/10.1074/jbc.m107130200</t>
  </si>
  <si>
    <t>12 E4</t>
  </si>
  <si>
    <t>N6-adenine</t>
  </si>
  <si>
    <t>5'GCGAAUUCGGAGAGGAUACUACACGUGAUAGGACGAUUAUCGAAAAUCACCAGAUUGGACCCUGGUUAACGAUCGGAAGCUUCUGCUACAUGCAAUGG3'</t>
  </si>
  <si>
    <t>Kd: 10 μM</t>
  </si>
  <si>
    <t>5′-CGGAAGCTTCTGCTACATGCAATGG-N50-CACGTGTAGTATCCTCTCCC-3′</t>
  </si>
  <si>
    <t>100 mM HEPES, 500 mM NaCl, 5 mM MgCl2, pH 7.3</t>
  </si>
  <si>
    <t>Therapeutic: " RNA aptamers that are able to complex free adenine have been isolated by a SELEX (systematic evolution of ligands by exponential enrichment) procedure. Such binding is of great interest because the imidazole moiety is not trapped in the binding site, and would easily be available for catalytic activity."</t>
  </si>
  <si>
    <t>Maurel MC, maurel@ijm.jussieu.fr</t>
  </si>
  <si>
    <t>RNA 12 E4</t>
  </si>
  <si>
    <t>Adenine</t>
  </si>
  <si>
    <t>5'GGGAGAGGAUACUACACGUGAUAGGACGAUUAUCGAAAAUCACCAGAUUGGACCCUGGUUAACGAUCCAUUGCAUGUAGCAGAAGCUUCCG3'</t>
  </si>
  <si>
    <t>5'-CGGAAGCTTCTGCTACATGCAATGG-N50-CACGTGTAGTATCCTCTCCC-3'</t>
  </si>
  <si>
    <t>https://pubmed.ncbi.nlm.nih.gov/11557341/</t>
  </si>
  <si>
    <t>https://doi.org/10.1016/s0968-0896(01)00054-2</t>
  </si>
  <si>
    <t>pe35</t>
  </si>
  <si>
    <t>L-Tyrosinamide</t>
  </si>
  <si>
    <t>5'AATTCGCTAGCTGGAGCTTGGATTGATGTGGTGTGTGAGTGCGGTGCCC3'</t>
  </si>
  <si>
    <t>Kd: 45±4 μM</t>
  </si>
  <si>
    <t>5'-CGTACGGAATTCGCTAGC-N60-GGATCCGAGCTCCACGTG-3'</t>
  </si>
  <si>
    <t>Tris 20 mM, pH 7.6, NaCl 300 mM and MgCl2 5 mM</t>
  </si>
  <si>
    <t>Biosensor: " We have applied SELEX (Systematic Evolution of Ligands by Exponential enrichment), a combinatorial method that employs biopolymers for drug discovery, to identify single stranded DNA sequences able to bind l-Tyrosinamide, a simple mimic of Tyrosine, an amino acid essential to the catalytic activity of several enzymes of pharmaceutical interest."</t>
  </si>
  <si>
    <t>The paper does not state the static regions were removed from the original aptamer, however the reported sequence untilized in the kd determination was the random region only. We have reported the seqeunce utilized in the kd determination.</t>
  </si>
  <si>
    <t>Gatto B, bgatto@ux1.unipd.it</t>
  </si>
  <si>
    <t>Vianini, E., Palumbo, M., &amp; Gatto, B. (2001). In vitro selection of DNA aptamers that bind L-tyrosinamide. Bioorganic &amp; medicinal chemistry, 9(10), 2543–2548. https://doi.org/10.1016/s0968-0896(01)00054-2</t>
  </si>
  <si>
    <t>pe38</t>
  </si>
  <si>
    <t>5'AATTCGCTAGCCGAGCAGACGGCGTACGGAATTCGAGCTCGGTACCCGGGGATCC3'</t>
  </si>
  <si>
    <t>Kd: 760±21 μM</t>
  </si>
  <si>
    <t>https://pubmed.ncbi.nlm.nih.gov/11907208/</t>
  </si>
  <si>
    <t>http://doi.org/10.1128/JVI.76.8.3688-3696.2002</t>
  </si>
  <si>
    <t>aptamer A.2</t>
  </si>
  <si>
    <t>Nonstructural 5B (NS5B) polymerase, hepatitis C virus (HCV) NS5BΔC55 protein</t>
  </si>
  <si>
    <t>5'GGGAUGCUUCGGCAUCCCAGUCGAUGCGUAUCGCAGACUAUGUGGCUUCGGCCGUUGGAGUUGGUACCGCUUCGGCGGUACGUAAGCUUGGG3'</t>
  </si>
  <si>
    <t>Kd: 16 ± 1.6 nM</t>
  </si>
  <si>
    <t>5'-GGGAUGCUUCGGCAUCCC-N25-GGCUUCGGCC-N10-GUACCGCUUCGGCGGUACGTAAGCTTGGG-3'</t>
  </si>
  <si>
    <t>50 mM Tris-Cl (pH 7.5)-100 mM KCl-50 mM NaCl-5 mM MgCl2 (5B-selection buffer)</t>
  </si>
  <si>
    <t>66 kDa</t>
  </si>
  <si>
    <t>Detection: " Experiments are in progress to test whether the B.2 RNA is able to affect NS5B activity in cells supporting subgenomic replication. This possibility would open up a new experimental avenue for identifying vital functional domains of the HCV polymerase by genetic approaches and could also provide an alternative approach for HCV therapy."</t>
  </si>
  <si>
    <t>Tomei, L, Licia_Tomei@Merck.com</t>
  </si>
  <si>
    <t>aptamer B.2</t>
  </si>
  <si>
    <t>5'GGGAUGCUUCGGCAUCCCCGAAGCCGCUAUGGACCAGUGGCGCGGCUUCGGCCCGACGGAGUGGUACCGCUUCGGCGGUACGUAAGCUUGGG3'</t>
  </si>
  <si>
    <t>Kd: 1.5 ± 0.2 nM</t>
  </si>
  <si>
    <t>aptamer B.3</t>
  </si>
  <si>
    <t>5'GGGAUGCUUCGGCAUCCCGCUCUGGGCCGAAUAUGGACCACGUGGCUUCGGCCGCCAGCUCGUGUACCGCUUCGGCGGUACGUAAGCUUGGG3'</t>
  </si>
  <si>
    <t>Kd: 10 ± 1.6 nM</t>
  </si>
  <si>
    <t>aptamer B.2 SLII</t>
  </si>
  <si>
    <t>5'CGAAGCCGCGCUAUGGACCAGUGGCGCGGCUUCG3'</t>
  </si>
  <si>
    <t>Kd: &gt;&gt;200 nM</t>
  </si>
  <si>
    <t>Insertion of bases (gc) and deletion of last 13 bases</t>
  </si>
  <si>
    <t>https://pubmed.ncbi.nlm.nih.gov/12000850/</t>
  </si>
  <si>
    <t>https://doi.org/10.1093/nar/30.10.e45</t>
  </si>
  <si>
    <t>SA19 Aptamer</t>
  </si>
  <si>
    <t>Streptavidin (SA)</t>
  </si>
  <si>
    <t>5'AAUUAACCCUCACUAAAGGGAACUGUUGUGAGUCUCAUGUCGAACUUUCCUAGCGCACAUGCGACCUCUAUGCGUAAUACGAACGUUGACGGUUUGAGCGUCUAGUCUUGUCU3'</t>
  </si>
  <si>
    <t>Kd: 7 ± 1.8 nM</t>
  </si>
  <si>
    <t>5'-AATTAACCCTCACTAAAGGGAACTGTTGTGAGTCTCATGTCGAA-N49-TTGAGCGTCTAGTCTTGTCT-3'</t>
  </si>
  <si>
    <t>20 mM HEPES–NaOH pH 7.5, 100 mM NaCl, 50 mM KCl, 10 mM MgCl2</t>
  </si>
  <si>
    <t>Detection: " We describe the isolation of 2′-Fluoro (2′-F)-substituted RNA aptamers that bind to SA with an affinity comparable with the peptide aptamers described above. We go on to show that our SA-binding aptamers can be used to exploit the specificity of other RNA ligands in general protein capture and detection systems, by generating hetero-bi-functional ligands through the interaction of complementary adapter sequences."</t>
  </si>
  <si>
    <t>James W., william.james@pathology.ox.ac.uk</t>
  </si>
  <si>
    <t>https://pubmed.ncbi.nlm.nih.gov/11756401/</t>
  </si>
  <si>
    <t>https://doi.org/10.1074/jbc.M109752200</t>
  </si>
  <si>
    <t>DP3</t>
  </si>
  <si>
    <t>Neuropeptide Y (NPY)</t>
  </si>
  <si>
    <t>5′UCGGAGAAAGGGAAGCUUGAGCAGCAGGAGGGCCGGCGUUAGGGUUAGCGAGCCGAUUGAAAGAAGAAGGAACGAGCGUACGGAUCCGAUC3′</t>
  </si>
  <si>
    <t>Kd: 0.37 μM</t>
  </si>
  <si>
    <t>5′-TCGGAGAAAGGGAAGCTTGAG-N40-AGAAGAAGGAACGAGCGTACGGATCCGATC-3′</t>
  </si>
  <si>
    <t>PBS binding buffer (Invitrogen, 155 mM NaCl, 1.1 mMKH2PO4, 3 mMNa2HPO4·7H2O, pH 7.4)</t>
  </si>
  <si>
    <t>Detection: " We describe here two main classes of novel 2′-amino-2′-deoxypyrimidine-modified RNA aptamers that bind to neuropeptide Y with affinities between 370 and 470 nm. These binding affinities compare well with other in vitroselections performed with peptide targets."</t>
  </si>
  <si>
    <t>Famulok M,, m.famulok@uni-bonn.de; Beck-Sickinger, beck-sickinger@uni-leipzig.de</t>
  </si>
  <si>
    <t>https://pubmed.ncbi.nlm.nih.gov/12490703/</t>
  </si>
  <si>
    <t>https://doi.org/10.1093/nar/gkf694</t>
  </si>
  <si>
    <t>W2</t>
  </si>
  <si>
    <t>Complement 5 protein (C5 protein)</t>
  </si>
  <si>
    <t>5'CGUCCCUUCGCAACCCUUUAAGACUUGGGACCCUGCUCUU3'</t>
  </si>
  <si>
    <t>Kd: 3.6 nM</t>
  </si>
  <si>
    <t>5'-GUCCC-N20-GGGAC-3'</t>
  </si>
  <si>
    <t>20 mM K±HEPES, pH 8.0, 400 mM NH4OAc, 10 mM Mg(OAc)2, 0.01% (v/v) Nonidet P-40 and 5% glycerol</t>
  </si>
  <si>
    <t>Detection: " The characterization of RNA aptamers binding to C5 protein is a starting point towards understanding its function as an RNA-binding protein. Elucidating the RNA-binding mechanism of C5 protein would provide a molecular basis for explaining the effects of the protein on RNase P function. In addition, this RNA motif may be used as an artificial inhibitor of bacterial RNase P."</t>
  </si>
  <si>
    <t>Lee Y, ylee@mail.kaist.ac.kr</t>
  </si>
  <si>
    <t>https://pubmed.ncbi.nlm.nih.gov/11904188/</t>
  </si>
  <si>
    <t>https://doi.org/10.1016/s0014-5793(02)02308-6</t>
  </si>
  <si>
    <t>RNA5</t>
  </si>
  <si>
    <t>Release factor 1 (RF1), Thermus thermophilus (T. thermophilus)</t>
  </si>
  <si>
    <t>5'GGGAGAGGAUACUACACGUGGUGUGUCAAGCCAGCCCUAGCUUGCUACCUGGGGGCCACUGACCUAUCCAUUGCAUGUAGCAGAAGCUUCCG3'</t>
  </si>
  <si>
    <t>Kd: 2 x 10^-5 M</t>
  </si>
  <si>
    <t>5'-GGGAGAGGAUACUACACGUG-N50-CCAUUGCAUGUAGCAGAAGCUUCCG-3'</t>
  </si>
  <si>
    <t>50 mM Tris^HCl, pH 7.5, 50 mM NaCl and 7 mM MgCl2</t>
  </si>
  <si>
    <t>Research: " Specific inhibition of RF1 by RF1 aptamers leads to increased efficiency of read-through of mRNA amber codons during in vitro translation. This effect may be of particular interest in all cases where increased efficiency of suppression is desirable, e.g. to facilitate incorporation of unnatural amino acids into protein via suppression of non-sense codons"</t>
  </si>
  <si>
    <t>Sprinzl, M, mathias.sprinzl@uni-bayreuth.de</t>
  </si>
  <si>
    <t>RNA7</t>
  </si>
  <si>
    <t>5'GGGAGAGGAUACUACACGUGGAAAGCUGAAAGUGAACGGAGUAUCACAGAGAACCCGGAAAAGUGGAGCCAUUGCAUGUAGCAGAAGCUUCCG3'</t>
  </si>
  <si>
    <t>https://pubmed.ncbi.nlm.nih.gov/12408978/</t>
  </si>
  <si>
    <t>https://doi.org/10.1016/S0006-291X(02)02490-7</t>
  </si>
  <si>
    <t>SE RNA #1</t>
  </si>
  <si>
    <t>Nuclear factor of activated T cells NFATc DNA binding domain (DBD)</t>
  </si>
  <si>
    <t>5′GGGAGAGCGGAAGCGUGCUGGGCCUCUGUUCCCAAGGGAAUACYGGUCGUGUUGGAUCAGGUUGGCAUAACCCAGAGGUCGAUGGAUCCCCCC3′</t>
  </si>
  <si>
    <t>5′-GGGAGAGCGGAAGCGUGCUGGGCC-N41-CAUAACCCAGAGGUCGAUGGAUCCCCCC-3′</t>
  </si>
  <si>
    <t>30 mM Tris–HCl, pH 7.5, 150 mM NaCl, 1.5 mM MgCl2, 2 mM dithiothreitol, and 1% BSA</t>
  </si>
  <si>
    <t>Therapeutic " and Inhibition: We have recently shown that in vitro selected RNA aptamers to autoantibodies could be utilized as potent agents against autoimmune diseases by blocking the binding of antibodies to their self-antigens. Therefore, RNA molecules directed against NFAT could be potential candidates to act as specific and effective immunosuppressors."</t>
  </si>
  <si>
    <t>Lee SW, SWL0208@unitel.co.kr</t>
  </si>
  <si>
    <t>https://pubmed.ncbi.nlm.nih.gov/12124337/</t>
  </si>
  <si>
    <t xml:space="preserve"> Cancer Res </t>
  </si>
  <si>
    <t>PMID: 12124337</t>
  </si>
  <si>
    <t>Lupold, S. E., Hicke, B. J., Lin, Y., &amp; Coffey, D. S. (2002). Identification and characterization of nuclease-stabilized RNA molecules that bind human prostate cancer cells via the prostate-specific membrane antigen. Cancer research, 62(14), 4029–4033.</t>
  </si>
  <si>
    <t>xPSM-A9</t>
  </si>
  <si>
    <t>Prostate-specificmembrane antigen (PSMA) of prostate cancer cells</t>
  </si>
  <si>
    <t>5'GGGAGGACGAUGCGGACCGAAAAAGACCUGACUUCUAUACUAAGUCUACGUUCCCAGACGACUCGCCCGA3'</t>
  </si>
  <si>
    <t>Ki: 2.1 nM</t>
  </si>
  <si>
    <t>5′-GGGAGGACGAUGCGG-40N-CAGACGACUCGCCCGA-3'</t>
  </si>
  <si>
    <t>HBSMCIT [HBSMC [HEPES buffered saline (pH 7.4), 1 mm MgCl2, and 1 mm CaCl2], 0.01% I-block (Tropix Inc., Bedford, MA), and 0.05% Tween 20]</t>
  </si>
  <si>
    <t>Therapeutic: " These are the first reported RNA aptamers selected to bind a tumor-associated membrane antigen and the first application of RNA aptamers to a prostate specific cell marker. These aptamers may be used clinically as NAALADase inhibitors or be modified to carry imaging agents and therapeutic agents directed to prostate cancer cells."</t>
  </si>
  <si>
    <t>pool modified with 2′F-CTP, 2′F-UTP, ATP, GTP. DNA library/pool was used as a template to generate the RNA pool used in the selection. A T7 promoter sequence might be necessary to use this DNA library/pool as a template to generate the RNA pool in the selection..</t>
  </si>
  <si>
    <t>Lupold SE, lupolds@welchlink.welch.jhu.edu</t>
  </si>
  <si>
    <t>xPSM-A10</t>
  </si>
  <si>
    <t>5′GGGAGGACGAUGCGGAUCAGCCAUGUUUACGUCACUCCUUGUCAAUCCUCAUCGGCAGACGACUCGCCCGA3'</t>
  </si>
  <si>
    <t>Ki: 11.9 nM</t>
  </si>
  <si>
    <t>https://pubmed.ncbi.nlm.nih.gov/11884639/</t>
  </si>
  <si>
    <t>https://doi.org/10.1093/nar/30.6.1402</t>
  </si>
  <si>
    <t>bU118</t>
  </si>
  <si>
    <t>C8-linked ATP agarose</t>
  </si>
  <si>
    <t>5′GGGAAAAGCGAAUCAUACACAAGACUUAGGAGGAAGAAACUGCACAAUACACAGAUCACGCGAAAGGAUAAUGCGUUCUGCGGAUUGUGGGCCUGGGCAUAAGGUAUUUAAUUCCAUA3′</t>
  </si>
  <si>
    <t>5′-GGGAAAAGCGAAUCAUACACAAGA-70N-GGGCAUAAGGUAUUUAAUUCCAUA-3′</t>
  </si>
  <si>
    <t>50 mM Bis–Tris pH 6.4, 200 mM NaCl, 10 mM MgCl2</t>
  </si>
  <si>
    <t>Therapeutic: " The borano group plays an essential role, as yet undefined, in target recognition or RNA structure. We conclude that the bG and bU nucleotides are fully compatible with SELEX, and that these analogs could be used to make boronated aptamers as therapeutics for BNCT."</t>
  </si>
  <si>
    <t>Burke, D. H, dhburke@indiana.edu</t>
  </si>
  <si>
    <t>bU320</t>
  </si>
  <si>
    <t>5′GGGAAAAGCGAAUCAUACACAAGAGCAAUCUUGUUAACGGUGGAGGACGUAUGAAGGAAACUUAGGAAUCCCUGGUCCACGAAUCUGACCGUGUGGGCAUAAGGUAUUUAAUUCCAUA3′</t>
  </si>
  <si>
    <t>bU321</t>
  </si>
  <si>
    <t>5′GGGAAAAGCGAAUCAUACACAAGAAAGAACGUGAUGAAACGGUAACCAUAUCGCGUGCUCAAACUACAACGGAAAAUGAGGAGGAACGUGCUCAUGGGCAUAAGGUAUUUAAUUCCAUA3′</t>
  </si>
  <si>
    <t>https://pubmed.ncbi.nlm.nih.gov/12095300/</t>
  </si>
  <si>
    <t>https://doi.org/10.1006/mthe.2002.0624</t>
  </si>
  <si>
    <t>E2F-E1</t>
  </si>
  <si>
    <t>E2F transcription factor</t>
  </si>
  <si>
    <t>5'GUCGAUGUGAUAAGUAGGACGGAGGUGGUCGAU3'</t>
  </si>
  <si>
    <t>Kd:2–4 nM</t>
  </si>
  <si>
    <t>5'-AAACAGAACAGCAGAGTGGCTGGGATG-N10-GCTAGCATC-GACCACCTCCGTCCTACTTATCACATCGACGCTAGC-N10-C-ATCCCAGCGCAGCGGTACG-3'</t>
  </si>
  <si>
    <t>20 mM Hepes, pH 7.9, 150 mM KCl, 6 mM MgCl2, and 1 mM dithiothreitol</t>
  </si>
  <si>
    <t>Therapeutic: " These chimeric tRNA-E2F aptamers are functional and can inhibit E2F-mediated transactivation by up to 80% in human 293 cells. Expression cassette SELEX should greatly facilitate the use of aptamers for a variety of gene therapy applications."</t>
  </si>
  <si>
    <t>Sullenger BA, b.sullenger@cgct.duke.edu</t>
  </si>
  <si>
    <t>https://pubmed.ncbi.nlm.nih.gov/11820803/</t>
  </si>
  <si>
    <t>https://doi.org/10.1006/bbrc.2002.6354</t>
  </si>
  <si>
    <t>beta 55</t>
  </si>
  <si>
    <t>Beta amyloid peptide (βA4(1–40))</t>
  </si>
  <si>
    <t>5'UUACCGUAAGGCCUGUCUUCGUUUGACAGCGGCUUGUUGACCCUCACACUUUGUACCUGCUGCCAA3'</t>
  </si>
  <si>
    <t>Kd: 29–48 nM</t>
  </si>
  <si>
    <t>5'-CCAAGCTTGCATGCCTGCAG-N70-GGTACCGAGCTCGAATTCCC-3</t>
  </si>
  <si>
    <t>10 mM Tris–HCl, pH 7.5, 150 mM NaCl, 5 mM MgCl2, 1 mM EDTA</t>
  </si>
  <si>
    <t>Diagnostic: " The chemical synthesis of these nucleic acids enables tailor-made modifications. By introduction of specific reporter groups these RNAs can become suitable tools for analytical and diagnostic purposes. Thus, this study may introduce a new approach for diagnosis of the Alzheimer's disease."</t>
  </si>
  <si>
    <t>Ylera, F, ylera@hms.harvard.edu</t>
  </si>
  <si>
    <t>https://pubmed.ncbi.nlm.nih.gov/12185247/</t>
  </si>
  <si>
    <t>https://doi.org/10.1073/pnas.182095699</t>
  </si>
  <si>
    <t>Aptamer 10-10</t>
  </si>
  <si>
    <t>Guanosine triphosphate (GTP)</t>
  </si>
  <si>
    <t>5′GUGACGCGACUAGUUACGGAUGCUCAACAGUAGCCAACACGAGUACUGCUUCGGCAGUGGAACCAACGUAGUAUGUUUAGCAUUCAUUCAGUUGGCGCCUCCUAUAGUGAGUCGUAUUACAU3'</t>
  </si>
  <si>
    <t>Kd: 28 nM</t>
  </si>
  <si>
    <t>5′-GTGACGCGACTAGTTACGGA-N26-CTGCCGAAGCAG-N26-TTCATTCAGTTGGCGCCTCCTATAGTGAGTCGTATTACAT-3'</t>
  </si>
  <si>
    <t>200 mM KCl/10 mM potassium phosphate/5 mM MgCl2/0.1 mM EDTA, pH 6.2</t>
  </si>
  <si>
    <t>6.2</t>
  </si>
  <si>
    <t>Research: " To see whether higher-affinity aptamers can be isolated from partially structured RNA libraries, we selected for aptamers that bind GTP, starting from a mixture of fully random and partially structured libraries. The engineered stem-loop was present in the three highest affinity aptamers, and in 12 of 13 independent isolates with a single consensus sequence, suggesting that its inclusion increased the abundance of high-affinity aptamers in the starting pool."</t>
  </si>
  <si>
    <t>Szostak JW., szostak@molbio.mgh.harvard.edu</t>
  </si>
  <si>
    <t>Class I</t>
  </si>
  <si>
    <t>5′GUGACGCGACUAGUUACGGACUUUCCGaAGuGGUUGGGCUGCUUCGGCAGuGuGAAAaCGGAGAGUUCAUUCAGUUGGCGCCUCCUAUAGUGAGUCGUAUUACAU3'</t>
  </si>
  <si>
    <t>Kd: 60–300 nM</t>
  </si>
  <si>
    <t>5′-GTGACGCGACTAGTTACGGA-N64-TTCATTCAGTTGGCGCCTCCTATAGTGAGTCGTATTACAT-3'
5′-GTGACGCGACTAGTTACGGA-N26-CTGCCGAAGCAG-N26-TTCATTCAGTTGGCGCCTCCTATAGTGAGTCGTATTACAT-3'</t>
  </si>
  <si>
    <t>RNA transcribed from these two initial libraries was mixed together in a 1:1 ratio before the start of the selection</t>
  </si>
  <si>
    <t>Aptamer 10-59</t>
  </si>
  <si>
    <t>5′GUGACGCGACUAGUUACGGAGAUAAGUUCCCAAGGCGGGUUGGAAGAGAUAUCAUAGGAGCUUGUCUUCAUUCAGUUGGCGCCUCCUAUAGUGAGUCGUAUUACAU3'</t>
  </si>
  <si>
    <t>Kd: 200 nM</t>
  </si>
  <si>
    <t>5′-GTGACGCGACTAGTTACGGA-N64-TTCATTCAGTTGGCGCCTCCTATAGTGAGTCGTATTACAT-3'</t>
  </si>
  <si>
    <t>Aptamer 9-12</t>
  </si>
  <si>
    <t>5′GUGACGCGACUAGUUACGGAUCUAGCAGUUCAGGUAACCACGUAAGAUACGGGUCUAGAUUCAUUCAGUUGGCGCCUCCUAUAGUGAGUCGUAUUACAU3'</t>
  </si>
  <si>
    <t>Kd:  250 nM</t>
  </si>
  <si>
    <t>Aptamer 10-24</t>
  </si>
  <si>
    <t>5′GUGACGCGACUAGUUACGGAGGCAUCUAUAUACUGCUUCGGCAGGGAACUCUACUAAGCACCGAUGUCUUCAUUCAGUUGGCGCCUCCUAUAGUGAGUCGUAUUACAU3'</t>
  </si>
  <si>
    <t>Aptamer 10-6</t>
  </si>
  <si>
    <t>5′GUGACGCGACUAGUUACGGAAAUGAAGAUAGUCGGGACCACUUCCCUGAGUCUGCUUCGGCAGUAACUCCAAGGAGAAAGGUCGUCAUUUUCAUUCAGUUGGCGCCUCCUAUAGUGAGUCGUAUUACAU3'</t>
  </si>
  <si>
    <t>Kd: 500 nM</t>
  </si>
  <si>
    <t>https://pubmed.ncbi.nlm.nih.gov/12024047/</t>
  </si>
  <si>
    <t>https://doi.org/10.1128/mcb.22.12.4372-4382.2002</t>
  </si>
  <si>
    <t>Mitochondria</t>
  </si>
  <si>
    <t>5'GGAAUUCUAAUACGACUCACUAUAGGGACGCAGGGACUGUACCUUCUAGGCUGGGUCAUGUGACUGUAGCGG3'</t>
  </si>
  <si>
    <t>Kd: 1 nM</t>
  </si>
  <si>
    <t>5'-GGAATTCGGACGCAGGGACTGTA- N16 -ATGTGACTGTAGCGG-3'</t>
  </si>
  <si>
    <t>10 mM Tris-HCl, pH 7.5, 10 mM MgCl2, 1 mM DTT, and 4 mM ATP</t>
  </si>
  <si>
    <t>Research: " A large number of cytoplasmic tRNAs are imported into the kinetoplast-mitochondrion of Leishmania by a receptor-mediated process. Two types of aptamers were discernible: the A arm and D arm homologues (type I), which were efficiently transferred across the inner mitochondrial membrane, and the V-T homologues (type II), which were not. Such cooperative and antagonistic interactions may allow the use of a limited number of receptors to recognize a large number of tRNAs of variable affinity and enable the maintenance of a properly balanced tRNA pool for mitochondrial translation."</t>
  </si>
  <si>
    <t>Adhya S, sadhya@iicb.res.in</t>
  </si>
  <si>
    <t>Bhattacharyya, S. N., Chatterjee, S., &amp; Adhya, S. (2002). Mitochondrial RNA import in Leishmania tropica: aptamers homologous to multiple tRNA domains that interact cooperatively or antagonistically at the inner membrane. Molecular and cellular biology, 22(12), 4372–4382. https://doi.org/10.1128/MCB.22.12.4372-4382.2002</t>
  </si>
  <si>
    <t>C16</t>
  </si>
  <si>
    <t>5'GGAAUUCUAAUACGACUCACUAUAGGGACGCAGGGACUGUACGGUAAGUCCCCGGGCAUGUGACUGUAGCGG3'</t>
  </si>
  <si>
    <t>Kd: 0.46 nM</t>
  </si>
  <si>
    <t>C20</t>
  </si>
  <si>
    <t>5'GGAAUUCUAAUACGACUCACUAUAGGGACGCAGGGACUGUAUGGUUUUCUGGGGUUUAUGUGACUGUAGCGG3'</t>
  </si>
  <si>
    <t>Kd: 1.19 nM</t>
  </si>
  <si>
    <t>C32</t>
  </si>
  <si>
    <t>5'GGAAUUCUAAUACGACUCACUAUAGGGACGCAGGGACUGUACGGAUCAGAGUCUCCUAUGUGACUGUAGCGG3'</t>
  </si>
  <si>
    <t>Kd: 0.1 nM</t>
  </si>
  <si>
    <t>https://pubmed.ncbi.nlm.nih.gov/11919187/</t>
  </si>
  <si>
    <t>https://doi.org/10.1074/jbc.M111859200</t>
  </si>
  <si>
    <t>Aptamer F4</t>
  </si>
  <si>
    <t>Receptor fibronectin, Trypanosoma cruzi (T. cruzi) parasite</t>
  </si>
  <si>
    <t>5′ACCGAGUCCAGAAGCUUGUAGUACUGACCCUUCCCGACGCACGGACCAGUGAUGCCAACCCACCCGCCUAGAUGGAGUUGAAUUCUCCCUAUAGUGAGUCGUAUUAC3′</t>
  </si>
  <si>
    <t>Kd: 142 ± 94 nM</t>
  </si>
  <si>
    <t>5′-ACCGAGTCCAGAAGCTTGTAGTACT-N40-GCCTAGATGGAGTTGAATTCTCCCTATAGTGAGTCGTATTAC-3′</t>
  </si>
  <si>
    <t>PBS, 20 mm glucose (phosphate-buffered saline, pH 7.4)</t>
  </si>
  <si>
    <t>Therapeutic: " Select RNA aptamers that bind to infectious human cytomegalovirus and inhibit viral infection in vitro, showing the feasibility of the SELEX technique for the evolution of novel compounds that protect cells against infection by pathogens (Trypanosoma cruzi)"</t>
  </si>
  <si>
    <t>Two′-fluoro-pyrimidines (2′F-dCTP and 2′F-dUTP) were from TriLink BioTechnologies (San Diego, CA).[α-32P]ATP and 1 mm 2′-OH-(ATP and GTP) and 3 mm2′-F-(dCTP and dUTP), the latter to provide stability of the transcript against RNase activity
DNA library/pool was used as a template to generate the RNA pool used in the selection. A T7 promoter sequence might be necessary to use this DNA library/pool as a template to generate the RNA pool in the selection..</t>
  </si>
  <si>
    <t>Colli, W, walcolli@usp.br</t>
  </si>
  <si>
    <t>Ulrich, H., Magdesian, M. H., Alves, M. J., &amp; Colli, W. (2002). In vitro selection of RNA aptamers that bind to cell adhesion receptors of Trypanosoma cruzi and inhibit cell invasion. The Journal of biological chemistry, 277(23), 20756–20762. https://doi.org/10.1074/jbc.M111859200</t>
  </si>
  <si>
    <t>Aptamer T6</t>
  </si>
  <si>
    <t>5′ACCGAGUCCAGAAGCUUGUAGUACUCAAUACUCAAGCAAGCCCAGCCCUACCAACCCCGGAGCCUAGAUGGAGUUGAAUUCUCCCUAUAGUGAGUCGUAUUAC3′</t>
  </si>
  <si>
    <t>Kd: 400 ± 239 nM</t>
  </si>
  <si>
    <t>Aptamer HS6</t>
  </si>
  <si>
    <t>5′ACCGAGUCCAGAAGCUUGUAGUACUAUCGCUACUGCGCCGGUUGCGGCUUGCGGUUGCAACGCCAGCCUAGAUGGAGUUGAAUUCUCCCUAUAGUGAGUCGUAUUAC3′</t>
  </si>
  <si>
    <t>Kd: 40 ± 14 nM</t>
  </si>
  <si>
    <t>Aptamer L28</t>
  </si>
  <si>
    <t>5′ACCGAGUCCAGAAGCUUGUAGUACUUCUCUCAGCCACGUUCUAUGUGACGCAAGCUACCCUGUAUGCCUAGAUGGAGUUGAAUUCUCCCUAUAGUGAGUCGUAUUAC3′</t>
  </si>
  <si>
    <t>Kd: 209 ± 99 nM</t>
  </si>
  <si>
    <t>https://pubmed.ncbi.nlm.nih.gov/12054450/</t>
  </si>
  <si>
    <t xml:space="preserve"> Anal Biochem </t>
  </si>
  <si>
    <t>https://doi.org/10.1006/abio.2002.5663</t>
  </si>
  <si>
    <t>P19</t>
  </si>
  <si>
    <t>Rat neurotensin receptor NTS-1</t>
  </si>
  <si>
    <t>5'UAAUACGACUACUAUAGGGAGGACGAUGCGGACAGAUACGGAACUACAGAGGUCAAUUACGGUGGCCACGCCAGACGACUCGCCCGA3'</t>
  </si>
  <si>
    <t>Kd: 0.37 nM</t>
  </si>
  <si>
    <t>5'-TAATACGACTACTATAGGGAGGACGATGCGG-N40-CAGACGACTCGCCCGA-3'</t>
  </si>
  <si>
    <t>SHMCK buffer 110 mM NaCl, 20 mM Hepes (pH 7.5 at 25°C), 1 mM MgCl2, 1 mM CaCl2, containing 0.2% (w/v) CHAPS, 0.04% (w/v) CHS, and 0.1% (w/v)LM</t>
  </si>
  <si>
    <t>Therapeutic: " Generate GPCR-specific RNA aptamers for disease therapy and cocrystallization studies using the neurotensin receptor NTS-1, evolve aptamers reactive to minor protein concentrations. To our knowledge this is the first report describing the isolation of a high-affinity RNA aptamer to a GPCR. We have outlined an expression and purification protocol for the generation of functional NTR as the substrate in SELEX experiments and show that the aptamers generated are capable of recognizing this GPCR specifically."</t>
  </si>
  <si>
    <t>Grisshammer, R, rkgriss@helix.nih.gov; Dion A. Daniels</t>
  </si>
  <si>
    <t>https://pubmed.ncbi.nlm.nih.gov/12667800/</t>
  </si>
  <si>
    <t>https://doi.org/10.1016/s0042-6822(02)00095-8</t>
  </si>
  <si>
    <t>R1-1</t>
  </si>
  <si>
    <t>Hepatitis C virus NS5B protein (HCV NS5B protein)</t>
  </si>
  <si>
    <t>5'GGGAGCUCAGAAUAAACGCUCAACUCCUAACCUCUCCGCAUGNGCUGUUACCUACACAGCUCAGCAUGCAUGAGGCCCGGAUCCGGC3'</t>
  </si>
  <si>
    <t>Kd: 100 ± 6 (1/s)</t>
  </si>
  <si>
    <t>5'-GGGAGCUCAGAAUAAACGCUCAA-N40-GCAUGCAUGAGGCCCGGAUCCGGC-3'</t>
  </si>
  <si>
    <t>40 mM Tris–HCl, pH 8, 5 mM MgCl2, 5% glycerol</t>
  </si>
  <si>
    <t>Therapeutic and Detection: " Successful isolation of high-affinity RNA molecules would provide useful templates for further binding and enzymatic characterization of NS5B, as well as potential therapeutic application if these RNAs inhibit NS5B RdRp activity"</t>
  </si>
  <si>
    <t>Lai MM, michlai@hsc.usc.edu</t>
  </si>
  <si>
    <t>R20-43</t>
  </si>
  <si>
    <t>5'GGGAGCUCAGAAUAAACGCUCAAUGUAGAGACUUUUCGAAAAGCGUGUUCCCAAUGAGUCUAUGCAUGCAUGAGGCCCGGAUCCGGC3'</t>
  </si>
  <si>
    <t>Kd × 10e4: 1.0 ± 0.1 (1/s)</t>
  </si>
  <si>
    <t>R20-15</t>
  </si>
  <si>
    <t>5'GGGAGCUCAGAAUAAACGCUCAAUGUAGGCUAGUACCGACCUGCGUGCCUCGCUCCUUUUCAUGCAUGCAUGAGGCCCGGAUCCGGC3'</t>
  </si>
  <si>
    <t>Kd × 10e4: 100 ± 6 (1/s)</t>
  </si>
  <si>
    <t>https://pubmed.ncbi.nlm.nih.gov/12692304/</t>
  </si>
  <si>
    <t>https://doi.org/10.1073/pnas.0831159100</t>
  </si>
  <si>
    <t>11-1</t>
  </si>
  <si>
    <t>Angiopoietin-2 (Ang2)</t>
  </si>
  <si>
    <t>5′GGGAGGACGAUGCGGACUAGCCUCAUCAGCUCAUGUGCCCCUCCGCCUGGAUCACCAGACGACUCGCUGAGGAUCCGAGA3′</t>
  </si>
  <si>
    <t>Kd: 3.1 nM</t>
  </si>
  <si>
    <t>5′-GGGAGGACGATGCGG-N40-CAGACGACTCGCTGAGGATCCGAGA-3′</t>
  </si>
  <si>
    <t>20 mM Hepes, pH 7.4/150 mM NaCl/2 mM CaCl2/0.01% BSA</t>
  </si>
  <si>
    <t>Therapeutic: "These data join growing evidence that Ang2 is proangiogenic but are the first to directly demonstrate that specific inhibition of Ang2 is antiangiogenic. This aptamer not only validates Ang2 as a target for other inhibition strategies but may also be adapted itself as a therapeutic agent"</t>
  </si>
  <si>
    <t>11-1.41</t>
  </si>
  <si>
    <t>5′GAGGACGAUGCGGACUAGCCUCAUCAGCUCAUGUGCCCCUC3′</t>
  </si>
  <si>
    <t>Kd: 2.2 nM</t>
  </si>
  <si>
    <t>Therapeutic: " These data join growing evidence that Ang2 is proangiogenic but are the first to directly demonstrate that specific inhibition of Ang2 is antiangiogenic. This aptamer not only validates Ang2 as a target for other inhibition strategies but may also be adapted itself as a therapeutic agent"</t>
  </si>
  <si>
    <t>41-nt truncate of aptamer 11-1</t>
  </si>
  <si>
    <t>https://pubmed.ncbi.nlm.nih.gov/14576330/</t>
  </si>
  <si>
    <t>https://doi.org/10.1093/nar/gng130</t>
  </si>
  <si>
    <t>Spiegelmer STAR-F12</t>
  </si>
  <si>
    <t>Migraine-associated calcitonin gene-related peptide 1 (alpha-CGRP; α-CGRP)</t>
  </si>
  <si>
    <t>5′GGACUGAUGGCGCGGUCCUAUUACGCCGAAAGGGAGAGGGGAGACAGG3'</t>
  </si>
  <si>
    <t>Kd: 2.5 nM</t>
  </si>
  <si>
    <t>5′-GGAC-N40-GACAGG-3'</t>
  </si>
  <si>
    <t>10 mM HEPES/KOH pH 7.4, 150 mM NaCl, 4 mM KCl with CaCl2 (final 1 mM), MgCl2 (final 1 mM) and Tween (final 0.05%)</t>
  </si>
  <si>
    <t>Therapeutic: " In order to prove the efficiency of Tailored-SELEX, we carried out an in vitro selection approach against the optical antipode of the neuropeptide calcitonin gene-related peptide 1 (α-CGRP) of rat. α-CGRP has been recognized as a potent vasodilator and has recently attracted attention as a novel target in acute migraine treatment"</t>
  </si>
  <si>
    <t>Three complexities of a combinatorial RNA library (5′-GGAC-N40-GACAGG) of 1015 different molecules, that was obtained by in vitro transcription of a synthetic ssDNA library (5′-COMeCOMeTGTC-N40-GTCCTATAGTGAGTCGTATTAGTAGTCGC) in the presence of a 1.5-fold excess of the forward primer (5′-GCGACTACTAATACGACTCACTATAGGAC), were used as the starting library. The last two nucleotides of the 5′ terminus of the DNA library were modified with 2′-methoxy-cytidines in order to reduce the non-templated nucleotide addition at the 3′ terminus of the in vitro transcripts.</t>
  </si>
  <si>
    <t>Klussmann, S, sklussmann@noxxon.net</t>
  </si>
  <si>
    <t>https://pubmed.ncbi.nlm.nih.gov/14500841/</t>
  </si>
  <si>
    <t>http://doi.org/10.1093/nar/gkg748</t>
  </si>
  <si>
    <t>V-2</t>
  </si>
  <si>
    <t>Ribonucleases (RNase) H1, Human</t>
  </si>
  <si>
    <t>5'GCCTGTTGTGAGCCTCCTCTCGAAGCTGGTCTCTGCGGGTTGTTGCGCCGCGGCACCCTTGGCATTGAGCGTTTATTCTTGTCTCCC3'</t>
  </si>
  <si>
    <t>Kd: 26.5 ± 2.5 nM</t>
  </si>
  <si>
    <t>5'-GCCTGTTGTGAGCCTCCTCTCGAA-N40-TTGAGCGTTTATTCTTGTCTCCC-3'</t>
  </si>
  <si>
    <t>30 mM Tris–HCl pH 8.5, 40 mM ammonium sulfate, 20 mM magnesium chloride, and 0.01% 2-mercaptoethanol</t>
  </si>
  <si>
    <t>8.5</t>
  </si>
  <si>
    <t>Detection: " inhibition by the aptamers of the human RNase H1 and not RNase H2, and their ability to function in the reticulocyte lysate opens the way for their use as specific inhibitory tools to examine the roles of the two classes of RNase H in the general physiology of the cell and their relative participation in the success of antisense oligonucleotides"</t>
  </si>
  <si>
    <t>Cazenave, C. christian.cazenave@bordeaux.insem.fr</t>
  </si>
  <si>
    <t>Pileur, F., Andreola, M. L., Dausse, E., Michel, J., Moreau, S., Yamada, H., Gaidamakov, S. A., Crouch, R. J., Toulmé, J. J., &amp; Cazenave, C. (2003). Selective inhibitory DNA aptamers of the human RNase H1. Nucleic acids research, 31(19), 5776–5788. https://doi.org/10.1093/nar/gkg748</t>
  </si>
  <si>
    <t>VI-2</t>
  </si>
  <si>
    <t>Ribonucleases (RNase) H2, Human</t>
  </si>
  <si>
    <t>5'CGGTCGCTCCGTGTGGCTTGGGTTGGGTGTGGCAGTGAC3'</t>
  </si>
  <si>
    <t>Kd: 11 ± 0.8 nM</t>
  </si>
  <si>
    <t>https://pubmed.ncbi.nlm.nih.gov/12557236/</t>
  </si>
  <si>
    <t xml:space="preserve"> J Mol Recognit </t>
  </si>
  <si>
    <t>https://doi.org/10.1002/jmr.604</t>
  </si>
  <si>
    <t>T705</t>
  </si>
  <si>
    <t>Thrombin, Bovine</t>
  </si>
  <si>
    <t>5'GCAAUGGUACGGUACUUCCUUUGGAAGAUAGCUGGAGAACUAACCAAAAGUGCACGCUACUUUGCUAA3'</t>
  </si>
  <si>
    <t>Kd: 164 nM</t>
  </si>
  <si>
    <t>5'-CAATGGTACGGTACTTCC-N25-CAAAAGTGCACGCTACTTTGCTAA-3'</t>
  </si>
  <si>
    <t>SHMCK, 20 mM Hepes, pH 7.35, 120 mM NaCl, 5 mM KCl, 1 mM CaCl2,1mM MgCl2 and 0.1% geletin, 0.05% Tween 20</t>
  </si>
  <si>
    <t>Therapeutic: " Bovine-specific thrombin inhibitor might be used in some clinical applications (i.e. cardiovascular surgery, otolaryngologic surgery and neurosurgery) when bovine thrombin activity needs to be contained or in research where human and bovine thrombin need to be distinguished"</t>
  </si>
  <si>
    <t>Pool includes T7 promotor region</t>
  </si>
  <si>
    <t>Shao, N, shaons@yahoo.com</t>
  </si>
  <si>
    <t>Liu, X., Zhang, D., Cao, G., Yang, G., Ding, H., Liu, G., Fan, M., Shen, B., &amp; Shao, N. (2003). RNA aptamers specific for bovine thrombin. Journal of molecular recognition : JMR, 16(1), 23–27. https://doi.org/10.1002/jmr.604</t>
  </si>
  <si>
    <t>T710</t>
  </si>
  <si>
    <t>5'GCAAUGGUACGGUACUUCCAAGUGCGGGGGGGAGGUGGUGGUUCCAAAAGUGCACGCUACUUUGCUAA3'</t>
  </si>
  <si>
    <t>Kd: 240 nM</t>
  </si>
  <si>
    <t>SHMCK, 20 mM Hepes, pH 7.35, 120 mM NaCl,
5 mM KCl, 1 mM CaCl2,1mM MgCl2 and 0.1% geletin, 0.05% Tween 20</t>
  </si>
  <si>
    <t>https://pubmed.ncbi.nlm.nih.gov/12874383/</t>
  </si>
  <si>
    <t>https://doi.org/10.1073/pnas.1332660100</t>
  </si>
  <si>
    <t>A30</t>
  </si>
  <si>
    <t>Oligomeric state of the extracellular domains of human epidermal growth factor receptor-3 (HER3ECD)</t>
  </si>
  <si>
    <t>5'GGGAAUUCCGCGUGUGCCAGCGAAAGUUGCGUAUGGGUCACAUCGCAGGCACAUGUCAUCUGGGCGGUCCGUUCGGGAUCCUC3'</t>
  </si>
  <si>
    <t>Kd: 45 nM in hrg-unbound; 400 nM in hrg-bound</t>
  </si>
  <si>
    <t>5'-GGAATTCCGCGTGTGC-N49-GTCCGTTCGGGATCCTC-3'</t>
  </si>
  <si>
    <t>10 mM Hepes, pH 7.4/100 mM NaCl/2.5 mM MgCl2</t>
  </si>
  <si>
    <t>82 kDa</t>
  </si>
  <si>
    <t>Therapeutic: " A30 can serve as a tool for the analysis of receptor interactions and may serve as a lead compound for the development of inhibitors against overexpressed receptor tyrosine kinases in carcinoma. Interference by large macromolecules with this first level of the signaling cascade holds therapeutic potential"</t>
  </si>
  <si>
    <t>Landgraf R, RLandgraf@mednet.ucla.edu</t>
  </si>
  <si>
    <t>https://pubmed.ncbi.nlm.nih.gov/12582125/</t>
  </si>
  <si>
    <t xml:space="preserve"> Eukaryot Cell </t>
  </si>
  <si>
    <t>https://doi.org/10.1128/ec.2.1.84-94.2003</t>
  </si>
  <si>
    <t>cl. 9</t>
  </si>
  <si>
    <t>Variant surface glycoprotein 221 (sVSG 221)</t>
  </si>
  <si>
    <t>5'GAAUUCAGUCGGACAGCGGGAUGAUGCCGCACUGACGCCACGUAGGUGGCGCACAGCCGAUGGACGAAUAUCGUCUCCC3'</t>
  </si>
  <si>
    <t>Kd: 0.16 ± 0.02 nM</t>
  </si>
  <si>
    <t>5' GAATTCAGTCGGACAGCG-N40-GATGGACGAATATCGTCTCCC-3'</t>
  </si>
  <si>
    <t>buffer A (20 mM NaxHyPO4 [pH 7.4], 2 mM MgCl2, 130 mM NaCl, 5 mM KCl), 0.5 mM DTT, 1 μM 32P-labeled pool RNA, and 1 μM sVSG</t>
  </si>
  <si>
    <t>60 kDa</t>
  </si>
  <si>
    <t>Detection and Therapeutic: "The mammalian translation initiation factor 4A (eIF4A) is a prototype member of the DEAD-box RNA helicase family that couples ATPase activity to RNA binding and unwinding. Here, we generated RNA aptamers with high affinity for eIF4A by in vitro RNA selection-amplification. On binding, the RNAs inhibit ATP hydrolysis. The selected RNAs, therefore, represent a new class of specific inhibitors that are suitable for the analysis of eukaryotic initiation, and which pose a potential therapeutic against malignancies that are caused by aberrant translational control."</t>
  </si>
  <si>
    <t>Pool taken from cited article (14) here: https://www.ncbi.nlm.nih.gov/pmc/articles/PMC148414/pdf/272006.pdf, 2′ F-modified RNA aptamers showed increased serum stability. The pool was 32P-labeled.</t>
  </si>
  <si>
    <t>Göringer, H. U, goringer@hrzoub.tu-darmstadt.de</t>
  </si>
  <si>
    <t>Variant surface glycoprotein 117 (sVSG 117)</t>
  </si>
  <si>
    <t>cl. 57</t>
  </si>
  <si>
    <t>5'GAAUUCAGUCGGACAGCGAGCGCGCACCUACUGUGAUGUAGAAGUCACAGCAAGGCCCGAUGGACGAAUAUCGUCUCCC3'</t>
  </si>
  <si>
    <t>Kd: 0.03 ± 0.05</t>
  </si>
  <si>
    <t xml:space="preserve">Kd: 0.4 ± 0.09 nM </t>
  </si>
  <si>
    <t>https://pubmed.ncbi.nlm.nih.gov/12649492/</t>
  </si>
  <si>
    <t>https://doi.org/10.1261/rna.2161303</t>
  </si>
  <si>
    <t>#11</t>
  </si>
  <si>
    <t>Mammalian translation initiation factor 4A (eIF4A)</t>
  </si>
  <si>
    <t>5′GGGAGACAAGAAUAAAACGCUCAAACAUUGCAUCGACAGCUGCAAGGCUCCCGCCGUACAAACCUUCGACAGGAGGCUCACAACAGGC3′</t>
  </si>
  <si>
    <t>Kd: 8 μM</t>
  </si>
  <si>
    <t>5′-GGGAGACAAGAATAAAACGCTCAA-N40-TTCGACAGGAGGCTCACAACAGGC-3′</t>
  </si>
  <si>
    <t>Buffer A (20 mM Tris, pH 7.6, 80 mM potassium acetate, 2.5 mM magnesium acetate and 5% glycerol) and 100 Units RNase inhibitor (TaKaRa Co.)</t>
  </si>
  <si>
    <t>Therapeutic: " The mammalian translation initiation factor 4A (eIF4A) is a prototype member of the DEAD-box RNA helicase family that couples ATPase activity to RNA binding and unwinding. The selected RNAs, therefore, represent a new class of specific inhibitors that are suitable for the analysis of eukaryotic initiation, and which pose a potential therapeutic against malignancies that are caused by aberrant translational control."</t>
  </si>
  <si>
    <t>Nakamura Y, nak@ims.u-tokyo.ac.jp</t>
  </si>
  <si>
    <t>#1</t>
  </si>
  <si>
    <t>5′GGGAGACAAGAAUAAAACGCUCAACAGGCGUUUAGCCUCUAAGUAACAGGGGCCUCCCAUGAGCUUCGACAGGAGGCUCACAACAGGC3′</t>
  </si>
  <si>
    <t>Kd: 3 μM</t>
  </si>
  <si>
    <t>#20</t>
  </si>
  <si>
    <t>5′GGGAGACAAGAAUAAAACGCUCAAGGGGACCGCGCCCCACAUGUGAGUGAGGCCGAAACGUAGAUUCGACAGGAGGCUCACAACAGGC3′</t>
  </si>
  <si>
    <t>Kd: 44 nM</t>
  </si>
  <si>
    <t>#30</t>
  </si>
  <si>
    <t>5′GGGAGACAAGAAUAAAACGCUCAAUGUGGAUGAUUUGUAUGAUCGCGCAUACAAUUCGACAGGAGGCUCACAACAGGC3′</t>
  </si>
  <si>
    <t>Kd: 1 μM</t>
  </si>
  <si>
    <t>no.21</t>
  </si>
  <si>
    <t>5′GGGAGACAAGAAUAAAACGCUCAAGGGGACCGCGCCCCACAUGUGAGUGAGGCCGAAACAUAGAUUCGACAGGAGGCUCACAACAGGC3′</t>
  </si>
  <si>
    <t>Kd: 27 nM</t>
  </si>
  <si>
    <t>20 mM Tris, pH 7.6, 80 mM potassium acetate, 2.5 mM magnesium acetate and 5% glycerol</t>
  </si>
  <si>
    <t>https://pubmed.ncbi.nlm.nih.gov/12668310/</t>
  </si>
  <si>
    <t>https://doi.org/10.1016/s0168-1656(02)00360-7</t>
  </si>
  <si>
    <t>N17</t>
  </si>
  <si>
    <t>Differentiated pheochromocytoma cells (PC12 cells), Rat</t>
  </si>
  <si>
    <t>5′TAATACGACTCACTATAGCAATGGTACGGTACTTCCGGTTGGATGTAAGGTTGGAGGGGGGCAAAAGTGCACGCTACTTTG3′</t>
  </si>
  <si>
    <t>5′-TAATACGACTCACTATAGCAATGGTACGGTACTTCC-N25-CAAAAGTGCACGCTACTTTG-3′</t>
  </si>
  <si>
    <t>5 mM of MgCl2 in PBS</t>
  </si>
  <si>
    <t>Diagnositic and herapeutic: "Finding single-stranded (ss)DNA aptamers with capability to distinguish differentiated PC12 cells from normal PC12 cells were selected by subtractive systematic evolution of ligands by exponential enrichment (SELEX) method. . This method may be useful in tumor diagnosis and therapy, and studies of cell differentiation. It also can be applied in finding novel proteins if combined with functional cloning."</t>
  </si>
  <si>
    <t>Shao N, shaons@yahoo.com</t>
  </si>
  <si>
    <t>https://pubmed.ncbi.nlm.nih.gov/14676325/</t>
  </si>
  <si>
    <t>https://doi.org/10.1073/pnas.2136683100</t>
  </si>
  <si>
    <t>GBI-10</t>
  </si>
  <si>
    <t>Glioblastoma-derived cell line (U251)</t>
  </si>
  <si>
    <t>5′GGCCTGTTGTGAGCCTCCTCCCAGAGGGAAGACTTTAGGTTCGGTTCACGTCCCGCTTATTCTTGTCTCCC3′</t>
  </si>
  <si>
    <t>Kd:150 nM</t>
  </si>
  <si>
    <t>5′-GCCTGTTGTGAGCCTCCT-N34-CGCTTATTCTTGTCTCCC-3′</t>
  </si>
  <si>
    <t>10 mM Tris·HCl (pH 7.5) containing 150 mM NaCl, 1 mM MgCl2, 1 mM CaCl2, 0.1% (wt/vol) BSA, 0.1% (vol/vol) Triton X-100, and 0.1% (vol/vol) Tween 20</t>
  </si>
  <si>
    <t>250 kDa</t>
  </si>
  <si>
    <t>Diagnostic and Therapeutic: "This tumor cell SELEX demonstrates the ability to identify known tumor markers, such as tenascin-C. It is likely that complex–target SELEX experiments can discover previously uncharacterized markers for tumors, pathologies, development, and differentiation. Such dissection of complex biological systems by the SELEX process may generate aptamers for diagnostic and therapeutic uses."</t>
  </si>
  <si>
    <t>*constant region and pool type are different in the first nucliotide( constant region in sequence have an extra G base pair)</t>
  </si>
  <si>
    <t>Gold L, lgold@somalogic.com</t>
  </si>
  <si>
    <t>https://pubmed.ncbi.nlm.nih.gov/12873145/</t>
  </si>
  <si>
    <t>https://doi.org/10.1021/bi027354i</t>
  </si>
  <si>
    <t>10N23−6</t>
  </si>
  <si>
    <t>ATP (Adenosine triphosphate)</t>
  </si>
  <si>
    <t>5'CGUGACGUGUGUGUGGGCUGUGGCAGACGUAAGGCUGAGAUUGCCGUCCGUAAUUGAGUGCGGCAGCGAGAGAGAGCAGACUCUCUCUCGUCCUCUUCUC3'</t>
  </si>
  <si>
    <t>Kd: 1.08 μM</t>
  </si>
  <si>
    <t>5'CGTGACGTGTGTGTGGGCTG-N60-CTCTCTCTCGTCCTCTTCTC3'</t>
  </si>
  <si>
    <t>100 mM NaCl; 1 mM MgCl2; 20 mM Tris-HCl, pH 7.12</t>
  </si>
  <si>
    <t>Diagnostic: " The incorporation of a cationic amine into nucleic acids clearly allows novel interactions to occur during the molecular recognition of ligands, which carries interesting implications for the RNA world hypothesis. In addition, new materials generated from such functionalized nucleic acids could be useful tools in research and diagnostics."</t>
  </si>
  <si>
    <t>The sequence for 10n23-6 was generated from previously identified aptamer 10n23 and was modified by a couple base pairs in the nts 46-78 region.</t>
  </si>
  <si>
    <t>The aptamer is UNH2 modified. When they are converted to C, the binding affinity decreases. (5-(3-aminopropyl)uridine triphosphate (UNH2)</t>
  </si>
  <si>
    <t>Szostak, J. W., szostak@molbio.mgh.harvard.edu; McLaughlin, L. W., larry.mclaughlin@bc.edu</t>
  </si>
  <si>
    <t>https://pubmed.ncbi.nlm.nih.gov/12799428/</t>
  </si>
  <si>
    <t>https://doi.org/10.1093/nar/gkg413</t>
  </si>
  <si>
    <t>Spiegelmer B12b10_65</t>
  </si>
  <si>
    <t>D‐staphylococcal enterotoxin B peptide (respective SEB peptides)</t>
  </si>
  <si>
    <t>5'GACGTCTTCGAATCCCCATACTGTGGCATTGGCTCAGGACGGTCTGGAGGATGGGGCTTGACGTC3'</t>
  </si>
  <si>
    <t>Kd: 200 ± 20 nM</t>
  </si>
  <si>
    <t>5′‐TCAGCTGGACGTCTTCGAAT‐N60‐TGTCAGGAGCTCGAATTCCC‐3′</t>
  </si>
  <si>
    <t>20 mM Tris, pH 7.4; 250 mM NaCl; 5 mM KCl; 2 mM CaCl2; 1 mM MgCl2; 0.005% Triton X‐100</t>
  </si>
  <si>
    <t>28 kDa protein</t>
  </si>
  <si>
    <t>Diagnostic: " In order to generate a Spiegelmer with wide application potential for the diagnosis and/or treatment of SEB mediated diseases, we envisaged a domain approach to perform the mirror-image in vitro selection. diagnosis and/or treatment of SEB mediated diseases"</t>
  </si>
  <si>
    <t>Truncated version of b12b10 (65 nts)</t>
  </si>
  <si>
    <t>Purschke, W. G., Radtke, F., Kleinjung, F., &amp; Klussmann, S. (2003). A DNA Spiegelmer to staphylococcal enterotoxin B. Nucleic acids research, 31(12), 3027–3032. https://doi.org/10.1093/nar/gkg413</t>
  </si>
  <si>
    <t>D‐staphylococcal enterotoxin B peptide ( full-length SEB protein)</t>
  </si>
  <si>
    <t>Kd: 420 nM</t>
  </si>
  <si>
    <t>https://pubmed.ncbi.nlm.nih.gov/14612549/</t>
  </si>
  <si>
    <t>PMID: 14612549</t>
  </si>
  <si>
    <t>Santulli-Marotto, S., Nair, S. K., Rusconi, C., Sullenger, B., &amp; Gilboa, E. (2003). Multivalent RNA aptamers that inhibit CTLA-4 and enhance tumor immunity. Cancer research, 63(21), 7483–7489.</t>
  </si>
  <si>
    <t>M9a-1</t>
  </si>
  <si>
    <t>Antibody-mediated inhibition of cytotoxic T cell antigen-4 (CTLA-4)</t>
  </si>
  <si>
    <t>5'GGGGGAAUUCUAAUACGACUCACUAUAGGGAGAGAGGAAGAGGGAUAGGGCCGCCCGAGUACAAACGUACUCGCCUGUUUGCCCAACCGACAUAACCCAGAGGUCGAUAGUACUGGAUCCCCCC3'</t>
  </si>
  <si>
    <t>Kd: 45 nM</t>
  </si>
  <si>
    <t>5'-ATCGACCTCTGGGTTATG-N40-CCCATCCCTCTTCCTC-3'</t>
  </si>
  <si>
    <t>Binding buffer for Assay: HEPES wash buffer (20mM HEPES pH 7.4, 0.15M NaCl, 2mM CaCl2)  + 0.01% BSA</t>
  </si>
  <si>
    <t>Therapeutic: " Development of RNA aptamers that bind CTLA-4 with high affinity and specificity. These aptamers inhibit CTLA-4 function in vitro and enhance tumor immunity in mice. Moreover, assembly of the aptamers into tetrameric forms significantly enhances their bioactivity in vitro and in vivo. These results demonstrate that aptamers can be used to manipulate the immune system for therapeutic applications and that multivalent versions of aptamers may be particularly potent agents in vivo."</t>
  </si>
  <si>
    <t>The contant region drived from figure 1 is 5'-GGGAGAGAGGAAGAGGGATAGGG-N40-CATAACCCAGAGGTCGATAGTACTGGATCCCCCC-3'
The pool/library in the supplement was reported in pool randon region
DNA library/pool was used as a template to generate the RNA pool used in the selection. A T7 promoter sequence might be necessary to use this DNA library/pool as a template to generate the RNA pool in the selection.</t>
  </si>
  <si>
    <t>Gilboa, E, e.gilboa@cgct.duke.edu</t>
  </si>
  <si>
    <t>M9a-4</t>
  </si>
  <si>
    <t>5'GGGGGAAUUCUAAUACGACUCACUAUAGGGAGAGAGGAAGAGGGAUAGGGCAGCCAAAGGAUAUCCAAGCGGCACGCCAUAACACAACACCAUAACCCAGAGGUCGAUAGUACUGGAUCCCCCC3'</t>
  </si>
  <si>
    <t>M9a-5</t>
  </si>
  <si>
    <t>5'GGGGGAAUUCUAAUACGACUCACUAUAGGGAGAGAGGAAGAGGGAUAGGGCACCGGAAGGGCUACACUCCUAUAUCCCCUGCCCAGCCCGCCAUAACCCAGAGGUCGAUAGUACUGGAUCCCCCC3'</t>
  </si>
  <si>
    <t>Kd: 40 nM</t>
  </si>
  <si>
    <t>M9a-8</t>
  </si>
  <si>
    <t>5'GGGGGAAUUCUAAUACGACUCACUAUAGGGAGAGAGGAAGAGGGAUAGGGACCACAGCCUUUAUCCAAGCGGGUGAGCCCCGUGAACAAUCAUAACCCAGAGGUCGAUAGUACUGGAUCCCCCC3'</t>
  </si>
  <si>
    <t>M9a-9</t>
  </si>
  <si>
    <t>5'GGGGGAAUUCUAAUACGACUCACUAUAGGGAGAGAGGAAGAGGGAUAGGGCCGACGUGCCGCAACUUCAACCCUGCACAACCAAUCCGCCCAUAACCCAGAGGUCGAUAGUACUGGAUCCCCCC3'</t>
  </si>
  <si>
    <t>M9a-14</t>
  </si>
  <si>
    <t>5'GGGGGAAUUCUAAUACGACUCACUAUAGGGAGAGAGGAAGAGGGAUAGGGCAACGAAAGGUGCUCCACUAAGAAUGGAACUUCUGCGAUCCAUAACCCAGAGGUCGAUAGUACUGGAUCCCCCC3'</t>
  </si>
  <si>
    <t>Kd: 25 nM</t>
  </si>
  <si>
    <t>M9a-15</t>
  </si>
  <si>
    <t>5'GGGGGAAUUCUAAUACGACUCACUAUAGGGAGAGAGGAAGAGGGAUAGGGGUGCUCAAUCACGAACCCGCUCGACUUCUUCUCCCAAGCCCAUAACCCAGAGGUCGAUAGUACUGGAUCCCCCC3'</t>
  </si>
  <si>
    <t>M9a-18</t>
  </si>
  <si>
    <t>5'GGGGGAAUUCUAAUACGACUCACUAUAGGGAGAGAGGAAGAGGGAUAGGGUGCUCCAACACUCACUUCGGAACCACCUGCAUUCCGCUCUCAUAACCCAGAGGUCGAUAGUACUGGAUCCCCCC3'</t>
  </si>
  <si>
    <t>M9-9DEL 60 (DEL60)</t>
  </si>
  <si>
    <t>5'GGGGGAAUUCUAAUACGACUCACUAUAGGGAGAGAGGAAGAGGGAUAGGGCCGACGUGCCGCA3'</t>
  </si>
  <si>
    <t>Truncated version of m9a-9 by 60 deletions</t>
  </si>
  <si>
    <t>CD28 receptor on T cell</t>
  </si>
  <si>
    <t>Kd: &gt;1 μM</t>
  </si>
  <si>
    <t>https://pubmed.ncbi.nlm.nih.gov/12444088/</t>
  </si>
  <si>
    <t>https://doi.org/10.1074/jbc.M209895200</t>
  </si>
  <si>
    <t>pRNAwt</t>
  </si>
  <si>
    <t>5'UCAAUGGUACGGUACUUCCAUUGUCAUGUGUAUGUUGGGGAUUAAACCCUGAUUGAGUUCAGconCCCACAUACUUUGUUGAUUGGUUGUCAAUCAUGGCAAAAGUGCACGCUACUUUGA3'</t>
  </si>
  <si>
    <t>Apparent Kd: 1.3 ± 0.8 mM</t>
  </si>
  <si>
    <t>5'-UCAAUGGUACGGUACUUCCAUUGUCAUGUGUA-N40-UACUUUGUUGAUUGGUUGUCAAUCAUGGCAAAAGUGCACGCUACUUUGA-3'</t>
  </si>
  <si>
    <t>300 mM NaCl, 20 mM Tris, pH 7.6, 5 mM MgCl2</t>
  </si>
  <si>
    <t>Research and Detection: " The presence of an astonishing variety of unknown RNA species in cells and the finding that RNA has enzymatic activity have bred the notion that RNA might not be excluded from the group of ATPases that has long been believed to be only proteins. One method for the examination of this idea is the chemical approach using the in vitro selection-amplification technique to identify ATP-binding RNA dubbed aptamers from synthesized random RNA pools. Here we report that the central region of pRNA is similar to the ATP-binding RNA aptamer in sequence and structure. We also demonstrate that phi29 pRNA directly binds ATP."</t>
  </si>
  <si>
    <t>Gcon enlarged is a conserved base essential for ATP binding</t>
  </si>
  <si>
    <t>Guo, P, goup@perdue.edu</t>
  </si>
  <si>
    <t>Shu, D., &amp; Guo, P. (2003). A viral RNA that binds ATP and contains a motif similar to an ATP-binding aptamer from SELEX. The Journal of biological chemistry, 278(9), 7119–7125. https://doi.org/10.1074/jbc.M209895200</t>
  </si>
  <si>
    <t>aptRNA1</t>
  </si>
  <si>
    <t>5'UCAAUGGUACGGUACUUCCAUUGUCAUGUGUAGGGUUGGGAAGAAACUGUGGCACUUCGGUGCCAGconCAACCCUACUUUGUUGAUUGGUUGUCAAUCAUGGCAAAAGUGCACGCUACUUUGA3'</t>
  </si>
  <si>
    <t>Apperant Kd: 0.1 ± 0.06 mM</t>
  </si>
  <si>
    <t>https://pubmed.ncbi.nlm.nih.gov/12885412/</t>
  </si>
  <si>
    <t>https://doi.org/10.1016/S0014-5793(03)00745-2</t>
  </si>
  <si>
    <t>tMG RNA</t>
  </si>
  <si>
    <t>MAb198 antibody, Rat</t>
  </si>
  <si>
    <t>5'GGGCCGGAGGUUAGCUUGCCCAUGGCAAGCAGGGCGCCACGGACCC3'</t>
  </si>
  <si>
    <t>5'-GGGAGAGCGGAAGCGUGCUGGGCC-N40-CAUAACCCAGAGGUCGAUGG-3'</t>
  </si>
  <si>
    <t>30 mM Tris–HCl, pH 7.5, 150 mM NaCl, 10 mM MgCl2, 2 mM dithiothreitol, and 1% bovine serum albumin</t>
  </si>
  <si>
    <t>Therapeutic: " To investigate the therapeutic potential of the RNA, we tested the ability of the RNA aptamer to protect the receptors in vivo from mAb198, a rat monoclonal antibody that recognizes the main immunogenic region on the AChR, and a significant fraction of patient autoantibodies with MG"</t>
  </si>
  <si>
    <t>Mutated version of an aptamer selected in 2000; also tuncated the aptamer and (separately) PEGylated</t>
  </si>
  <si>
    <t>https://www.koreascience.or.kr/article/JAKO200011920816102.pdf</t>
  </si>
  <si>
    <t>Lee, S. W, swl0208@unitel.co.kr</t>
  </si>
  <si>
    <t>https://pubmed.ncbi.nlm.nih.gov/15560078/</t>
  </si>
  <si>
    <t xml:space="preserve"> Nucleosides Nucleotides Nucleic Acids </t>
  </si>
  <si>
    <t>https://doi.org/10.1081/NCN-200026037</t>
  </si>
  <si>
    <t>#7</t>
  </si>
  <si>
    <t>Pro‐urokinase (PLAU), Human</t>
  </si>
  <si>
    <t>5′GACACCTGCGGATCCAAAGCGATGGCAAAGGAGTGGCTTTGGGAAGGTTGCCCATCGCAGCCCTGCAGGCTCTTCAG3'</t>
  </si>
  <si>
    <t>5′‐GACACCTGCGGATCCAAAGCGATGGC-N24-CCCATCGCAGCCCTGCAGGCTCTTCAG-3'</t>
  </si>
  <si>
    <t>Detection: " Detection of Human pro‐urokinase (PLAU) for thrombolytic therapy of acute myocardial infarction and acute ischemic stroke. We have isolated singlestranded DNA molecules with significantly increased binding affinity for human prourokinase by SELEX (systematic evolution of ligands by exponential enrichment) procedure from a pool of 1015 molecules containing 24 randomized positions which are flanked by defined regions."</t>
  </si>
  <si>
    <t>Selection is done with sDNA from this library that was radiolabelled by polynucleotide kinase and hybridized with a 37-nucleotide helper fixture</t>
  </si>
  <si>
    <t>Skrypina, N. A, nas@cardio.ru</t>
  </si>
  <si>
    <t>#15</t>
  </si>
  <si>
    <t>5′GACACCTGCGGATCCAAAGCGATGGCATGAACAGGGTGAAGTATGGGATGCCCATCGCAGCCCTGCAGGCTCTTCAG3'</t>
  </si>
  <si>
    <t>#16</t>
  </si>
  <si>
    <t>5′GACACCTGCGGATCCAAAGCGATGGCGTAGGTGTGGCTTTGGGAAGGTTGCCCATCGCAGCCCTGCAGGCTCTTCAG3'</t>
  </si>
  <si>
    <t>#17</t>
  </si>
  <si>
    <t>5′GACACCTGCGGATCCAAAGCGATGGCGGTTGGTGTGGGTATGGGAAGGTACCCATCGCAGCCCTGCAGGCTCTTCAG3'</t>
  </si>
  <si>
    <t>#18</t>
  </si>
  <si>
    <t>5′GACACCTGCGGATCCAAAGCGATGGCTAAGGAATGGCTATGGGAAGGTAGCCCATCGCAGCCCTGCAGGCTCTTCAG3'</t>
  </si>
  <si>
    <t>#25</t>
  </si>
  <si>
    <t>5′GACACCTGCGGATCCAAAGCGATGGCGGAAGGGTTGGCTGTGGGAAGGTACCCATCGCAGCCCTGCAGGCTCTTCAG3'</t>
  </si>
  <si>
    <t>#26</t>
  </si>
  <si>
    <t>5′GACACCTGCGGATCCAAAGCGATGGCAGGCAGGGATGGCTATGGGAAGGGCCCATCGCAGCCCTGCAGGCTCTTCAG3'</t>
  </si>
  <si>
    <t>#27</t>
  </si>
  <si>
    <t>5′GACACCTGCGGATCCAAAGCGATGGCCGAGGTATGGCTTTGGGAAGGTGGCCCATCGCAGCCCTGCAGGCTCTTCAG3'</t>
  </si>
  <si>
    <t>#28</t>
  </si>
  <si>
    <t>5′GACACCTGCGGATCCAAAGCGATGGCAGAAGGATTGGCTATGGAAAGGTCCCCATCGCAGCCCTGCAGGCTCTTCAG3'</t>
  </si>
  <si>
    <t>#31</t>
  </si>
  <si>
    <t>5′GACACCTGCGGATCCAAAGCGATGGCGGCAGGTTTGGCTATGGGAAGGGCCCCATCGCAGCCCTGCAGGCTCTTCAG3'</t>
  </si>
  <si>
    <t>#32</t>
  </si>
  <si>
    <t>5′GACACCTGCGGATCCAAAGCGATGGCCAAGGTGTGGCTTTGGGAAGGTGGCCCATCGCAGCCCTGCAGGCTCTTCAG3'</t>
  </si>
  <si>
    <t>https://pubmed.ncbi.nlm.nih.gov/14706642/</t>
  </si>
  <si>
    <t>https://doi.org/10.1016/j.bbrc.2003.12.030</t>
  </si>
  <si>
    <t>M1</t>
  </si>
  <si>
    <t>4,4′-methylenedianiline (MDA)</t>
  </si>
  <si>
    <t>5′GCCUGUUGUGAGCCUCCUGUCGAACUGCGAUCAGCGGUAAAUUUCCGCGCAGCCUCCACGCCGCUUGAGCGUUUAUUCUUGUCUCCC3′</t>
  </si>
  <si>
    <t>Kd: 0.45 μM</t>
  </si>
  <si>
    <t>5′-GCCTGTTGTGAGCCTCCTGTCGAA-N40-TTGAGCGTTTATTCTTGTCTCCC-3′</t>
  </si>
  <si>
    <t>250 mM NaCl/50 mM Tris–HCl/5 mM MgCl2</t>
  </si>
  <si>
    <t>Diagnostic: " The modification of cellular DNA by environmental substances is thought to be a crucial event in chemical induced carcinogenesis. Among the environmental carcinogens, aromatic amines are known for the fact that they can induce several types of cancers through the formation of so-called DNA adducts. These results open the possibility of using the SELEX technique to generate RNA molecules as diagnostic tools for the detection of DNA damaging compounds and ultimately DNA adducts."</t>
  </si>
  <si>
    <t>Labuda, D. , damian.labuda@umontreal.ca; Ulrike Brockstedt</t>
  </si>
  <si>
    <t>Brockstedt, U., Uzarowska, A., Montpetit, A., Pfau, W., &amp; Labuda, D. (2004). In vitro evolution of RNA aptamers recognizing carcinogenic aromatic amines. Biochemical and biophysical research communications, 313(4), 1004–1008. https://doi.org/10.1016/j.bbrc.2003.12.030</t>
  </si>
  <si>
    <t>M3</t>
  </si>
  <si>
    <t>5′GCCUGUUGUGAGCCUCCUGUCGAACAGAGGCAGUACUCAUCAACCCGAGCCUUCCGUCCCUGAGUUGAGCGUUUAUUCUUGUCUCCC3′</t>
  </si>
  <si>
    <t>Kd: 2 μM</t>
  </si>
  <si>
    <t>M22</t>
  </si>
  <si>
    <t>5′GCCUGUUGUGAGCCUCCUGUCGAAUGGGAGGAGUGCUGCUCUCCAGGCACUCUUGUUGCUCGGAUUGAGCGUUUAUUCUUGUCUCCC3′</t>
  </si>
  <si>
    <t>Kd: 12 μM</t>
  </si>
  <si>
    <t>https://pubmed.ncbi.nlm.nih.gov/14980623/</t>
  </si>
  <si>
    <t>https://doi.org/10.1016/j.bmc.2003.12.009</t>
  </si>
  <si>
    <t>SL-1</t>
  </si>
  <si>
    <t>Sialyllactose</t>
  </si>
  <si>
    <t>5′GTACGAATTCACGAGGTTGCCGAGCGTGCGCTTGCCTGCGTGTAGAGTCCGTCAACTCGCTCAGTGGGTGGGTGGGTGGTGAGCATGGAGTCGGATCCTCTA3′</t>
  </si>
  <si>
    <t>5′-GTACGAATTCACGAGGTTGCC-N60-AGCATGGAGTCGGATCCTCTA-3′</t>
  </si>
  <si>
    <t>Tris–HCl buffer (50 mM, pH 7.6) containing 250 mM NaCl and 5 mM MgCl2</t>
  </si>
  <si>
    <t>Therapeutic: " To our knowledge, this is the first report on the selection of a modified DNA aptamer that has micromolar affinity for sialyllactose, the cell surface carbohydrate. The highaffinity sialyllactose-specific DNA aptamer might be useful for studies of cell adhesion and the development of a lead molecule for cell-adhesion-blocking anti-viral therapy."</t>
  </si>
  <si>
    <t>Sawai, H, sawai@chem.gunma-u.ac.jp</t>
  </si>
  <si>
    <t>Masud, M. M., Kuwahara, M., Ozaki, H., &amp; Sawai, H. (2004). Sialyllactose-binding modified DNA aptamer bearing additional functionality by SELEX. Bioorganic &amp; medicinal chemistry, 12(5), 1111–1120. https://doi.org/10.1016/j.bmc.2003.12.009</t>
  </si>
  <si>
    <t>SL-2</t>
  </si>
  <si>
    <t>5′GTACGAATTCACGAGGTTGCCGCGGGGCCCGTGTGCGTTGGTCGAATTCGTGTACACTTCTCGCCTGTCTACCAGCCAGCCAGCATGGAGTCGGATCCTCTA3′</t>
  </si>
  <si>
    <t>SL-3</t>
  </si>
  <si>
    <t>5′GTACGAATTCACGAGGTTGCCTCGCTCGCGTGATAGAATTGAACTCACCACCTCTTGGGTAGTGTCCCGCCCGCCGAGTCCAGCATGGAGTCGGATCCTCTA3′</t>
  </si>
  <si>
    <t>SL-4</t>
  </si>
  <si>
    <t>5′GTACGAATTCACGAGGTTGCCTCGCTCGCGTGCTCGTCTTGAACTCACCACCTCTTGGGTAGTGTCCCGCCCGCCGAGTGGAGCATGGAGTCGGATCCTCTA3′</t>
  </si>
  <si>
    <t>SL-5</t>
  </si>
  <si>
    <t>5′GTACGAATTCACGAGGTTGCCGCTGCGGTAGGTGAACGGTAACGGCAAACTTCGCATGCTTGCTCGCCTGCTCGCCCCTCCAGCATGGAGTCGGATCCTCTA3′</t>
  </si>
  <si>
    <t>SL-6</t>
  </si>
  <si>
    <t>5′GTACGAATTCACGAGGTTGCCGCTGCGGTAGGTGAACGGTAACGGCAAACTTCGCATGCTTGCTCGCCTGCTCGCCCCTCGCAGCATGGAGTCGGATCCTCTA3′</t>
  </si>
  <si>
    <t>SL-7</t>
  </si>
  <si>
    <t>5′GTACGAATTCACGAGGTTGCCCCCGGGGCCAGCCACTTCCGTCAGTGAATTCCTGCTCGTATATCTACTCGCCCGCCTGCCAGCATGGAGTCGGATCCTCTA3′</t>
  </si>
  <si>
    <t>SL-8</t>
  </si>
  <si>
    <t>5′GTACGAATTCACGAGGTTGCCCCCGGGGCCAGCCACTTCTGTCAGTGAATTCCTGCTCGTATATCTACTCGCCCGCCTGCCAGCATGGAGTCGGATCCTCTA3′</t>
  </si>
  <si>
    <t>SL-9</t>
  </si>
  <si>
    <t>5′GTACGAATTCACGAGGTTGCCCCCCGGGGCCAGCCACTTCTGTCAGTGAATTCCTGCTCGTATATCTACTCGCCCGCCTGCCAGCATGGAGTCGGATCCTCTA3′</t>
  </si>
  <si>
    <t>SL-10</t>
  </si>
  <si>
    <t>5′GTACGAATTCACGAGGTTGCCAGCGGGGCCAGCCACTTCTGTCAGTGAATTCCTGCTCGTATATCTACTCGCCCGCCTGCCAGCATGGAGTCGGATCCTCTA3′</t>
  </si>
  <si>
    <t>SL-11</t>
  </si>
  <si>
    <t>5′GTACGAATTCACGAGGTTGCCAGCGGGGCCAGCCACTTCTGTCAGTGAATTCCTGCTCGTATATCTACTCGCCCGCCTGCGAGCATGGAGTCGGATCCTCTA3′</t>
  </si>
  <si>
    <t>Kd: 4.9 μM</t>
  </si>
  <si>
    <t>SL-12</t>
  </si>
  <si>
    <t>5′GTACGAATTCACGAGGTTGCCAGCGGGGCCAGCCACTTCTGTCAGTGAATTCCTGCTCGTATATCTACTCGCCCGCCTGGGGAGCATGGAGTCGGATCCTCTA3′</t>
  </si>
  <si>
    <t>SL-13</t>
  </si>
  <si>
    <t>5′GTACGAATTCACGAGGTTGCCAGCGGGGCCAGCCACTTCTGTCAGTGAATTCCTGCTCGTATATCTACTCGCCCGCCTGGGCAGCATGGAGTCGGATCCTCTA3′</t>
  </si>
  <si>
    <t>SL-14</t>
  </si>
  <si>
    <t>5′GTACGAATTCACGAGGTTGCCAGCGGGGCCAGCCACTTCTGTCAGTGAATTCCTGCTCGTATATCTACTCGCCCGCCTGCGGAGCATGGAGTCGGATCCTCTA3′</t>
  </si>
  <si>
    <t>SL-15</t>
  </si>
  <si>
    <t>5′GTACGAATTCACGAGGTTGCCCGCGCCCCCTCAGCCCTGTACGAATTCACGAGGTTGCCAGCATGGAGTCGGATCCTCTA3′</t>
  </si>
  <si>
    <t>SL-16</t>
  </si>
  <si>
    <t>5′GTACGAATTCACGAGGTTGCCCCGGGCCGCCCCCCTGTACGAATTCACGAGGTTGCCAGCATGGAGTCGGATCCTCTA3′</t>
  </si>
  <si>
    <t>SL-17</t>
  </si>
  <si>
    <t>5′GTACGAATTCACGAGGTTGCCCAGGTCGGGGGGGGCCCCGTACGAATTCACGAGGTTGCCAGCATGGAGTCGGATCCTCTA3′</t>
  </si>
  <si>
    <t>SL-18</t>
  </si>
  <si>
    <t>5′GTACGAATTCACGAGGTTGCCGAGGTCGGGGGGGGCCCTGTACGAATTCACGAGGTTGGGAGCATGGAGTCGGATCCTCTA3′</t>
  </si>
  <si>
    <t>https://pubmed.ncbi.nlm.nih.gov/15359119/</t>
  </si>
  <si>
    <t xml:space="preserve"> Mol Cells </t>
  </si>
  <si>
    <t>PMID: 15359119</t>
  </si>
  <si>
    <t>Cho, J. S., Lee, Y. J., Shin, K. S., Jeong, S., Park, J., &amp; Lee, S. W. (2004). In vitro selection of specific RNA aptamers for the NFAT DNA binding domain. Molecules and cells, 18(1), 17–23.</t>
  </si>
  <si>
    <t>RNA aptamer #1</t>
  </si>
  <si>
    <t>Nuclear factor of activated T cells DNA binding domain (NFAT DBD)</t>
  </si>
  <si>
    <t>5′GGGAGAGCGGAAGCGUGCUGGGCCGAUAUGAAGGAGUGGAGAGGGUGGCAGCAUGGUCCGGAUCCAUAACCCAGAGGUCGAUGGAUCCCCCC3′</t>
  </si>
  <si>
    <t>Kd: 11.1 nM</t>
  </si>
  <si>
    <t>5′-GGGAGAGCGGAAGCGUGCUGGGCC-N40-CAUAACCCAGAGGUCGAUGGAUCCCCCC-3′</t>
  </si>
  <si>
    <t>30 mM Tris-HCl, pH 7.5, 150 mM NaCl, 1.5 mM MgCl2, 2 mM dithiothreitol, and 1% BSA</t>
  </si>
  <si>
    <t>Therapeutic: " Nuclear factor of activated T cells (NFAT) plays a central role in the immune response, and the immunosuppressive drugs, cyclosporin A and FK-506, have been developed to inhibit it. However, due to the toxic effects of these drugs, which derive from their ability to inhibit calcineurin in non-immune tissues, the identification of small compounds that target NFAT directly could be an approach to developing less toxic immunosuppressive therapy."</t>
  </si>
  <si>
    <t>Lee, S. W., SWL0208@dankook.ac.kr</t>
  </si>
  <si>
    <t>RNA aptamer #2</t>
  </si>
  <si>
    <t>5′GGGAGAGCGGAAGCGUGCUGGGCCGAGGGAGGCGAUAUGAAGGUGUAGAGAGGCCUCCUGGACACAUAACCCAGAGGUCGAUGGAUCCCCCC3′</t>
  </si>
  <si>
    <t>https://pubmed.ncbi.nlm.nih.gov/15023071/</t>
  </si>
  <si>
    <t>https://doi.org/10.1021/bi0356146</t>
  </si>
  <si>
    <t>F1-1</t>
  </si>
  <si>
    <t>C-terminal ribonuclease domain of colicin E3 (CRD of colicin E3)</t>
  </si>
  <si>
    <t>5‘GGGAGAAUUCCGACCAGAAGCUUACUGUCCUCCCUUCAGAGAGCGCGGGACCCUUAACUUGGGGCCCACGAACAGCUUCAGUUCCGUCUCGGCGUCAUAUGUGCGUCUACAUGGAUCCUCA3‘</t>
  </si>
  <si>
    <t>Kd: 2±11 nM</t>
  </si>
  <si>
    <t>5‘-GGTAATACGACTCACTATAGGGAGAATTCCGACCAGAAGCTT-N72-CATATGTGCGTCTACATGGATCCTCA-3‘</t>
  </si>
  <si>
    <t>10 mM Tris-HCl (pH 7.6), 10 mM MgCl2, and 30 mM NH4Cl</t>
  </si>
  <si>
    <t>Detection: " Aptamer F2-1 could be used for the structural analysis of the interaction with colicin E3, in place of 16S rRNA. Furthermore, the aptamers work as analogues of the colicin E3 immunity protein, and the expression of the aptamers in a colicin-sensitive cell could confer resistance to colicin E3. This implies that the aptamers could be used as selection markers, such as anti-aminoglycoside aptamers, for the isolation of certain E. coli mutants (45).
"</t>
  </si>
  <si>
    <t>Hirao, I, ihirao@postman.riken.go.jp, hirao@mkomi.rcast.u-tokyo.ac.jp; Yokoyama, S, yokoyama@biochem.s.u-tokyo.ac.jp</t>
  </si>
  <si>
    <t>Hirao, I., Harada, Y., Nojima, T., Osawa, Y., Masaki, H., &amp; Yokoyama, S. (2004). In vitro selection of RNA aptamers that bind to colicin E3 and structurally resemble the decoding site of 16S ribosomal RNA. Biochemistry, 43(11), 3214–3221. https://doi.org/10.1021/bi0356146</t>
  </si>
  <si>
    <t>F2-1</t>
  </si>
  <si>
    <t>5‘GGGAGAAUUCCGACCAGAAGCUUUCCCUGGCCCAAGAUCCUAAUAAAGUUUUUUCGGACCGGAGCGAAACCACUAUCCUCUUAAGCAAUCUGUCAUAUGUGCGUCUACAUGGAUCCUCA3‘</t>
  </si>
  <si>
    <t>Kd: 14±2 nM</t>
  </si>
  <si>
    <t>F3-1</t>
  </si>
  <si>
    <t>5‘GGGAGAAUUCCGACCAGAAGCUUGUACAACACAUCAUUACGGCUGCUAUUGGCUCCAAGCGUCUUUCUCCCUGGUCAAUAGUCCAGCCACCACGCAUAUGUGCGUCUACAUGGAUCCUCA3‘</t>
  </si>
  <si>
    <t>Kd: 4±15 nM</t>
  </si>
  <si>
    <t>F4-1</t>
  </si>
  <si>
    <t>5‘GGGAGAAUUCCGACCAGAAGCUUGACAUCUGUAAGUAAGAUUCUAUCUGCAAAGCGGUUAGGAGGGCUCGGACUCUGAUUGCCUCCCCGCACCCAUAUGUGCGUCUACAUGGAUCCUCA3‘</t>
  </si>
  <si>
    <t>Kd: 7±1 nM</t>
  </si>
  <si>
    <t>F4-2</t>
  </si>
  <si>
    <t>5‘GGGAGAAUUCCGACCAGAAGCUUGACAUCUGUAAGUAAGAUUCUAUCUGCAAAGCGGUUAGGGGGGCUCGGACUCUGAUUGCCUCCCCGCACCCAUAUGUGCGUCUACAUGGAUCCUCA3‘</t>
  </si>
  <si>
    <t>Kd: 294±170 nM</t>
  </si>
  <si>
    <t>F5-1</t>
  </si>
  <si>
    <t>5‘GGGAGAAUUCCGACCAGAAGCUUGUCAGCUGCUCGCGGGAUCGAUCCAUUCGGUGGCCAUGCUCCGGAAGACGGGCCGGCUUCGCAAGACUCAGGCAUAUGUGCGUCUACAUGGAUCCUCA3‘</t>
  </si>
  <si>
    <t>Kd: 10±1 nM</t>
  </si>
  <si>
    <t>Detection: " Aptamer F2-1 could be used for the structural analysis of the interaction with colicin E3, in place of 16S rRNA. Furthermore, the aptamers work as analogues of the colicin E3 immunity protein, and the expression of the aptamers in a colicin-sensitive cell could confer resistance to colicin E3. This implies that the aptamers could be used as selection markers, such as anti-aminoglycoside aptamers, for the isolation of certain E. coli mutants."</t>
  </si>
  <si>
    <t>https://pubmed.ncbi.nlm.nih.gov/15606780/</t>
  </si>
  <si>
    <t>https://doi.org/10.1111/j.1432-1033.2004.04461.x</t>
  </si>
  <si>
    <t>E1</t>
  </si>
  <si>
    <t>Escherichia coli (E. coli) core bacterial RNA polymerase (RNAP)</t>
  </si>
  <si>
    <t>5'GGGAGCTCAGAATAAACGCTCAATTCGGGGAGGTGGCATGGGGGGGAGGCAGTTATTCGACATGAGGCCCGGATC3'</t>
  </si>
  <si>
    <t>Kd: 0.13 nM</t>
  </si>
  <si>
    <t>5'-GGGAGCTCAGAATAAACGCTCAA-N32-TTCGACATGAGGCCCGGATC-3'</t>
  </si>
  <si>
    <t>20 mM Tris/HCl pH 7.9, 10 mM MgCl2, 300 mM NaCl, 30 mM KCl; in subsequent rounds NaCl and KCl concentrations were increased to 400 and 40 mM, respectively</t>
  </si>
  <si>
    <t>Detection: " Bacterial RNA polymerase (RNAP) is the central enzyme of gene expression that is responsible for the synthesis of all types of cellular RNAs. The goal of this work was to obtain novel ligands to RNAP which would target different epitopes of the enzyme and serve as specific probes to study the mechanism of transcription and conformational flexibility of RNAP. We propose that the aptamers obtained in this work will be useful for studying the interactions of RNAP with various ligands and regulatory factors and for investigating the conformational flexibility of the enzyme."</t>
  </si>
  <si>
    <t>Kulbachinskiy, A, akulb@img.ras.ru</t>
  </si>
  <si>
    <t>Kulbachinskiy, A., Feklistov, A., Krasheninnikov, I., Goldfarb, A., &amp; Nikiforov, V. (2004). Aptamers to Escherichia coli core RNA polymerase that sense its interaction with rifampicin, sigma-subunit and GreB. European journal of biochemistry, 271(23-24), 4921–4931. https://doi.org/10.1111/j.1432-1033.2004.04461.x</t>
  </si>
  <si>
    <t>E2</t>
  </si>
  <si>
    <t>5'GGGAGCTCAGAATAAACGCTCAAAACGCACCGGAGGGAGGACTTTGGGCCATCCTTTCGACATGAGGCCCGGATC3'</t>
  </si>
  <si>
    <t>Kd: 1.04 nM</t>
  </si>
  <si>
    <t>E3</t>
  </si>
  <si>
    <t>5'GGGAGCTCAGAATAAACGCTCAACGCAGGCCAGCGGGCGAGGATGGGCCACCCCTATCGACATGAGGCCCGGATC3'</t>
  </si>
  <si>
    <t>Kd: 1.23 nM</t>
  </si>
  <si>
    <t>Substitution of T with A at the first position of the right constant region</t>
  </si>
  <si>
    <t>E4</t>
  </si>
  <si>
    <t>5'GGGAGCTCAGAATAAACGCTCAATGGGTTGTGCAGGAGGGGGTGCCCGTTTAGGTTTCGACATGAGGCCCGGATC3'</t>
  </si>
  <si>
    <t>Kd: 2.23 nM</t>
  </si>
  <si>
    <t>E5</t>
  </si>
  <si>
    <t>5'GGGAGCTCAGAATAAACGCTCAAGGGTGGGCGGGAAGAGTGGGGTGGAAGAGCGTTTCGACATGAGGCCCGGATC3'</t>
  </si>
  <si>
    <t>Kd: 0.72 nM</t>
  </si>
  <si>
    <t>E6</t>
  </si>
  <si>
    <t>5'GGGAGCTCAGAATAAACGCTCAACTTCCGACGATGTAAGTCACCACCCGGCTCAGTTCGACATGAGGCCCGGATC3'</t>
  </si>
  <si>
    <t>Kd: 1.62 nM</t>
  </si>
  <si>
    <t>E7</t>
  </si>
  <si>
    <t>5'GGGAGCTCAGAATAAACGCTCAATGTGAGCTGGTGGGGTAGGGGGCTGCGAGAGTTTCGACATGAGGCCCGGATC3'</t>
  </si>
  <si>
    <t>Kd: 2.21 nM</t>
  </si>
  <si>
    <t>E8</t>
  </si>
  <si>
    <t>5'GGGAGCTCAGAATAAACGCTCAACTGCCCACCGCTGTAAGGTGTCGCCTCCGTCATTCGACATGAGGCCCGGATC3'</t>
  </si>
  <si>
    <t>Kd: 6.32 nM</t>
  </si>
  <si>
    <t>E9</t>
  </si>
  <si>
    <t>5'GGGAGCTCAGAATAAACGCTCAACTCGCTACAGCAAACGCAGCCTCGAGGGATGGTTCGACATGAGGCCCGGATC3'</t>
  </si>
  <si>
    <t>Kd: 1.43 nM</t>
  </si>
  <si>
    <t>E10</t>
  </si>
  <si>
    <t>5'GGGAGCTCAGAATAAACGCTCAAGGCATCCACGCACTGCGAACCGGTCTGGAGTGTTCGACATGAGGCCCGGATC3'</t>
  </si>
  <si>
    <t>Kd: 2.82 nM</t>
  </si>
  <si>
    <t>E11</t>
  </si>
  <si>
    <t>5'GGGAGCTCAGAATAAACGCTCAAGGAGTGATGCCGCCGCCTGGTTGCCTTGGGAGTTCGACATGAGGCCCGGATC3'</t>
  </si>
  <si>
    <t>Kd: 3.56 nM</t>
  </si>
  <si>
    <t>E12</t>
  </si>
  <si>
    <t>5'GGGAGCTCAGAATAAACGCTCAAGCATCCAGCAAACGCAGCCGGTTTGGCGCCTATTCGACATGAGGCCCGGATC3'</t>
  </si>
  <si>
    <t>Kd: 4.00 nM</t>
  </si>
  <si>
    <t>E13</t>
  </si>
  <si>
    <t>5'GGGAGCTCAGAATAAACGCTCAAGCTACTGCTGGAGCACACCCCGACGGTGAGAGTCGACATGAGGCCCGGATC3'</t>
  </si>
  <si>
    <t>Kd: 4.93 nM</t>
  </si>
  <si>
    <t>Deletion of T at the first position of the right constant region</t>
  </si>
  <si>
    <t>https://pubmed.ncbi.nlm.nih.gov/15562003/</t>
  </si>
  <si>
    <t>https://doi.org/10.1093/nar/gkh949</t>
  </si>
  <si>
    <t>apt1</t>
  </si>
  <si>
    <t>Receptor activator of NF-kappaB (RANK), Human</t>
  </si>
  <si>
    <t>5′ACACAAUGGACGGAUUCGUAUGGGUGGGAUCGGGAAGGGCUACGAACACCGUAACGGCCGACAUGAGAG3′</t>
  </si>
  <si>
    <t>Kd: 0.33 uM</t>
  </si>
  <si>
    <t>5′-GGACACAATGGACG-N40-TAACGGCCGACATGAGAG-3′</t>
  </si>
  <si>
    <t>20 mM Tris–HCl, pH 7.6, 80 mM potassium acetate, 2.5 mM magnesium acetate and 1 mM DTT</t>
  </si>
  <si>
    <t>Therapeutic: " Generating RNA aptamers against human RANK to develop potential therapeutics for RA and bone malignancies. In the literature, only a few RNA aptamers are known to be reactive to membrane proteins including receptors. Of these, RNA aptamers against hepatocyte growth factor (HGF) receptor (c-met) were successfully generated by SELEX when HGF's soluble extracellular domain was used as the target molecule"</t>
  </si>
  <si>
    <t>Nakamura, Y, nak@ims.u-tokyo.ac.jp</t>
  </si>
  <si>
    <t>Mori, T., Oguro, A., Ohtsu, T., &amp; Nakamura, Y. (2004). RNA aptamers selected against the receptor activator of NF-kappaB acquire general affinity to proteins of the tumor necrosis factor receptor family. Nucleic acids research, 32(20), 6120–6128. https://doi.org/10.1093/nar/gkh949</t>
  </si>
  <si>
    <t>apt2</t>
  </si>
  <si>
    <t>5′ACACAAUGGACGAUAUGGUAUUGAGGUGGGAAGGGGAUUGGGAUAAUUGCCAUAACGGCCGACAUGAGAG3′</t>
  </si>
  <si>
    <t>Kd: 1.8 uM</t>
  </si>
  <si>
    <t>apt3</t>
  </si>
  <si>
    <t>5′ACACAAUGGACGAUAGUGGUUGGGAUUGGGUGGGCGCACAAGUUGUUCCGUUAACGGCCGACAUGAGAG3′</t>
  </si>
  <si>
    <t>Kd: 5.8 uM</t>
  </si>
  <si>
    <t>https://pubmed.ncbi.nlm.nih.gov/15629041/</t>
  </si>
  <si>
    <t xml:space="preserve"> Genomics Proteomics Bioinformatics </t>
  </si>
  <si>
    <t>https://doi.org/10.1016/s1672-0229(04)02005-4</t>
  </si>
  <si>
    <t>3.1</t>
  </si>
  <si>
    <t>Tumor necrosis factor alpha (hTNFα), Human</t>
  </si>
  <si>
    <t>5′GGGAGGACGAUGUUACCCCGGGUUCUGUAUGAUCCGACCGGUCAGAUAAGACCACAAGAAGACUCGCAAGA3′</t>
  </si>
  <si>
    <t>5′-GGGAGGACGATGTTA-N40-AAGAAGACTCGCAAGA-3′</t>
  </si>
  <si>
    <t>PBS with 1 mM MgCl2 and 10 mM DTT</t>
  </si>
  <si>
    <t>Therapeutic and Diagnostic: "Human tumor necrosis factor α (hTNFα), a pleiotropic cytokine with activities ranging from host defense mechanisms in infection and injury to severe toxicity in septic shock or other related diseases, is a promising target for drug screening. Oligonucleotide aptamers described here are potential therapeutics and diagnostics for hTNFα-related diseases."</t>
  </si>
  <si>
    <t>Zhang, Z., zhangzq@public3.bta.net.cn</t>
  </si>
  <si>
    <t>Yan, X., Gao, X., &amp; Zhang, Z. (2004). Isolation and characterization of 2'-amino-modified RNA aptamers for human TNFalpha. Genomics, proteomics &amp; bioinformatics, 2(1), 32–42. https://doi.org/10.1016/s1672-0229(04)02005-4</t>
  </si>
  <si>
    <t>5′GGGAGGACGAUGUUACGCAUCGUUUGCGUGGCGUGUCCGGGCGCCGAUUCGUAAAAAGAAGACUCGCAAGA3′</t>
  </si>
  <si>
    <t>5′GGGAGGACGAUGUUACUAGGCGGAUUGUUUCGAUUCUUUGCCUUGUCCCUAGUGCAAGAAGACUCGCAAGA3′</t>
  </si>
  <si>
    <t>14.8</t>
  </si>
  <si>
    <t>5′GGGAGGACGAUGUUACGUAUAUACGGAUUAGGUUGUAGCUCAGACCAGUAAUGUCAAGAAGACUCGCAAGA3′</t>
  </si>
  <si>
    <t>16.3</t>
  </si>
  <si>
    <t>5′GGGAGGACGAUGUUACGUGCUAGAUGCUACGAGUGGUCUCCUCACGUAGAAGGGGAAGAAGACUCGCAAGA3′</t>
  </si>
  <si>
    <t>18.1</t>
  </si>
  <si>
    <t>5′GGGAGGACGAUGUUAGGUCCCACAUAGGUUGGUCUUGUUGUAUGGGCUGUUUGCAAAGAAGACUCGCAAGA3′</t>
  </si>
  <si>
    <t>5′GGGAGGACGAUGUUAGUGUUUUGGGAGAGAAAAGGGGGAGCCUUUACUUUGUUGGAAGAAGACUCGCAAGA3′</t>
  </si>
  <si>
    <t>5′GGGAGGACGAUGUUAGACGAUGUUAUCAGGGAGUUGGGAUCAUAUAGUCUUACAUAAGAAGACUCGCAAGA3′</t>
  </si>
  <si>
    <t>5′GGGAGGACGAUGUUACGCAAGAGCCGCCCUAAUGGUUCAAUGGUAACUGUAUAUGAAGAAGACUCGCAAGA3′</t>
  </si>
  <si>
    <t>5′GGGAGGACGAUGUUAGACUUCUUGUGCCAUUAUGAAUUAUUGCUAAUCCUCUUGAAAGAAGACUCGCAAGA3′</t>
  </si>
  <si>
    <t>8.6</t>
  </si>
  <si>
    <t>5′GGGAGGACGAUGUUAAGGACGUACUUGGAAAAGAGGCGCGAAGAACCUGGUAUGUAAGAAGACUCGCAAGA3′</t>
  </si>
  <si>
    <t>5′GGGAGGACGAUGUUAUAGGACGUACUUGGAAAAGAGGCGCGAAGAACCUGGUAUGAAGAAGACUCGCAAGA3′</t>
  </si>
  <si>
    <t>10</t>
  </si>
  <si>
    <t>5′GGGAGGACGAUGUUAUGGCCACCUUGCCACUCUUCCUUGCAUAUUUUACUCCCGCAAGAAGACUCGCAAGA3′</t>
  </si>
  <si>
    <t>11.7</t>
  </si>
  <si>
    <t>5'GGGAGGACGAUGUUACAAGCCGAGGGGGAGUAUCUGAUGACAAUUCGGAGCUCCAAAGAAGACUCGCAAGA3′</t>
  </si>
  <si>
    <t>13.2</t>
  </si>
  <si>
    <t>5′GGGAGGACGAUGUUAUCAUGGUGUGUGAGUUAGCUCACGUGCCGUUUCGAAGGCGAAGAAGACUCGCAAGA3′</t>
  </si>
  <si>
    <t>17.9</t>
  </si>
  <si>
    <t>5′GGGAGGACGAUGUUACAUGGGCUAGACCGGCAUAAAACUGCUGUAGUUGCACGCCAAGAAGACUCGCAAGA3′</t>
  </si>
  <si>
    <t>20.4</t>
  </si>
  <si>
    <t>5′GGGAGGACGAUGUUACGUUGUAGUAGUGGCUUGGGCAUAACUCAGUUAAACACUAAAGAAGACUCGCAAGA3′</t>
  </si>
  <si>
    <t>5′GGGAGGACGAUGUUAGACCGCGGAAAAGGAAGGAAUUAGAUACAACGGAGAAGUGAAGAAGACUCGCAAGA3′</t>
  </si>
  <si>
    <t>T1.7.5</t>
  </si>
  <si>
    <t>5′GGGAGGACGAUGUUACGCAUCGUUUGCGUGGCGUGUCCGGGCGCAAGAAGACUCGCAAGA3′</t>
  </si>
  <si>
    <t>10 nucleotides of 3′-end truncated aptamer derived from oligonucleotide 7.5</t>
  </si>
  <si>
    <t>T2.13.2</t>
  </si>
  <si>
    <t>5′GGGAGGACGAUGUUAUGGUGUGUGAGUUAGCUCACGUGCCGAAGAAGACUCGCAAGA3′</t>
  </si>
  <si>
    <t>3 nucleotides from 5' end and 11 nucleotides from 3' end truncated aptamer derived from oligonucleotide 13.2; Up to 9 additional nucleotides could be removed from the 5′-end with little or no effect on binding affinity and modified with 2′-nh2-pyrimidine groups</t>
  </si>
  <si>
    <t>Modfied pool of 2'-NH2-RNA --&gt; .2'-NH2 ,-modified CTP and UTP</t>
  </si>
  <si>
    <t>T3.11.7</t>
  </si>
  <si>
    <t>5′GGGAGGACGAUGUUAGGAGUAUCUGAUGACAAUUCGGAGCUCCAAGAAGACUCGCAAGA3′</t>
  </si>
  <si>
    <t>11 nucleotides of 5′- and 1 nucleotide from 3′-end truncated aptamer, derived from clone 11.7 And modified with 2′-f-pyrimidine and 2′-nh2-pyrimidine groups</t>
  </si>
  <si>
    <t>T4.14.8</t>
  </si>
  <si>
    <t>5′GGGAGGACGAUGUUACGUAUAUACGGAUUAGGUUGUAGCUCAGACCAAGAAGACUCGCAAGA3′</t>
  </si>
  <si>
    <t>9 nucelotides from 3' end truncated aptamer derived from oligonucleotide 14.8; Removal of an additional base pair from the base of the proposed stem (6 nucleotides of 5′-end and 5 of 3′-end derived from clone 14) did not affect the binding affinity.</t>
  </si>
  <si>
    <t>https://pubmed.ncbi.nlm.nih.gov/15362896/</t>
  </si>
  <si>
    <t xml:space="preserve"> Anal Chem </t>
  </si>
  <si>
    <t>https://doi.org/10.1021/ac049857v</t>
  </si>
  <si>
    <t>4.4.1</t>
  </si>
  <si>
    <t>5'AGCAGCACAGAGGTCAGATGTGCGGTTCACATAAAACTAACTGTGCCCCCATTCCTCATGCCTATGCGTGCTACCGTGAA3'</t>
  </si>
  <si>
    <t>5′-AGCAGCACAGAGGTCAGATG-N40-CCTATGCGTGCTACCGTGAA-3′</t>
  </si>
  <si>
    <t>10 mM Tris, 50 mM NaCl, and 1 mM EDTA at pH 7.5</t>
  </si>
  <si>
    <t>Detection: " Aptamers with high affinity for IgE were selected using capillary electrophoresis to demonstrate the compatibility of this technique with SELEX. The high selectivity and efficiency of CE gave rise to a very high rate of enrichment, allowing high-affinity, high-selectivity aptamers to be obtained in only four rounds of selection."</t>
  </si>
  <si>
    <t>Bowser, M. T., bowser@chem.umn.edu</t>
  </si>
  <si>
    <t>Mendonsa, S. D., &amp; Bowser, M. T. (2004). In vitro selection of high-affinity DNA ligands for human IgE using capillary electrophoresis. Analytical chemistry, 76(18), 5387–5392. https://doi.org/10.1021/ac049857v</t>
  </si>
  <si>
    <t>4.4.2</t>
  </si>
  <si>
    <t>5′AGCAGCACAGAGGTCAGATGCGGCGCGGGGTCTTTTACAAATAGTTGTCCTAGCCACGCCTATGCGTGCTACCGTGAA3′</t>
  </si>
  <si>
    <t>Kd: 30 ± 22 nM</t>
  </si>
  <si>
    <t>4.4.3</t>
  </si>
  <si>
    <t>5′AGCAGCACAGAGGTCAGATGACTATTGCACCTGTTCGACCTAACGTTGGTTTGGTAGGCCCTATGCGTGCTACCGTGAA3′</t>
  </si>
  <si>
    <t>4.4.4</t>
  </si>
  <si>
    <t>5′AGCAGCACAGAGGTCAGATGACATTTCACAGCGTTCATAGTAACTGGCACTACAGTGCCGCCTGTGCGTGCTACCGTGAA3′</t>
  </si>
  <si>
    <t>4.4.5</t>
  </si>
  <si>
    <t>5′AGCAGCACAGAGGTCAGATGCGATAGTGGTCGATTCTCCAACTTTGTCTATGTGCACTTGCCTATGCGTGCTACCGTGAA3′</t>
  </si>
  <si>
    <t>4.4.6</t>
  </si>
  <si>
    <t>5′AGCAGCACAGAGGTCAGATGCTTCATTTCTTCCGAGCTGTGACGACCGTATTTTCCTACGCCTATGCGTGCTACCGTGAA3′</t>
  </si>
  <si>
    <t>4.4.7</t>
  </si>
  <si>
    <t>5′AGCAGCACAGAGGTCAGATGTATCAGCATTGTAAAATTGGTACAATCTGTTTGGTTTCACCTATGCGTGCTACCGTGAA3′</t>
  </si>
  <si>
    <t>4.4.8</t>
  </si>
  <si>
    <t>5′AGCAGCACAGAGGTCAGATGTGTATTGAGTCACTGGTTTTAACTTTTCGTGGGGCCGGTTCCTATGCGTGCTACCGTGAA3′</t>
  </si>
  <si>
    <t>4.4.9</t>
  </si>
  <si>
    <t>5′AGCAGCACAGAGGTCAGATGTTTAGCCCGCTCAGTCATCTGTAACTCGTCACCTCATTTGCCTATGCGTGCTACCGTGAA3′</t>
  </si>
  <si>
    <t>4.4.10</t>
  </si>
  <si>
    <t>5′AGCAGCACAGAGGTCAGATGCTATGAGCAGATCCGATAGAAAGTTAATGCCCTAGAACATCCTATGCGTGCTACCGTGAA3′</t>
  </si>
  <si>
    <t>Kd: 33 ± 36 nM</t>
  </si>
  <si>
    <t>4.4.11</t>
  </si>
  <si>
    <t>5′AGCAGCACAGAGGTCAGATGAACTCACAAACTAGTTTTTGGTGTCGTTGTGCTCCGTTGTCCTATGCGTGCTACCGTGAA3′</t>
  </si>
  <si>
    <t>4.4.12</t>
  </si>
  <si>
    <t>5′AGCAGCACAGAGGTCAGATGTGAAACATAGCATATTTACTTATGTCGCCTTGCCGGTTCCTATGCGTGCTACCGTGAA3′</t>
  </si>
  <si>
    <t>Kd: 23 ± 12 nM</t>
  </si>
  <si>
    <t>4.4.13</t>
  </si>
  <si>
    <t>5′AGCAGCACAGAGGTCAGATGTTCATCATTGTATCCTGGGTTCATGTGAGCACAAAGGTGTCCTATGCGTGCTACCGTGAA3′</t>
  </si>
  <si>
    <t>4.4.14</t>
  </si>
  <si>
    <t>5′AGCAGCACAGAGGTCAGATGTAGGATTTTTCTCAGACCGATACGCGTCGCTGTGCCTAGTCCTATGCGTGCTACCGTGAA3′</t>
  </si>
  <si>
    <t>4.4.15</t>
  </si>
  <si>
    <t>5′AGCAGCACAGAGGTCAGATGCTCCAAAGCGGGCGACTCTCAGGAACGCGGCTCAATTACCCCTATGCGTGCTACCGTGAA3′</t>
  </si>
  <si>
    <t>4.4.16</t>
  </si>
  <si>
    <t>5′AGCAGCACAGAGGTCAGATGAAATTTTGCACTTACTTGACGTTTCCTCGATAGCCACAAGCCTATGCGTGCTACCGTGAA3′</t>
  </si>
  <si>
    <t>Kd: 39 ± 18 nM</t>
  </si>
  <si>
    <t>4.4.17</t>
  </si>
  <si>
    <t>5′AGCAGCACAGAGGTCAGATGTGCTTATTTAGTCCCATGGTCAATTGCTGCGTATATAGTGCCTATGCGTGCTACCGTGAA3′</t>
  </si>
  <si>
    <t>4.4.18</t>
  </si>
  <si>
    <t>5′AGCAGCACAGAGGTCAGATGTGCGATAAATAAATATTACACTGCGAATTTAGTAAAGGTGCCTATGCGTGCTACCGTGAA3′</t>
  </si>
  <si>
    <t>4.4.19</t>
  </si>
  <si>
    <t>5′AGCAGCACAGAGGTCAGATGTAGGACCTCAATACACAGCTGTGTTTATGAATAATATCCCCTATGCGTGCTACCGTGAA3′</t>
  </si>
  <si>
    <t>4.4.20</t>
  </si>
  <si>
    <t>5′AGCAGCACAGAGGTCAGATGTGGTTCGATGCTGCAAGGTGTTGTCATTTGGCATATGTTACCTATGCGTGCTACCGTGAA3′</t>
  </si>
  <si>
    <t>Kd: 25 ± 20 nM</t>
  </si>
  <si>
    <t>4.4.21</t>
  </si>
  <si>
    <t>5′AGCAGCACAGAGGTCAGATGACGATCTCAGGTGATTAGCCGAGCTGTGTTCGAAACTAACCTATGCGTGCTACCGTGAA3′</t>
  </si>
  <si>
    <t>4.4.22</t>
  </si>
  <si>
    <t>5′AGCAGCACAGAGGTCAGATGGTCCAGACGATGCGCTCGATATAGAGGCATTCATTTCGGACCTATGCGTGCTACCGTGAA3′</t>
  </si>
  <si>
    <t>4.4.23</t>
  </si>
  <si>
    <t>5′AGCAGCACAGAGGTCAGATGATGTGTGAGGTTCAAAAACGTGCCCACGTTAAAGACCGGTCCTATGCGTGCTACCGTGAA3′</t>
  </si>
  <si>
    <t>4.4.24</t>
  </si>
  <si>
    <t>5′AGCAGCACAGAGGTCAGATGTACGGGAACCATCCGTGGTGAGGTGAACTACATACTGCCGCCTATGCGTGCTACCGTGAA3′</t>
  </si>
  <si>
    <t>4.4.25</t>
  </si>
  <si>
    <t>5′AGCAGCACAGAGGTCAGATGTGGGGTTTTGGTAGCCTTTGCAATCCTTATGCGTCTGAGCCCTATGCGTGCTACCGTGAA3′</t>
  </si>
  <si>
    <t>4.4.26</t>
  </si>
  <si>
    <t>5′AGCAGCACAGAGGTCAGATGTCAAATATGTAATGTAGGTCCGTTTCGGGTGGGCCATGGGCCTATGCGTGCTACCGTGAA3′</t>
  </si>
  <si>
    <t>4.4.27</t>
  </si>
  <si>
    <t>5′AGCAGCACAGAGGTCAGATGAGATGGTTGACCGGTTGATGTGATTAAGGAGACGTCGATTCCTATGCGTGCTACCGTGAA3′</t>
  </si>
  <si>
    <t>Kd: 23 ± 13 nM</t>
  </si>
  <si>
    <t>https://pubmed.ncbi.nlm.nih.gov/15680150/</t>
  </si>
  <si>
    <t xml:space="preserve"> J Immunol Methods </t>
  </si>
  <si>
    <t>https://doi.org/10.1016/j.jim.2004.10.011</t>
  </si>
  <si>
    <t>aptamer 1</t>
  </si>
  <si>
    <t>Anti-MUC1 IgG3 monoclonal antibody; anti-MUC1 IgG3 MAb, C595 MAb (epitope: Arg-Pro-Ala-Pro)</t>
  </si>
  <si>
    <t>5′GAACTGAGGTGCTTTCCCAAAACCT3′</t>
  </si>
  <si>
    <t>5′-GGGAGACAAGAATAAACGCTCAA-N25-TTCGACAGGAGGCTCACAACAGGC-′3.</t>
  </si>
  <si>
    <t>Carbonate buffer (pH 9.6) or PBS (pH 7.4)</t>
  </si>
  <si>
    <t>9.6</t>
  </si>
  <si>
    <t>Therapeutic and Diagnostic: "The ease of selection of aptamers against the C595 antibody and its binding characteristics make it possible for aptamers to be rapidly generated using the proposed selection methodology and used as antibody-targeting entities that could be used in a number of applications, ranging from antibody purification to immunoassays and vaccine applications. Finally, their labelling potential may allow their use in imaging and as anti-idiotypic targeted radiopharmaceuticals, with potentially numerous therapeutic applications in disease diagnosis, imaging and therapy."</t>
  </si>
  <si>
    <t>Missailidis, S, s.missailidis@open.ac.uk</t>
  </si>
  <si>
    <t>Missailidis, S., Thomaidou, D., Borbas, K. E., &amp; Price, M. R. (2005). Selection of aptamers with high affinity and high specificity against C595, an anti-MUC1 IgG3 monoclonal antibody, for antibody targeting. Journal of immunological methods, 296(1-2), 45–62. https://doi.org/10.1016/j.jim.2004.10.011</t>
  </si>
  <si>
    <t>aptamer 2</t>
  </si>
  <si>
    <t>5′GGGAGACAAGAATAAACGCTCAAGAACTGAGGTGCTTTCCCAAAACCTTTCGACAGGAGGCTCACAACAGGC5′</t>
  </si>
  <si>
    <t>Kd: 666.67 nM</t>
  </si>
  <si>
    <t>https://pubmed.ncbi.nlm.nih.gov/15358767/</t>
  </si>
  <si>
    <t>https://doi.org/10.1074/jbc.M409059200</t>
  </si>
  <si>
    <t>A21</t>
  </si>
  <si>
    <t>Hemagglutinin (HA) glycoprotein; Influenza virus</t>
  </si>
  <si>
    <t>5′AATTAACCCTCACTAAAGGGCGCTTATTTGTTCAGGTTGGGTCTTCCTATTATGGTCGAATAAGTTAA3′</t>
  </si>
  <si>
    <t>5′-AATTAACCCTCACTAAAGGG-N30-TATGGTCGAATAAGTTAA-3′</t>
  </si>
  <si>
    <t>50 mM Tris-HCl, pH 7.4, 5 mM KCl, 100 mM NaCl, 1 mM MgCl2, 100 μg tRNA, 0.2% bovine serum albumin</t>
  </si>
  <si>
    <t>Therapeutic: " Design of a novel molecule, comprising a ssDNA aptamer, which inhibits influenza infection by interfering with the virus-host cell interaction, via blocking of the receptor-binding region of the surface glycoprotein HA. This novel aptamer is therefore of interest, as it might be considered a suitable candidate for development as an alternative, selective inhibitory anti-influenza agent."</t>
  </si>
  <si>
    <t>The pool specifies N30 but is only 29nt long after the selection (39 contant region + 30 random regions was the anticipated result)</t>
  </si>
  <si>
    <t>Arnon, R., ruth.arnon@weizmann.ac.il</t>
  </si>
  <si>
    <t>Jeon, S. H., Kayhan, B., Ben-Yedidia, T., &amp; Arnon, R. (2004). A DNA aptamer prevents influenza infection by blocking the receptor binding region of the viral hemagglutinin. The Journal of biological chemistry, 279(46), 48410–48419. https://doi.org/10.1074/jbc.M409059200</t>
  </si>
  <si>
    <t>A22</t>
  </si>
  <si>
    <t>5′AATTAACCCTCACTAAAGGGCTGAGTCTCAAAACCGCAATACACTGGTTGTATGGTCGAATAAGTTAA3′</t>
  </si>
  <si>
    <t>https://pubmed.ncbi.nlm.nih.gov/15277685/</t>
  </si>
  <si>
    <t>https://doi.org/10.1073/pnas.0402901101</t>
  </si>
  <si>
    <t>K61</t>
  </si>
  <si>
    <t>ADP-ribosylation factors (ARF) nucleotide-binding site opener (ARNO)/cytohesin-2</t>
  </si>
  <si>
    <t>5'GGGAGAGACAAGCUUGGGUCGCGUUUUGCUAUUGAUUUCUUUUAACCUGGCCUGUUUGGGCCUCUUGCUCUUCCUAGGAGU3'</t>
  </si>
  <si>
    <t>Kd: 115 ± 3 nM</t>
  </si>
  <si>
    <t>5′-TCGGAGAGACAAGCTTGGGTC-N40-CTCTTGCTCTTCCTAGGAGT-3′</t>
  </si>
  <si>
    <t>4.3 mM Na2HPO4/1.4 mM KH2PO4/2.7 mM KCl/147 mM NaCl/3.0 mM MgCl2, pH 7.4</t>
  </si>
  <si>
    <t>Drug Development: "Cytohesins are a family of highly homologous guanine nucleotide exchange factors (GEFs) that act on ADP-ribosylation factors (ARFs). Here, we selected and applied a specific inhibitor for ARF nucleotide-binding site opener (ARNO)/cytohesin-2, an RNA aptamer that clearly discriminates between cytohesin-1 and cytohesin-2. Our results indicate that intramer technology can be used not only for assigning novel biological functions to proteins or protein domains but also to prove nonredundancy of highly homologous proteins."</t>
  </si>
  <si>
    <t>In vitro transcription with T7 RNA polymerase yielded the corresponding RNA library</t>
  </si>
  <si>
    <t>Famulok, M., m.famulok@uni-bonn.de</t>
  </si>
  <si>
    <t>https://pubmed.ncbi.nlm.nih.gov/15055546/</t>
  </si>
  <si>
    <t xml:space="preserve">PMID: 15055546
</t>
  </si>
  <si>
    <t>Lee, S. Y., &amp; Jeong, S. (2004). In vitro selection and characterization of TCF-1 binding RNA aptamers. Molecules and cells, 17(1), 174–179.</t>
  </si>
  <si>
    <t>#10</t>
  </si>
  <si>
    <t>T-Cell Factor-1 (TCF-1) protein</t>
  </si>
  <si>
    <t>5'GGGGAGCUCGGUACCGGUGCGAUCCCCUGUUUACAUUGCAUGCUAGGACGACGCGCCCGAGCGGGUACCCAUUGUGUCGUCGGAAGCUUUGCAGAGGAUC3'</t>
  </si>
  <si>
    <t>Kd: 100~500 nM</t>
  </si>
  <si>
    <t>5'-CGGAATTCCGGGGAGCTCGGTACC-N70-AAGCTTTGCAGAGGATCCTT-3'</t>
  </si>
  <si>
    <t>30 mM Tris-HCl (pH 7.5), 150 mM NaCl, 1.5 mM MgCl2, 2 mM DTT, 0.1% BSA, 100 ug/ml tRNA</t>
  </si>
  <si>
    <t>Therapeutic: " TCF proteins are architectural transcription factors that bind to beta-catenin when the Wnt signaling pathway is activated. TCF-1 is specifically expressed in T-cell lineages and its interaction with beta-catenin is thought to be critical for early T-cell development. However, the mechanisms underlying activation of TCF-1 during T-cell development are not completely understood. It is hoped that the selected aptamers will regulate TCF-1 activity in vivo, thereby providing a unique tool for modulating TCF-1 function in early T-cell development."</t>
  </si>
  <si>
    <t>Jeong, S., sjsj@dankook.ac.kr</t>
  </si>
  <si>
    <t>https://pubmed.ncbi.nlm.nih.gov/15225715/</t>
  </si>
  <si>
    <t>https://doi.org/10.1016/j.bmcl.2004.05.042</t>
  </si>
  <si>
    <t>Fibronectin</t>
  </si>
  <si>
    <t>5'ATAGGAGTCGACCGACCAGAACATGCGCCTTCCCCCTGTGGTTGGTGTCAGTCGGCCTGTGTATGTGCGTCTACATCTAGACTCAT3'</t>
  </si>
  <si>
    <t>5'-ATAGGAGTCGACCGACCAGAA-N40-TATGTGCGTCTACATCTAGACTCAT-3'</t>
  </si>
  <si>
    <t>PBS(+) buffer (pH 7.2) containing 150 mM NaCl, 2 mM MgCl2, and 2 mM CaCl2</t>
  </si>
  <si>
    <t>460 kDa</t>
  </si>
  <si>
    <t>Therapeutic: " In cases where the interaction-responsible particular residues (epitopes) on the protein surface are identified, aptamers may be selected against an epitope-containing small peptide as target. The fibronectin-integrin interactions are responsible for such diverse cell activities as adhesion, morphology, signaling, growth, differentiation and multiplication, migration and translocation, and angiogenesis and transfer of tumor cells. We report here that the aptamers selected indeed inhibit cell adhesion."</t>
  </si>
  <si>
    <t>Selection occured in two steps: binding to a peptide affinity column to create an enriched library, followed by binding to a fibronectin coated plate</t>
  </si>
  <si>
    <t>5'ATAGGAGTCGACCGACCAGAACATGCGCCTTCCCCCTGTGGTTGGTGTCAGCCGGCCTGTGTATGTGCGTCTACATCTAGACTCAT3'</t>
  </si>
  <si>
    <t>https://pubmed.ncbi.nlm.nih.gov/14709039/</t>
  </si>
  <si>
    <t>https://doi.org/10.1021/ja037832s</t>
  </si>
  <si>
    <t>Clone 2.11</t>
  </si>
  <si>
    <t>5′AGCAGCACAGAGGTCAGATGGTTACTGCGGGGTATGGGGACTGGTTGCGTGGCTTGGTGTCCTATGCGTGCTACCGTGAA3′</t>
  </si>
  <si>
    <t>Kd: 84 ± 37 nM</t>
  </si>
  <si>
    <t>5′-AGCAGCACAGAGGTCAGATG-N40-CCTATGCGTGCTACCGTGAA-3'</t>
  </si>
  <si>
    <t>8.1 mM Na2HPO4, 1.1 mM KH2PO4, 1 mM MgCl2, 2.7 mM KCl, and 40 mM NaCl at a pH of 8.0</t>
  </si>
  <si>
    <t>Research: " This study demonstrates the feasibility of applying CE−SELEX for small-molecule targets which contain a class of important compounds for cell signaling and regulation. The characteristic of nucleic acids of being able to be amplified by PCR makes even partial separation adequate for CE−SELEX to be carried out. It broadens the scope of targets for CE−SELEX and also provides a new technique for selection of aptamers toward small-molecule targets."</t>
  </si>
  <si>
    <t>Electrophoretic selection with capillary electrophoresis (CE) is used</t>
  </si>
  <si>
    <t>Mendonsa, S. D., &amp; Bowser, M. T. (2004). In vitro evolution of functional DNA using capillary electrophoresis. Journal of the American Chemical Society, 126(1), 20–21. https://doi.org/10.1021/ja037832s</t>
  </si>
  <si>
    <t>Clone 2.15</t>
  </si>
  <si>
    <t>5′AGCAGCACAGAGGTCAGATGAAGCGATTGTAATCAACGCCGTAAGACCTCGAGTCGATTTCCTATGCGTGCTACCGTGAA3′</t>
  </si>
  <si>
    <t>Kd: 44 ± 9 nM</t>
  </si>
  <si>
    <t>Clone 2.22</t>
  </si>
  <si>
    <t>5′AGCAGCACAGAGGTCAGATGCGCGCAGAATTTTGAGTCATGTACTAAGGAATTGATTGGTCCTATGCGTGCTACCGTGAA3′</t>
  </si>
  <si>
    <t>Kd: 37 ± 43 nM</t>
  </si>
  <si>
    <t>Clone 4.6</t>
  </si>
  <si>
    <t>5′AGCAGCACAGAGGTCAGATGGTTCGTTGTAGCGCATAAAGTTTATCTCTCCCATGATTCACCTATGCGTGCTACCGTGAA3′</t>
  </si>
  <si>
    <t>Kd: 27 ± 8 nM</t>
  </si>
  <si>
    <t>Clone 4.10</t>
  </si>
  <si>
    <t>5′AGCAGCACAGAGGTCAGATGGGTAGGTAGCCGTGCCGGTTGTGCCATTGATTGTACAGTTCCTATGCGTGCTACCGTGAA3′</t>
  </si>
  <si>
    <t>Kd: 73 ± 29 nM</t>
  </si>
  <si>
    <t>Clone 4.15</t>
  </si>
  <si>
    <t>5′AGCAGCACAGAGGTCAGATGGCCTATATTTATAAAGACAGGAGAGTAATGTCGAGCAGAACCTATGCGTGCTACCGTGAA3′</t>
  </si>
  <si>
    <t xml:space="preserve">Kd: 33 ± 10 nM	</t>
  </si>
  <si>
    <t>https://pubmed.ncbi.nlm.nih.gov/15910755/</t>
  </si>
  <si>
    <t>http://doi.org/10.1016/j.bbrc.2005.04.147</t>
  </si>
  <si>
    <t>Apt-50</t>
  </si>
  <si>
    <t>Liver X receptors alpha (LXRalpha, LXRα)</t>
  </si>
  <si>
    <t>5′ATGACCATGACCCTCCACACACCCTACGCGTGTCAGACTGTGGCAGGGAAAC3′</t>
  </si>
  <si>
    <t>Kd: 19 pM</t>
  </si>
  <si>
    <t>5′-ATGACCATGACCCTCCACAC-N12-TCAGACTGTGGCAGGGAAAC-3′</t>
  </si>
  <si>
    <t>20 mM Tris, 5 mM MgCl2, and 150 mM NaCl at pH 7.5</t>
  </si>
  <si>
    <t>Detection: " Selection and use of small ssDNAs as alternative binders for HDL proteins. An essential function of HDL is linked with reverse cholesterol transport (RCT). Two sterol-responsive transcription factors, LXRa and LXRb, are directly involved in RCT. Crossreactivity studies show that the aptamer sequences, analyzed in this paper, would be more suitable as binders for LXRb"</t>
  </si>
  <si>
    <t>Surugiu-Wärnmark, Ioana.Warnmark@tbiokem.lth.se</t>
  </si>
  <si>
    <t>Liver X receptors beta (LXRbeta, LXRβ)</t>
  </si>
  <si>
    <t>Kd: 1.11 pM</t>
  </si>
  <si>
    <t>21 mM Tris, 5 mM MgCl2, and 150 mM NaCl at pH 7.5</t>
  </si>
  <si>
    <t>Apt-67</t>
  </si>
  <si>
    <t>5′ATGACCATGACCCTCCACACATGACGATGGGATCAGACTGTGGCAGGGAAAC3′</t>
  </si>
  <si>
    <t>Kd: 18.4 pM</t>
  </si>
  <si>
    <t>Kd: 8.02 pM</t>
  </si>
  <si>
    <t>22 mM Tris, 5 mM MgCl2, and 150 mM NaCl at pH 7.5</t>
  </si>
  <si>
    <t>Apt-122</t>
  </si>
  <si>
    <t>5′ATGACCATGACCCTCCACACAATGCGCCGTCATCAGACTGTGGCAGGGAAAC3′</t>
  </si>
  <si>
    <t>Kd: 24.2 pM</t>
  </si>
  <si>
    <t>Kd: 7.9 pM</t>
  </si>
  <si>
    <t>23 mM Tris, 5 mM MgCl2, and 150 mM NaCl at pH 7.5</t>
  </si>
  <si>
    <t>https://pubmed.ncbi.nlm.nih.gov/16289104/</t>
  </si>
  <si>
    <t>http://doi.org/10.1016/j.bbrc.2005.10.172</t>
  </si>
  <si>
    <t>Apt- 14.3</t>
  </si>
  <si>
    <t>Ethanolamine</t>
  </si>
  <si>
    <t>5′ATACCAGCTTATTCAATTTGAGGCGGGTGGGTGGGTTGAATATGCTGATTACCCCATCGGAGAACGTTAAGGCGCTTCAGATAGTAAGTGCAATCT3′</t>
  </si>
  <si>
    <t>Kd: 6 ± 3 nM</t>
  </si>
  <si>
    <t>5′-ATACCAGCTTATTCAATT-N60-AGATAGTAAGTGCAATCT-3′</t>
  </si>
  <si>
    <t>100 mmol L−1 NaCl/20 mmol L−1 Tris/HCl, pH 7.6/2 mmol L−1 MgCl2/5 mmol L−1 KCl/1 mmol L−1 CaCl2/0.02% Tween 20</t>
  </si>
  <si>
    <t>Detection: " The aim of the development of ethanolamine aptamers is their use for the detection of this substance in clinical and environmental analysis. Ethanolamine is associated with several diseases. Moreover, ethanolamine and its derivatives di- and tri-ethanolamine are used in chemical and cosmetic industries. The use of biosensors with ethanolamine aptamer as new molecular recognition element could be an innovative method for an easy and fast detection of ethanolamine"</t>
  </si>
  <si>
    <t>Strehlitz, B, beate.strehlitz@ufz.de</t>
  </si>
  <si>
    <t>Apt- 11.4</t>
  </si>
  <si>
    <t>5′ATACCAGCTTATTCAATTTGAGGCGGGTGGGTGGGTTGAATACGCTGATCACCCCATCGGAGAACGTTAAGGCGCTTTAGATAGTAAGTGCAATCT3′</t>
  </si>
  <si>
    <t>Kd: 9 ± 5 nM</t>
  </si>
  <si>
    <t>Apt- 2.3</t>
  </si>
  <si>
    <t>5′ATACCAGCTTATTCAATTGCTGCGAGGTGGGTGGGTGGGAGCAATTGGTCCTCGCTTAGCTTCTACGGTGGGCTATCTAGATAGTAAGTGCAATCT3′</t>
  </si>
  <si>
    <t>Kd: 17 ± 4 nM</t>
  </si>
  <si>
    <t>Apt- 9.6</t>
  </si>
  <si>
    <t>5′ATACCAGCTTATTCAATTGCTGTGAGGTGGGTGGGTGGGAGCAATTGGTCCTCGCTTAGCTTCTACGGTGGGCTATCTAGATAGTAAGTGCAATCT3′</t>
  </si>
  <si>
    <t>Kd: 15 ± 4 nM</t>
  </si>
  <si>
    <t>Apt- 9.4</t>
  </si>
  <si>
    <t>5′ATACCAGCTTATTCAATTGCTGCGAGGTGGGTGGGTGGGAGCAATTGATCCTCGCTTAGCTTCTACGGTGGGCTATCTAGATAGTAAGTGCAATCT3′</t>
  </si>
  <si>
    <t>Kd: 10 ± 2 nM</t>
  </si>
  <si>
    <t>Apt- 9.1</t>
  </si>
  <si>
    <t>5′ATACCAGCTTATTCAATTGCTGCGAGGTGGGTGGGTGGGAGCAATTGGTCCTTGCTTAGCTTCTACGGTGGGCTATCTAGATAGTAAGTGCAATCT3′</t>
  </si>
  <si>
    <t>Kd: 19 ± 7 nM</t>
  </si>
  <si>
    <t>https://pubmed.ncbi.nlm.nih.gov/16194066/</t>
  </si>
  <si>
    <t>http://doi.org/10.1021/ac050836q</t>
  </si>
  <si>
    <t>Apt- 4.20</t>
  </si>
  <si>
    <t>Human immunodeficiency virus reverse transcriptase (HIVRT)</t>
  </si>
  <si>
    <t>5‘AGCAGCACAGAGGTCAGATGACATGATGTTCGGACACGTGAAGGAATAGAAAGCCCTCACTTCAGCGTAGCACGCATAGG3‘</t>
  </si>
  <si>
    <t>Kd: 180 ± 70 pM</t>
  </si>
  <si>
    <t>5‘-AGCAGCACAGAGGTCAGATG-N40-TTCAGCGTAGCACGCATAGG-3‘</t>
  </si>
  <si>
    <t>10 mM tris, 50 mM NaCl, and 1 mM EDTA pH 7.5</t>
  </si>
  <si>
    <t>Diagnostic: " used CE-SELEX to obtain highaffinity ssDNA aptamers for HIVRT. The number of cases of HIV worldwide continues to increase at an alarming rate. ssDNA aptamers with picomolar affinity for HIVRT would make attractive drug candidates. Alternatively, aptamers with picomolar affinity may provide the sensitivity necessary to develop an affinity-based diagnostic assay for HIV infection."</t>
  </si>
  <si>
    <t>Bowser, M. T, bowser@chem.umn.edu</t>
  </si>
  <si>
    <t>https://pubmed.ncbi.nlm.nih.gov/15745995/</t>
  </si>
  <si>
    <t>https://doi.org/10.1093/nar/gni044</t>
  </si>
  <si>
    <t>A11</t>
  </si>
  <si>
    <t>RPKPQQFFGLM-NH2 (peptide, Substance P )</t>
  </si>
  <si>
    <t>5'GGAGCUUAGACAACAGCAGCGUGCAGGUGGGUAAAGGGGUGUGAUCGAGGGUCGAGAGGCACGCUCAGGUGAGUCGGUUCCAC'3</t>
  </si>
  <si>
    <t>5'GGAGCTTAGACAACAGCAGCGTGC-N34-GCACGCTCAGGTGAGTCGGTTCCAC3'</t>
  </si>
  <si>
    <t>20 mM Tris–HCl, pH 7.4, 150 mM NaCl, 5 mM KCl, 1 mM MgCl2, 1 mM CaCl2 and 0.1% Tween-20</t>
  </si>
  <si>
    <t>Therapeutic: " Identified RNA aptamers to the mirror-image configuration (d-peptide) of substance P. The peptide substance P belongs to the tachykinin family and exerts various biologically important functions, such as peripheral vasodilation, smooth muscle contraction and pain transmission."</t>
  </si>
  <si>
    <t>SUP-A-004</t>
  </si>
  <si>
    <t>5'GGCGCAGGUGGGUAAAGGGGUGUGAUCGAGGGUCGAGAGGCGCC3'</t>
  </si>
  <si>
    <t>Truncated version of a11(unmodified aptamer)</t>
  </si>
  <si>
    <t>https://pubmed.ncbi.nlm.nih.gov/16199752/</t>
  </si>
  <si>
    <t>https://doi.org/10.1093/nar/gki867</t>
  </si>
  <si>
    <t>Plummer, K. A., Carothers, J. M., Yoshimura, M., Szostak, J. W., &amp; Verdine, G. L. (2005). In vitro selection of RNA aptamers against a composite small molecule-protein surface. Nucleic acids research, 33(17), 5602–5610. https://doi-org.ezproxy.lib.utexas.edu/10.1093/nar/gki867</t>
  </si>
  <si>
    <t>s23</t>
  </si>
  <si>
    <t>TFKBP*3R-2G (cell surface protein)</t>
  </si>
  <si>
    <t>5'GGGUUCGAAUGCAAGUCUGGUGAGUGUUGGGAGGGCAGUGACUUGCUUCGUAGUGUAAACUGACGUGGCGGUGUUACUUUACUGUUACGCUAGGUUACGGG3'</t>
  </si>
  <si>
    <t>Kd: 4.3 ± 0.5 nM</t>
  </si>
  <si>
    <t>5′-CCCAAGCTTACGTTCAGACCA-N60-CAATGCGATCCAATGCCCTATAGTGAGTCGTATTAGAATTCCG-3'</t>
  </si>
  <si>
    <t>50 mM potassium phosphate (pH 7.4), 5 mM Mg(OAc)2, 150 mM KCl and 1 mM DTT</t>
  </si>
  <si>
    <t>Diagnostic: " Combined use of synthetic chemistry, protein design and RNA selection technology to produce such a cell-orthogonal RNA targeting system. The system will induce the binding of a small molecule-protein complex to RNA and serve as a useful tool for a broad range of studies on gene expression and protein function, by enabling temporal control to be exerted over the sub-cellular localization, tissue distribution, splicing and translation of RNA."</t>
  </si>
  <si>
    <t>Verdine, G. L, verdine@chemistry.harvard.edu</t>
  </si>
  <si>
    <t>T1 s23</t>
  </si>
  <si>
    <t>5'CGAAUGCAAGUCUGGUGAGUGUUGGGAGGGCAGUGACUUGCUUCG3'</t>
  </si>
  <si>
    <t>Kd: 2.8 ± 0.2  nM</t>
  </si>
  <si>
    <t>Truncated version of s23</t>
  </si>
  <si>
    <t>T2 s23</t>
  </si>
  <si>
    <t>5'GCAAGUCUGGUGAGUGUUGGGAGGGCAGUGACUUGC3'</t>
  </si>
  <si>
    <t>Kd:16.1 ± 3.6 nM</t>
  </si>
  <si>
    <t>https://pubmed.ncbi.nlm.nih.gov/15938634/</t>
  </si>
  <si>
    <t>https://doi.org/10.1021/bi048145w</t>
  </si>
  <si>
    <t>C44</t>
  </si>
  <si>
    <t>IFN-gamma-inducible (IFN-γ-Inducible) mCXCL10 Chemokine (also known as IP-10 in humans and CRG-2 in mice)</t>
  </si>
  <si>
    <t>5'UAAUACGACUCACUAUAGGGAGGACGAUGCGGCAUGCGUCUGACCUACGUGCCAAGCAUUUGUGUAACCCGUCAGACGACUCGCCCGA3'</t>
  </si>
  <si>
    <t>Kd: 3.5 nM, IC50 = 40.2 nM</t>
  </si>
  <si>
    <t>5'-GGAGGACGATGCGG-N40-CAGACGACTCGCCCGA-3'</t>
  </si>
  <si>
    <t>110 mM NaCl, 1 mM MgCl2, 20 mM HEPES, pH 7.0, 1 mM CaCl2, 5 mM KCl</t>
  </si>
  <si>
    <t>Diagnostic and Therapeutic: "The C44 aptamer was the only RNA molecule identified capable of antagonizing both the human and the mouse CXCL10, making this aptamer an excellent tool for target validation and potentially a candidate for therapeutic use. This aptamer was shown to be functional in assays against both mouse and human CXCL10."</t>
  </si>
  <si>
    <t>Includes t7 promoter</t>
  </si>
  <si>
    <t>C” aptamers were generated by the mCXCL10 SELEX. A Potent Antagonist against Both mCXCL10 and hCXCL10 Orthologues.</t>
  </si>
  <si>
    <t>Daniels, D. A, dion.a.daniels@gsk.com</t>
  </si>
  <si>
    <t>C44-38</t>
  </si>
  <si>
    <t>5'UCUGACCUACGUGCCAAGCAUUUGUGUAACCCGUCAGA3'</t>
  </si>
  <si>
    <t>IC50 = 29.3 nM</t>
  </si>
  <si>
    <t>Truncated c44</t>
  </si>
  <si>
    <t>C” aptamers were generated by the mCXCL10 SELEX</t>
  </si>
  <si>
    <t>P31</t>
  </si>
  <si>
    <t>5'UAAUACGACUCACUAUAGGGAGGACGAUGCGGAGUUUCUUCUGAGGUCUGAACCUUUCGAAAGCUGGCGCUCAGACGACUCGCCCGA3'</t>
  </si>
  <si>
    <t>Kd: 1.53 nM</t>
  </si>
  <si>
    <t>“P” aptamers were generated by the hCXCL10 SELEX. In summary, the anti-hCXCL10 aptamers demonstrated high specificity and selectivity by functionally antagonizing hCXCL10 but not mCXCL10, hCXCL9, hCXCL11, hCCL1, or hCCL22 chemokines.</t>
  </si>
  <si>
    <t>P12</t>
  </si>
  <si>
    <t>5'UAAUACGACUCACUAUAGGGAGGACGAUGCGGACUGAACCUAAUUUGAAAUUGGCUGGCGCGCAUAUUCCGUCAGACGACUCGCCCGA3'</t>
  </si>
  <si>
    <t>Kd: 1.76 nM</t>
  </si>
  <si>
    <t>https://pubmed.ncbi.nlm.nih.gov/16083878/</t>
  </si>
  <si>
    <t>http://doi.org/10.1016/j.febslet.2005.07.009</t>
  </si>
  <si>
    <t>not reported</t>
  </si>
  <si>
    <t>Autonomously replicating sequence‐binding factor 1 (ABF1) protein</t>
  </si>
  <si>
    <t>5′GACCCGTAGGGCAGTGAATTCAGATACGTAACTAACGACGATCCCCTACGTTAGCAAGCTTGGACGTGTGTGCG3'</t>
  </si>
  <si>
    <t>Kd: 4.7 ± 1.1 nM</t>
  </si>
  <si>
    <t>5′‐GACCCGTAGGGCAGTGAATTCAG‐N30‐GCAAGCTTGGACGTGTGTGCG-3'</t>
  </si>
  <si>
    <t>25 mM HEPES, pH 7.5, 25 μM ZnCl2, 2 mM β‐mercaptoethanol, 5% glycerol, 75 mM NaCl, 0.1 mg/ml poly(dI‐dC) and 0.1 mg/ml BSA</t>
  </si>
  <si>
    <t>Detection: " DNA sequences that are bound by ABF1 with nearly two-magnitude higher affinity as compared to the hitherto accepted ABF1 consensus sequence. The autonomously replicating sequence-binding factor 1 (ABF1) from Sacchramoyces cerevisiae is known as a multifunctional DNA binding protein that is involved in transcriptional regulation, DNA-replication, and in restructuring of chromatin via nucleosome remodelling."</t>
  </si>
  <si>
    <t>Krauss, G, gerhard.krauss@uni-bayreuth.de</t>
  </si>
  <si>
    <t>5′GACCCGTAGGGCAGTGAATTCAGATCGATGACCCGTAGTGCAGTGAATTACGTGCAAGCTTGGACGTGTGTGCG3'</t>
  </si>
  <si>
    <t>Kd: 250.8 ± 9.8 nM</t>
  </si>
  <si>
    <t>Apt- 83</t>
  </si>
  <si>
    <t>5′GACCCGTAGGGCAGTGAATTCAGCCACAGTACTACCGTATAACATGATGTCAAGCAAGCTTGGACGTGTGTGCG3'</t>
  </si>
  <si>
    <t>Kd: 0.06 ± 0.02 nM</t>
  </si>
  <si>
    <t>inconsistencies in reporting aptamer sequence</t>
  </si>
  <si>
    <t>Apt-78</t>
  </si>
  <si>
    <t>5′GACCCGTAGGGCAGTGAATTCAGTAGTGATGTTCGTGGCGAATGATACACTTAGCAAGCTTGGACGTGTGTGCG3'</t>
  </si>
  <si>
    <t>Kd: 0.44 ± 0.11 nM</t>
  </si>
  <si>
    <t>Apt-77</t>
  </si>
  <si>
    <t>5′GACCCGTAGGGCAGTGAATTCAGTGTATCGTATTTGGTGATGTTTGGTGTTCAGCAAGCTTGGACGTGTGTGCG3'</t>
  </si>
  <si>
    <t>Kd: 2.1 ± 0.2 nM</t>
  </si>
  <si>
    <t>Apt-106</t>
  </si>
  <si>
    <t>5′GACCCGTAGGGCAGTGAATTCAGACATGTGATGATATATCGTGTCTCGTGATAGCAAGCTTGGACGTGTGTGCG3'</t>
  </si>
  <si>
    <t>Kd: 2.4 ± 0.4 nM</t>
  </si>
  <si>
    <t>Apt-74</t>
  </si>
  <si>
    <t>5′GACCCGTAGGGCAGTGAATTCAGCGTGTCGTATTGAGTGATATGATGCACATAGCAAGCTTGGACGTGTGTGCG3'</t>
  </si>
  <si>
    <t>Kd: 4.1 ± 0.6 nM</t>
  </si>
  <si>
    <t>Apt-58</t>
  </si>
  <si>
    <t>5′GACCCGTAGGGCAGTGAATTCAGTTACCGTGATGTATGATATGCATCCACCGTGGCAAGCTTGGACGTGTGTGCG3'</t>
  </si>
  <si>
    <t>Kd: 10.8 ± 1.5 nM</t>
  </si>
  <si>
    <t>https://pubmed.ncbi.nlm.nih.gov/16246910/</t>
  </si>
  <si>
    <t>http://doi.org/10.1093/nar/gki919</t>
  </si>
  <si>
    <t>Herpes simplex virus-1 (HSV-1) US11</t>
  </si>
  <si>
    <t>5'GGGAAUGGAUCCACAUCUACGAAUUCGCAAUCCUGUAUUGAACUUCUCACUAAAACUUCACUGCAGACUUGACGAAGCUU3'</t>
  </si>
  <si>
    <t>5'-GGGAAUGGAUCCACAUCUACGAA-N32-UUCACUGCAGACUUGACGAAGCUU-3'</t>
  </si>
  <si>
    <t>50 mM Tris, pH 7.5, 200 mM NaCl, 5 mM MgCl2 and 1 mM DTT</t>
  </si>
  <si>
    <t>23 kDa</t>
  </si>
  <si>
    <t>Detection: " RNA-binding protein, herpes simplex virus-1 (HSV-1) US11, is a relatively small (∼23 kDa), highly basic phosphoprotein that is expressed late in infection but is present at early times post-infection as it enters the cell as a component of the virion. There have, however, been some reports regarding potential functions of the protein such as a role in axonal transport of the virion and the regulation of gene expression"</t>
  </si>
  <si>
    <t>Coen, D. M., Don_Coen@hms.harvard.edu</t>
  </si>
  <si>
    <t>https://pubmed.ncbi.nlm.nih.gov/16131593/</t>
  </si>
  <si>
    <t>http://doi.org/10.1261/rna.2990205</t>
  </si>
  <si>
    <t>R9-43</t>
  </si>
  <si>
    <t>Carbon storage regulation protein A, Escherichia coli (CsrA of E. coli)</t>
  </si>
  <si>
    <t>5′ACCGAGUCCAGAAGCUUGUAGUACACAAGGAUGUGCCAUGCCUAGAUGGAGUUGAAUUCUCCCUAUAGUGAGUCGUAUUAC3′</t>
  </si>
  <si>
    <t>Kd: 7.1 ± 0.8 nM</t>
  </si>
  <si>
    <t>5′-ACCGAGTCCAGAAGCTTGTAGTAC-N15-GCCTAGATGGAGTTGAATTCTCCCTATAGTGAGTCGTATTAC-3′</t>
  </si>
  <si>
    <t>10 mM Tris-HCl, pH 7.5, 10 mM MgCl2, 100 mM KCl, 0.5 mg of yeast RNA, and 7.5% glycerol</t>
  </si>
  <si>
    <t>Detection: " SELEX was used to isolate high-affinity CsrA ligands. The results presented herein establish that both the primary sequence and secondary structure of selected RNA ligands are important for high-affinity CsrA interaction. CsrA represses various processes such as gluconeogenesis, glycogen metabolism, and biofilm formation. CsrA also activates glycolysis, acetate metabolism, and flagellum biosynthesis."</t>
  </si>
  <si>
    <t>Babitzke P, pxb28@psu.edu</t>
  </si>
  <si>
    <t>https://pubmed.ncbi.nlm.nih.gov/15611299/</t>
  </si>
  <si>
    <t>https://doi.org/10.1261/rna.7108205</t>
  </si>
  <si>
    <t>Mammalian eukaryotic translation initiation factor 4F (eIF4E)</t>
  </si>
  <si>
    <t>5'GGGAGACAAGAAUAAACGCUCAAUGUUCAACCAGAGUGAAACCACUAACGGGUCAGAGCCCCUUCGACAGGAGGCUCACAACAGGC3'</t>
  </si>
  <si>
    <t>Kd: 11.2 nM</t>
  </si>
  <si>
    <t>5'-GGGAGACAAGAATAAACGCTCAA-N40-TTCGACAGGAGGCTCACAACAGGC-3'</t>
  </si>
  <si>
    <t>20 mM Tris-HCl at pH 7.6, 80 mM potassium acetate, 2.5 mM magnesium acetate, 1 mM dithiothreitol, 5% glycerol</t>
  </si>
  <si>
    <t>Therapeutic: " The eukaryotic translation initiation factor 4F (eIF4F) consists of three polypeptides (eIF4A, eIF4G, and eIF4E) and is responsible for recruiting ribosomes to mRNA. eIF4E recognizes the mRNA 5′-cap structure (m7GpppN) and plays a pivotal role in control of translation initiation, which is the rate-limiting step in translation. Overexpression of eIF4E has a dramatic effect on cell growth and leads to oncogenic transformation. Therefore, an inhibitory agent to eIF4E, if any, might serve as a novel therapeutic against malignancies that are caused by aberrant translational control."</t>
  </si>
  <si>
    <t>Nakamura, Y , nak@ims.u-tokyo.ac.jp</t>
  </si>
  <si>
    <t>Mochizuki, K., Oguro, A., Ohtsu, T., Sonenberg, N., &amp; Nakamura, Y. (2005). High affinity RNA for mammalian initiation factor 4E interferes with mRNA-cap binding and inhibits translation. RNA (New York, N.Y.), 11(1), 77–89. https://doi.org/10.1261/rna.7108205</t>
  </si>
  <si>
    <t>5'GGGAGACAAGAAUAAACGCUCAAGCCAGAGCAACAACCUUCCGAGCCGCGGGAUAAAACCGAGUUCGACAGGAGGCUCACAACAGGC3'</t>
  </si>
  <si>
    <t>https://pubmed.ncbi.nlm.nih.gov/16189080/</t>
  </si>
  <si>
    <t xml:space="preserve"> Antimicrob Agents Chemother </t>
  </si>
  <si>
    <t>http://doi.org/10.1128/AAC.49.10.4052-4060.2005</t>
  </si>
  <si>
    <t>S-PS8.4</t>
  </si>
  <si>
    <t>Type IVB pili of Salmonella enterica (S. enterica) serovar Typhi (pre-PilS)</t>
  </si>
  <si>
    <t>5′GCGGAAUUCUAAUACGACUCACUAUAGGGAACAGUCCGAGCCUCACUGUUAUCCGAUAGCAGCGCGGGAUGAGGGUCAAUGCGUCAUA3'</t>
  </si>
  <si>
    <t>Kd: 8.56 nM</t>
  </si>
  <si>
    <t>5′-GCGGAAUUCUAAUACGACUCACUAUAGGGAACAGUCCGAGCC-N30-GGGUCAAUGCGUCAUA-3</t>
  </si>
  <si>
    <t>Binding Buffer For Assay: 25 mM Tris-HCl, 50 mM KCl, 200 mM NaCl, 0.2 mM EDTA, 5% [vol/vol] glycerol, 0.5 mM DTT, pH 7.5</t>
  </si>
  <si>
    <t>Therapeutic: " Analysis of bacterial type IVB pilus-host cell interactions, may yield information for the development of putative new drugs against S. enterica serovar Typhi bacterial infections, useful both in prevention of infection and in therapeutic treatment."</t>
  </si>
  <si>
    <t>Zhang XL, zhangxl65@hotmail.com</t>
  </si>
  <si>
    <t>https://pubmed.ncbi.nlm.nih.gov/16042416/</t>
  </si>
  <si>
    <t>http://doi.org/10.1021/bi0507074</t>
  </si>
  <si>
    <t>dsDNA</t>
  </si>
  <si>
    <t>R12-2</t>
  </si>
  <si>
    <t>RNase H domain of human immunodeficiency virus-1 reverse transcriptase (HIV-1 RT)</t>
  </si>
  <si>
    <t>5'ATGCTTCCACGAGCCTTTCGGGGTTGGTGTACGGTGGCAGGCTGCGAGGCGGTAGTCTATTC3'</t>
  </si>
  <si>
    <t>5'-ATGCTTCCACGAGCCTTTC-N22-CTGCGAGGCGGTAGTCTATTC-3'</t>
  </si>
  <si>
    <t>50 mM Tris-HCl, 1.25 mM MgCl2, 25-400 mM KCl and 10 mM DTT</t>
  </si>
  <si>
    <t>Therapeutic: " Aptamer S-PS8.4, selected here for affinity for type IVB pili, has strong potential both as an antagonist against S. enterica serovar Typhi invasion of human monocytic cells and as a tool to analyze the interactions of bacterial type IVB pili with host cells and examine important aspects of bacterial pathogenesis."</t>
  </si>
  <si>
    <t>https://pubmed.ncbi.nlm.nih.gov/15913532/</t>
  </si>
  <si>
    <t>http://doi.org/10.1016/j.ab.2005.04.013</t>
  </si>
  <si>
    <t>clone A (wild type)</t>
  </si>
  <si>
    <t>Hemagglutinin influenza virus (HA influenza virus)</t>
  </si>
  <si>
    <t>5'GGGAGAAUUCCGACCAGAAGGGUUAGCAGUCGGCAUGCGGUACAGACAGACCUUUCCUCUCUCCUUCCUCUUCU3'</t>
  </si>
  <si>
    <t>Kd: 188 ± 36 pM</t>
  </si>
  <si>
    <t>5'-AGGGGAGAAUUCCGACCAGAAG-N30-CCTTTCCTCTCTCCTTCCTCTTCT-2
37.5% Dopped pool:  5'-GGGAGAAUUCCGACCAGAAGGGUUAGCAGUCGGCAUGCGGUACAGACAGACCUUUCCUCUCUCCUUCCUCUUCU-3'</t>
  </si>
  <si>
    <t>0.01 M Hepes (pH 7.4), 0.15 M NaCl, 3 mM EDTA, and 0.005% Tween 20</t>
  </si>
  <si>
    <t>Detection: " Enrichment of efficient RNA aptamers using SPR. We previously isolated an aptamer that binds to the hemagglutinin (HA) of human infuenza A/Panama/2007/1999 (H3N2) virus with high aYnity and speciWcity (unpublished data). To identify further the important region within the aptamer, and to definte the RNA consensus sequence for HA binding, we partially randomized the selected aptamer sequence and efficiently selected aptamers using Biacorebased in vitro selections. These studies not only revealed the high-aYnity RNA aptamer but also identified the consensus sequence for binding to the HA of an A strain influenza virus."</t>
  </si>
  <si>
    <t>Kumar PK, pkr-kumar@aist.go.jp</t>
  </si>
  <si>
    <t>clone B</t>
  </si>
  <si>
    <t>5'GGGAGAAUUCCGACCAGAAGGGUUAGCGGUCGUCUUAAGUAGUUUUUGGUCCUUUCCUCUCUCCUUCCUCUUCU3'</t>
  </si>
  <si>
    <t>Kd: 115 ± 23 pM</t>
  </si>
  <si>
    <t>https://pubmed.ncbi.nlm.nih.gov/15664512/</t>
  </si>
  <si>
    <t>http://doi.org/10.1016/j.chembiol.2004.10.017</t>
  </si>
  <si>
    <t>ARC224</t>
  </si>
  <si>
    <t>Vascular endothelial growth factor (VEGF)</t>
  </si>
  <si>
    <t>5′CAUCGAUGCUAGUCGUAACGAUCCCGAUAUGCAGUUUGAGAAGUCGCGCAUUCGCGAGAACGUUCUCUCUCCCUAUAGUGAGUCGUAUUA3′</t>
  </si>
  <si>
    <t>Kd: 3.9 nM</t>
  </si>
  <si>
    <t>5′-CAUCGAUGCUAGUCGUAACGAUCC-N30-CGAGAACGUUCUCUCUCCCUAUAGUGAGUCGUAUUA-3′</t>
  </si>
  <si>
    <t>PBS with 0.1 mg/ml tRNA and 1 mg/ml BSA in a silanized plate</t>
  </si>
  <si>
    <t>Therapeutic: " The utility of VEGF as a therapeutic target has additionally focused upon other angiogenesis disorders such as retinopathy and macular degeneration, for which an anti-VEGF aptamer (Macugen) was recently approved by the FDA. Aptamers that function as VEGF inhibitors offer many advantages as therapeutics, including the fact that they are generated by chemical synthesis and spontaneously refold after denaturation."</t>
  </si>
  <si>
    <t>Entirely comprised of 2′-OMe nucleotides (mrmy)</t>
  </si>
  <si>
    <t>Keefe, A. D, keefe@archemix.com</t>
  </si>
  <si>
    <t>ARC245</t>
  </si>
  <si>
    <t>5′CAUCGAUGCUAGUCGUAACGAUCCAUGCAGUUUGAGAAGUCGCGCAUCGAGAACGUUCUCUCUCCCUAUAGUGAGUCGUAUUA3′</t>
  </si>
  <si>
    <t>Kd: 2.1 nM</t>
  </si>
  <si>
    <t>40 μl PBS with 0.1 mg/ml tRNA and 1 mg/ml BSA in a silanized plate</t>
  </si>
  <si>
    <t>Minimized version of arc224</t>
  </si>
  <si>
    <t>https://pubmed.ncbi.nlm.nih.gov/15914669/</t>
  </si>
  <si>
    <t>http://doi.org/10.1093/nar/gki578</t>
  </si>
  <si>
    <t>4'-thio-RNA</t>
  </si>
  <si>
    <t>CII-1-37</t>
  </si>
  <si>
    <t>Alpha-thrombin (α-thrombin), Human</t>
  </si>
  <si>
    <t>5′GGGAGAAGGGAAGUAACAGGUGGGCGCGUGAUUAUGUUUGUACGAAGACUGUGAGAAGAGGUGACGGUACCAG3′</t>
  </si>
  <si>
    <t>Kd: 4.7 nM</t>
  </si>
  <si>
    <t>5′-GGGAGAAGGGAAGTAACAGG-N30-GTGAGAAGAGGTGACGGTACCAG-3′</t>
  </si>
  <si>
    <t>50 mM Tris–HCl, pH 7.4, 100 mM NaCl, 1 mM MgCl 2 and 1 mM DTT</t>
  </si>
  <si>
    <t>Detection: " The synthesis of the triphosphates of 4'-thiouridine and 4'-thiocytidine, 4'-thioUTP (7; thioUTP) and 4'-thioCTP (8; thioCTP), and their utility for SELEX (systematic evolution of ligands by exponential enrichment) is described. The stability of the thioRNA toward RNase A was 50 times greater than that of the corresponding natural RNA. With these successful results in hand, we attempted the selection of thioRNA aptamers to human alpha-thrombin using thioUTP and thioCTP, and found a thioRNA aptamer with high binding affinity (K(d) = 4.7 nM)."</t>
  </si>
  <si>
    <t>Thio-RNA --&gt; 4'-thio UTP &amp; 4'- thio CTP, GTP, ATP </t>
  </si>
  <si>
    <t>Matsuda, A, matuda@pharm.hokudai.ac.jp</t>
  </si>
  <si>
    <t>Kato, Y., Minakawa, N., Komatsu, Y., Kamiya, H., Ogawa, N., Harashima, H., &amp; Matsuda, A. (2005). New NTP analogs: the synthesis of 4'-thioUTP and 4'-thioCTP and their utility for SELEX. Nucleic acids research, 33(9), 2942–2951. https://doi.org/10.1093/nar/gki578</t>
  </si>
  <si>
    <t>CI-2-23</t>
  </si>
  <si>
    <t>5′GGGAGAAGGGAAGUAACAGGUUUAGACCAAGGGGCGGGAUGAGGUGAGAAGAGGUGACGGUACCAG3′</t>
  </si>
  <si>
    <t>https://pubmed.ncbi.nlm.nih.gov/16052344/</t>
  </si>
  <si>
    <t xml:space="preserve"> Anal Bioanal Chem </t>
  </si>
  <si>
    <t>http://doi.org/10.1007/s00216-005-3388-9</t>
  </si>
  <si>
    <t>I-26</t>
  </si>
  <si>
    <t>Streptavidin</t>
  </si>
  <si>
    <t>5′ATACCAGCTTATTCAATTGATGCAGCCACCTACATTGCAGGTTTTATAATACAACTACGCGCCGTTCGCAGGCTAGTTAGATAGTAAGTGCAATCT3′</t>
  </si>
  <si>
    <t>Kd: 85.2 ± 5.3 nM</t>
  </si>
  <si>
    <t>100 mmol L−1 NaCl, 20 mmol L−1 Tris-HCl pH 7.6, 2 mmol L−1 MgCl2, 5 mmol L−1 KCl, 1 mmol L−1 CaCl2, 0.02% Tween 20)</t>
  </si>
  <si>
    <t>Detection: " With FluMag-SELEX we have provided a methodological background for our objective of being able to select DNA aptamers for targets with very different properties and size. These aptamers will be applied as new biosensor receptors. In this work selection of streptavidin-specific aptamers by FluMag-SELEX is described. The streptavidin-specific aptamers will be used to check the surface occupancy of streptavidin-coated magnetic beads with biotinylated molecules after immobilization procedures."</t>
  </si>
  <si>
    <t>II-31</t>
  </si>
  <si>
    <t>5′ATACCAGCTTATTCAATTCTATACTCCACTTTGCTATTTCTCGGTTCCTTCACGCGCCCATCGCAGGCTGATGAATTGAGATAGTAAGTGCAATCT3′</t>
  </si>
  <si>
    <t>Kd: 56.7 ± 8.2 nM</t>
  </si>
  <si>
    <t>100 mmol L−1 NaCl, 20 mmol L−1 Tris-HCl pH 7.6, 2 mmol L−1 MgCl2, 5 mmol L−1 KCl, 1 mmol L−1 CaCl2, 0.02% Tween 20</t>
  </si>
  <si>
    <t>III-30</t>
  </si>
  <si>
    <t>5′ATACCAGCTTATTCAATTCGGGGGGTACGTGCCCGTGTTGCTCGGCGGCCCCCTCGCTTATTTTTGTGTGCCCTTTAGATAGTAAGTGCAATCT3′</t>
  </si>
  <si>
    <t>Kd: 65.5 ± 8.6 nM</t>
  </si>
  <si>
    <t>IV-33</t>
  </si>
  <si>
    <t>5′ATACCAGCTTATTCAATTACAATGTCGCTCTCCGCCGCAGGAGCATTGTCTGTCTTTATGCTTCTCTTTTTTGTTGCAGATAGTAAGTGCAATCT3′</t>
  </si>
  <si>
    <t>Kd: 59.0 ± 7.5</t>
  </si>
  <si>
    <t>5′ATACCAGCTTATTCAATTTCGCGTGATTTGGTCACAAATTGTATGATCCGGTGTCCTGCAAGTGTTGGTGTTCTCTCAAGATAGTAAGTGCAATCT3′</t>
  </si>
  <si>
    <t>https://pubmed.ncbi.nlm.nih.gov/17018573/</t>
  </si>
  <si>
    <t>https://doi.org/10.1261%2Frna.161006</t>
  </si>
  <si>
    <t>F38</t>
  </si>
  <si>
    <t>RNA-dependent RNA polymerase (3Dpol)</t>
  </si>
  <si>
    <t>5'GGGAAGGGAUCCACAUCUACAAAUUCCUUCAUAAUAAACCCGUCCACGCCCUUCGAAGCAGUUCAGACGUCACUU3'</t>
  </si>
  <si>
    <t>Kd: 460 nM</t>
  </si>
  <si>
    <t>5′-GATAATACGACTCACTATAGGGAATGGATCCACACATCTACGA-N30-TTCGAAGCAGTTCAGACGTCACTT-3′</t>
  </si>
  <si>
    <t>50 mM Tris-HCl at pH 7.5, 100 mM NaCl, 1 mM dithiothreitol [DTT], 1 mM EDTA</t>
  </si>
  <si>
    <t>Therapeutic: " Foot-and-mouth disease virus causes a highly contagious disease of agricultural livestock and is of enormous economic importance. Replication of the RNA genome of the virus, via negative strand intermediates, involves an RNA-dependent RNA polymerase (3Dpol). RNA aptamers specific to this enzyme have been selected and characterized. Some of these molecules inhibit enzymatic activity in vitro."</t>
  </si>
  <si>
    <t>Pool type and sequences don't match, DNA library/pool was used as a template to generate the RNA pool used in the selection. A T7 promoter sequence might be necessary to use this DNA library/pool as a template to generate the RNA pool in the selection.</t>
  </si>
  <si>
    <t>Stonehouse, N. J, n.j.stonehouse@leeds.ac.uk</t>
  </si>
  <si>
    <t>F47</t>
  </si>
  <si>
    <t>5'GGGAAGGGAUCCAAUCUACAAAUUCGUUAACAGAAAACCUCAGUUGCUGGGUUGUUUUCACUGCAAACUUGACAAAGCUA3'</t>
  </si>
  <si>
    <t>Kd: 375 ± 46 nM</t>
  </si>
  <si>
    <t>Ellingham, M., Bunka, D. H., Rowlands, D. J., &amp; Stonehouse, N. J. (2006). Selection and characterization of RNA aptamers to the RNA-dependent RNA polymerase from foot-and-mouth disease virus. RNA (New York, N.Y.), 12(11), 1970–1979. https://doi.org/10.1261/rna.161006</t>
  </si>
  <si>
    <t>F52</t>
  </si>
  <si>
    <t>5'GGGAAUGGAUCCACAUCUACGAAUUCCUUACCCGUGAACCGCAGUUGCUGAGUUGUUCGAAGCAGUUCAGACGUCACUU3'</t>
  </si>
  <si>
    <t>Kd: 625 nM</t>
  </si>
  <si>
    <t>F47tr</t>
  </si>
  <si>
    <t>5'GGGUUAACAGAAAACCUCAGUUGCUGGGUUGU3'</t>
  </si>
  <si>
    <t>Kd: 325</t>
  </si>
  <si>
    <t>https://pubmed.ncbi.nlm.nih.gov/17055241/</t>
  </si>
  <si>
    <t xml:space="preserve"> Biosens Bioelectron </t>
  </si>
  <si>
    <t>https://doi.org/10.1016/j.bios.2006.09.015</t>
  </si>
  <si>
    <t>Ab3</t>
  </si>
  <si>
    <t>Abrin toxin</t>
  </si>
  <si>
    <t>5'CAGCTCAGAAGCTTGATCCTGTGCGAAAAGGATGCGGGCAGCGGACTCAAGGCCATCTGACTCGAAGTCGTGCATCTGCA3'</t>
  </si>
  <si>
    <t>Kd: 50 ± 15 nM</t>
  </si>
  <si>
    <t>5′-CAGCTCAGAAGCTTGATCCTGTG-N35-GACTCGAAGTCGTGCATCTGCA-3′</t>
  </si>
  <si>
    <t>SHMCK (20 mM HEPES, pH 7.35, 120 mM NaCl, 5 mM KCl, 1 mM CaCl2, 1 mM MgCl2</t>
  </si>
  <si>
    <t>63 kDa</t>
  </si>
  <si>
    <t>Diagnostic: " In this assay, three truncated aptamers against abrin toxin were chosen and evaluated, in which aptamer TA6 has been shown as the best signaling performance. The signaling aptamers with luminescence switching complexes were further proved to be a series of powerful reagents for aptamer-based target detection, even in a quite complicated biological matrix, such as diluted serum, and without further signal amplifications."</t>
  </si>
  <si>
    <t>Xie, J, xiejw@bmi.ac.cn</t>
  </si>
  <si>
    <t>Ab6</t>
  </si>
  <si>
    <t>5'CAGCTCAGAAGCTTGATCCTGTGAGGAATGCTCATGCATAGCAAGGGCTAAACACGGCGACTCGAAGTCGTGCATCTGCA3'</t>
  </si>
  <si>
    <t>Kd: 28 ± 9 nM</t>
  </si>
  <si>
    <t>SHMCK (20 mM HEPES, pH 7.35, 120 mM NaCl, 5 mM KCl, 1 mM CaCl2, 1 mM MgCl3</t>
  </si>
  <si>
    <t>64 kDa</t>
  </si>
  <si>
    <t>Ab8</t>
  </si>
  <si>
    <t>5'CAGCTCAGAAGCTTGATCCTGTGCGGGCGGCAAGGCCCTGACAGAGATACTGGCTCGGGACTCGAAGTCGTGCATCTGCA3'</t>
  </si>
  <si>
    <t>Kd: 130 ± 54 nM</t>
  </si>
  <si>
    <t>SHMCK (20 mM HEPES, pH 7.35, 120 mM NaCl, 5 mM KCl, 1 mM CaCl2, 1 mM MgCl4</t>
  </si>
  <si>
    <t>65 kDa</t>
  </si>
  <si>
    <t>https://pubmed.ncbi.nlm.nih.gov/16707660/</t>
  </si>
  <si>
    <t>https://doi.org/10.1093/nar/gkl326</t>
  </si>
  <si>
    <t>Aptamer 32</t>
  </si>
  <si>
    <t>DNA polymerase beta (polβ)</t>
  </si>
  <si>
    <t>5′GGGAAUGGAUCCACAUCUACGAAUUCGGUUGGGUUGUCGUAGAUAGAGCGCUUCAAUUCACUGCAGACUUGACGAAGCUU3′</t>
  </si>
  <si>
    <t>Kd: 290 ± 80 nM</t>
  </si>
  <si>
    <t>5′-GGGAAUGGAUCCACAUCUACGAAUUC-N30-UUCACUGCAGACUUGACGAAGCUU-3′</t>
  </si>
  <si>
    <t>20 mM Tris–HCl, pH 7.7, 120 mM NaCl, 5 mM KCl, 1 mM MgCl2, 1 mM CaCl2</t>
  </si>
  <si>
    <t>Therapeutic: " DNA polymerase beta (polbeta), a member of the X family of DNA polymerases, is the major polymerase in the base excision repair pathway. Using in vitro selection, we obtained RNA aptamers for polbeta. These semi-selective RNA aptamers that inhibit error-prone repair polymerases could prove useful for understanding the role of repair in the initiation and progression of cancer as well as in the development of resistance to chemotherapeutic DNA damaging agents."</t>
  </si>
  <si>
    <t>aptamer inhibits polβ activity</t>
  </si>
  <si>
    <t>Miller, H, miller@pharm.stonybrook.edu</t>
  </si>
  <si>
    <t>DNA polymerase kappa (polκ)</t>
  </si>
  <si>
    <t>Kd: 410 ± 50 nM</t>
  </si>
  <si>
    <t>aptamer inhibits polκ activity</t>
  </si>
  <si>
    <t>Aptamer 25</t>
  </si>
  <si>
    <t>5′GGGAAUGGAUCCACAUCUACGAAUUCGGUUGGGUUGUCGUAGAUAUAGCUUAGCCAUUCACUGCAGACUUGACGAAGCUU3′</t>
  </si>
  <si>
    <t>Kd: 430 ± 130 nM</t>
  </si>
  <si>
    <t>Kd: 500 ± 100 nM</t>
  </si>
  <si>
    <t>Aptamer 53</t>
  </si>
  <si>
    <t>5′GGGAAUGGAUCCACAUCUACGAAUUCGGGUGGGUUGUCGUGGAUGACGAUUAUCAGUUCACUGCAGACUUGACGAAGCUU3′</t>
  </si>
  <si>
    <t>100-00-621</t>
  </si>
  <si>
    <t>Aptamer 45</t>
  </si>
  <si>
    <t>5′GGGAAUGGAUCCACAUCUACGAAUUUCGGGGGGGUUGUUCGUGGAAAAUGCUUGCGUUCACUGCAGACUUGACGAAGCUU3′</t>
  </si>
  <si>
    <t>Kd: 490 ± 70 nM</t>
  </si>
  <si>
    <t>5′-GGGAAUGGAUCCACAUCUACGAAUUU-N30-UUCACUGCAGACUUGACGAAGCUU-3′</t>
  </si>
  <si>
    <t>Kd: 750  ± 160 nM</t>
  </si>
  <si>
    <t>Aptamer 31</t>
  </si>
  <si>
    <t>5′GGGAAUGGAUCCACAUCUACGAAUUCGUUAACUGACCCAGGGAAGUGCCACCCCCCUUCACUGCAGACUUGACGAAGCUU3′</t>
  </si>
  <si>
    <t>https://pubmed.ncbi.nlm.nih.gov/16799875/</t>
  </si>
  <si>
    <t xml:space="preserve"> Arch Virol </t>
  </si>
  <si>
    <t>https://doi.org/10.1007/s00705-006-0790-3</t>
  </si>
  <si>
    <t>RM312</t>
  </si>
  <si>
    <t>Recombinant ovine PrP (Prion protein) of the susceptible-specific (V136R154Q171) or resistant-specific (A136R154R171) alleles</t>
  </si>
  <si>
    <t>5'GAGGAUCCGCCGAGUAACAGACGUCGGGGAUUGGCAAACCCCGUUUCCUUGAGCGACCCCCUUGAGGCUCGAAUUCGCCC3'</t>
  </si>
  <si>
    <t>Kd: 28.9 ± 0.8 nM (VRQ), Kd: 14.6 ± 1.3 nM (ARR)</t>
  </si>
  <si>
    <t>5'-GAGGATCCGCCGAGTAACAG-N40-CTTGAGGCTCGAATTCGCCC-3'</t>
  </si>
  <si>
    <t>50 mM Tris, 125 mM NaCl, 5 mM MgCl2, pH 8</t>
  </si>
  <si>
    <t>Therapeutic and Detection: "Identify RNA motifs that bind recombinant ovine PrP of the susceptible-specific or resistant-specific alleles. Since the main phenotype in prion diseases consists in alterations of PrP’s properties, uncertainties about PrP’s functions represent a major obstacle in our understanding of the pathological process and impedes any attempt towards prevention and therapeutics of prion diseases."</t>
  </si>
  <si>
    <t>Marc D, Marc@tours.inra.fr</t>
  </si>
  <si>
    <t>RM312c (truncated RM312)</t>
  </si>
  <si>
    <t>5'GAGGAUCCGCCGAGUAACAGACGUCGGGGAUUGGCAAACCCCGUUUCCUUGAG3'</t>
  </si>
  <si>
    <t>This is the truncated version of rm312</t>
  </si>
  <si>
    <t>RM312e (truncated RM312)</t>
  </si>
  <si>
    <t>5'GGCAAACCCCGUUUCCUUGAGCGACCCCCUUGAGGCUCGAAUUCGCCC3'</t>
  </si>
  <si>
    <t>5-GAGGATCCGCCGAGTAACAG-N40-CTTGAGGCTCGAATTCGCCC-3</t>
  </si>
  <si>
    <t>RM120</t>
  </si>
  <si>
    <t>5'GAGGAUCCGCCGAGUAACAGAGUAGCAACAGAAUUGGAUCCCGACCACUAAGAACCCGGCCUUGAGGCUCGAAUUCGCCC3'</t>
  </si>
  <si>
    <t>Kd: 72.6 ± 3.7 nM (VRQ), Kd: 23.2 ± 0.5 nM (ARR)</t>
  </si>
  <si>
    <t>RM207</t>
  </si>
  <si>
    <t>Recombinant ovine PrP (Prion protein) of the susceptible-specific (V136R154Q171)</t>
  </si>
  <si>
    <t>5'GAGGAUCCGCCGAGUAACAGUGCCAUGAGUGAAAUAAAACCAUCCGGAACUAAGACUGCGCUUGAGGCUCGAAUUCGCCC3'</t>
  </si>
  <si>
    <t>Kd: 55.3 ± 1.4 nM (VRQ)</t>
  </si>
  <si>
    <t>RM14</t>
  </si>
  <si>
    <t>Recombinant ovine PrP (prion protein) of the susceptible-specific (V136R154Q171) or resistant-specific (A136R154R171) alleles</t>
  </si>
  <si>
    <t>5'GAGGAUCCGCCGAGUAACAGCGUGCAGGUACUAGCUCCACCCCGAGGGGGCACAUCAUUUCUUGAGGCUCGAAUUCGCCC3'</t>
  </si>
  <si>
    <t>“BB”, 50 mM Tris, 125 mM NaCl, 5 mM MgCl2, pH 8</t>
  </si>
  <si>
    <t>https://pubmed.ncbi.nlm.nih.gov/16446497/</t>
  </si>
  <si>
    <t xml:space="preserve"> Exp Biol Med (Maywood) </t>
  </si>
  <si>
    <t>https://doi.org/10.1177/153537020623100211</t>
  </si>
  <si>
    <t>SSAP1-4</t>
  </si>
  <si>
    <t>Recombinant human (rhu) cellular prlon protein (Prpc)</t>
  </si>
  <si>
    <t>5'TTTGGTCCTTGTCTTATGTCCAGAATGCGCGGATCGTGATTTCTCCTACTGGGATAGGTGGATTAT3'</t>
  </si>
  <si>
    <t>5'-TTTGGTCCTTGTCTTATGTCCAGAATGC-N40 -ATTTCTCCTACTGGGATAGGTGGATTAT-3'</t>
  </si>
  <si>
    <t>1% bovine serum albumin (BSA) in phosphate-buffered saline (PBS) containing 0.05% Tween-20 (PBST)</t>
  </si>
  <si>
    <t>Diagnostic and Therapeutic: "The Prpcspecific aptamers seem to recognize a conformationand could be used in competitive or double-ligand assayformats to differentiateprion isoforms, aiding in the diagnostics of TSEs. The Prpc-specific aptamers could also be applied as therapeutic tools to deter the progression of TSEs, and some aptamers developed in these studies mayfind application in the future to the decontamination of blood, body fluids, foods, pharmaceuticals, and cosmetics in an automated fashion during manufacture."</t>
  </si>
  <si>
    <t>Sreevatsan, S, sreev001@umn.edu</t>
  </si>
  <si>
    <t>SSAP1-9</t>
  </si>
  <si>
    <t>5'TTTGGTCCTTGTCTTATGTCCAGAATGCGGCTACAGGCATTTCTCCTACTGGGATAGGTGGATTAT3'</t>
  </si>
  <si>
    <t>SSAP3-10</t>
  </si>
  <si>
    <t>5'TTTGGTCCTTGTCTTATGTCCAGAATGCGTGGGGCAATTTCTCCTACTGGGATAGGTGGATTAT3'</t>
  </si>
  <si>
    <t>https://pubmed.ncbi.nlm.nih.gov/16467303/</t>
  </si>
  <si>
    <t>https://doi.org/10.1074/jbc.M511742200</t>
  </si>
  <si>
    <t>R9-2</t>
  </si>
  <si>
    <t>Caenorhabditis elegans Bcl-2 homolog CED-9</t>
  </si>
  <si>
    <t>5'AGGGAGGACGAUGCGGGGUGCUUCGAGCGUAGGAAGAAAGCCGGGGGCUGCAGAUAAUGUAUAGCCAGACGACGGA3'</t>
  </si>
  <si>
    <t>Kd: ~4nM</t>
  </si>
  <si>
    <t>5'-AGGGAGGACGATGCG-N49-CAGACGACGGA-3'</t>
  </si>
  <si>
    <t>100 mM Tris-HCl (pH 8.0), 12.5 mM EDTA, 150 mM NaCl, and 1% SDS</t>
  </si>
  <si>
    <t>Therapeutic: " Bcl-2 family proteins include anti- and proapoptotic factors that play important roles in regulating apoptosis in diverse species. Identification of compounds that can modulate the activities of Bcl-2 family proteins will facilitate development of drugs for treatment of apoptosis-related human diseases. We used an in vitro selection method named systematic evolution of ligands by exponential enrichment (SELEX) to isolate RNA aptamers that bind the Caenorhabditis elegans Bcl-2 homolog CED-9. Potent RNA aptamers specific for Bcl-2, Bcl-xL, or other Bcl-2 family proteins will be useful not only for studying how Bcl-2 family proteins regulate activation of apoptosis but also for developing new diagnostic reagents or therapeutic drugs to detect or treat those human diseases caused by abnormal apoptosis."</t>
  </si>
  <si>
    <t>T7 Promoter: AATACGACTCACTATAG. 32P-labeled RNA</t>
  </si>
  <si>
    <t>Xue, D, ding.xue@colorado.edu</t>
  </si>
  <si>
    <t>R9-7</t>
  </si>
  <si>
    <t>5'AGGGAGGACGAUGCGGGAUGGACGCUUAUCCGCAUAGAGGUUUACUACUUCGGAGACUGCCGAUACAGACGACGGA3'</t>
  </si>
  <si>
    <t>Kd: ~16 nM</t>
  </si>
  <si>
    <t>https://pubmed.ncbi.nlm.nih.gov/16940097/</t>
  </si>
  <si>
    <t>https://doi.org/10.1128/AAC.01603-05</t>
  </si>
  <si>
    <t>r10/43</t>
  </si>
  <si>
    <t>RNA-dependent RNA polymerase (RdRp) (nonstructural protein 5B [NS5B]) of HCV subtype 3a</t>
  </si>
  <si>
    <t>5′GGGAGACAAGAATAAACGCTCAAGGGCGTGGTGGGTGGGGTACTAATAATGTGCGTTTGTTCGACAGGAGGCTCACAACAGGC3′</t>
  </si>
  <si>
    <t>Kd: 1.3 ± 0.3 nM</t>
  </si>
  <si>
    <t>5′-GGGAGACAAGAATAAACGCTCAA-N36-TTCGACAGGAGGCTCACAACAGGC-3′</t>
  </si>
  <si>
    <t>50 mM sodium phosphate, pH 8.0, 0.5 M NaCl, 10 mM imidazole, 10 mM β-mercaptoethanol, 10% glycerol, 0.2% n-octyl glucoside, 1:200 [vol/vol] protease inhibitor cocktail [Calbiochem, San Diego, California]</t>
  </si>
  <si>
    <t>Therapeutic: " Research into antiviral agents directed at hepatitis C virus (HCV) proteins is commonly based and tested on a single genotype, namely, genotype 1. Advances in therapeutic options for the treatment of HCV infection are of paramount importance. The SELEX approach was used in the present study to isolate DNA aptamers to the RNA-dependent RNA polymerase (RdRp) (nonstructural protein 5B [NS5B]) of HCV subtype 3a, with the aim of inhibiting polymerase activity. Inhibitory aptamers, directed at key enzymatic targets could be used as novel antiviral agents or useful tools in research."</t>
  </si>
  <si>
    <t>White, P. A, p.white@unsw.edu.au.</t>
  </si>
  <si>
    <t>r10/47</t>
  </si>
  <si>
    <t>5′GGGAGACAAGAATAAACGCTCAATTGGGGTCTGCTCGGGATTGCGGAGAACGTGAATCTTTCGACAGGAGGCTCACAACAGGC3′</t>
  </si>
  <si>
    <t xml:space="preserve">Kd: 23.5 ± 6.7 nM </t>
  </si>
  <si>
    <t>https://pubmed.ncbi.nlm.nih.gov/17030508/</t>
  </si>
  <si>
    <t>https://doi.org/10.1093/jb/mvj203</t>
  </si>
  <si>
    <t>clone 5</t>
  </si>
  <si>
    <t>Bovine factor IX</t>
  </si>
  <si>
    <t>5'GGGAGCUCAGCCUUCACUGC-CUACGCGGGCGUUUACGUAACGGCUUAUGGGGAGCUGAGCGCUUGACCGUGGUAGUGCUAAGCAGUAAACGAG-GGCACCACGGUCGGAUCCAC3'</t>
  </si>
  <si>
    <t>5'-TCGAGCTCAGCCTTCACTGC–N74-GGCACCACGGTCGGATCCAC-3'</t>
  </si>
  <si>
    <t>50 mM Tris-HCl, pH 7.5, 25 mM NaCl, 5 mM MgCl2</t>
  </si>
  <si>
    <t>Diagnostic: " In the present investigation we have shown an RNA aptamer that dintinguishes bovine factor IX from human IX as a new member for discriminating aptamers. Developing these kinds of specific probes that distinguishes closely related species will have great impact in developing specific diagnostic reagents."</t>
  </si>
  <si>
    <t>The aptamer sequence was obtained from the fiigure 5. (there is potential for error since the quality of figure was not great)</t>
  </si>
  <si>
    <t>Mizuno H, mizuno-hiroshi@aist.go.jp</t>
  </si>
  <si>
    <t>https://pubmed.ncbi.nlm.nih.gov/16751591/</t>
  </si>
  <si>
    <t>https://doi.org/10.1093/jb/mvj095</t>
  </si>
  <si>
    <t>Class A-20</t>
  </si>
  <si>
    <t>Influenza B virus hemagglutinin (HA) (B/Johannesburg/05/1999), Human</t>
  </si>
  <si>
    <t>5'GGGAGCUCAGCCUUCACUGCACUCCGGCUGGUGGACGCGGUACGAGCAAUUUGUACCGGAUGGAUGUUCGGGCAGCGGUGUGGCAGGGAUGAGCGGCACCACGGUCGGAUCCAC3'</t>
  </si>
  <si>
    <t>Kd: 44 ± 6 nM</t>
  </si>
  <si>
    <t>requires 5 mM MgCl2 ion for its recognition</t>
  </si>
  <si>
    <t>https://pubmed.ncbi.nlm.nih.gov/16888322/</t>
  </si>
  <si>
    <t>https://doi.org/10.1261/rna.126306</t>
  </si>
  <si>
    <t>TH14</t>
  </si>
  <si>
    <t>Cytoplasmic tail of BACE (B1-CT)</t>
  </si>
  <si>
    <t xml:space="preserve">5′GGGAUAGGAUCCACAUCUACGUAUUACGCAACGCCGGGCCACUACGCGAAUGGCAAGCCCGUCGACUUCACUGCAGACUUGACGAAGCUU3′ </t>
  </si>
  <si>
    <t>Kd: 280 nM</t>
  </si>
  <si>
    <t>5′-GGGATAGGATCCACATCTACGTATTA–N40-TTCACTGCAGACTTGACGAAGCTT-3′</t>
  </si>
  <si>
    <t>PBS, 1 mM MgCl2 at pH 7.4</t>
  </si>
  <si>
    <t>Therapeutic: " The β-amyloid peptide (Aβ) is a major component of the Alzheimer's disease (AD)-associated senile plaques and is generated by sequential cleavage of the β-amyloid precursor protein (APP) by β-secretase and γ-secretase. Since BACE1 initiates Aβ generation it represents a valuable target to interfere with Aβ production and treatment of AD. Because phosphorylation and GGA1 binding to B1-CT regulate BACE1 transport, these RNA inhibitors could be applied to investigate B1-CT activity without affecting the subcellular localization of BACE1."</t>
  </si>
  <si>
    <t>Doped pool for affinity maturation (M-selection)</t>
  </si>
  <si>
    <t>S10</t>
  </si>
  <si>
    <t>5′GGGAUAGGAUCCACAUCUACGUAUUAGUACACGUCGGCCACCUACGCGAAGUGGAAGCCUCAUUUGUUCACUGCAGACUUGACGAAGCUU3′</t>
  </si>
  <si>
    <t>Kd: 360 nM</t>
  </si>
  <si>
    <t>https://pubmed.ncbi.nlm.nih.gov/16476969/</t>
  </si>
  <si>
    <t xml:space="preserve"> J Gen Virol </t>
  </si>
  <si>
    <t>https://doi.org/10.1099/vir.0.81508-0</t>
  </si>
  <si>
    <t>P30-10-16</t>
  </si>
  <si>
    <t>Haemagglutinin (HA) region of the target strain A/Panama/2007/1999(H3N2)</t>
  </si>
  <si>
    <t>5′GGGAGAAUUCCGACCAGAAGGGUUAAGCAGUCGGCAUGCGGUACAGACAGACCUUUCCUCUCUCCUUCCUCUUCU3'</t>
  </si>
  <si>
    <t>Kd: 188 pM</t>
  </si>
  <si>
    <t>5′-GGGAGAATTCCGACCAGAAG-N30-CCTTTCCTCTCTCCTTCCTCTTCT-3′.</t>
  </si>
  <si>
    <t>20 nM HEPES/KOH (pH 7.4), 105 mM NaCl</t>
  </si>
  <si>
    <t>Detection and Therapeutic: "It is important to determine whether a highly pathogenic form of HA exists in an individual strain in addition to typing and subtyping the viruses, especially in a diagnostic scenario where the severity of an infectious agent must be predicted. In this study, we demonstrated that the selected aptamer has the ability to distinguish the viruses and, more specifically, to distinguish strains within subtypes of influenza type A viruses."</t>
  </si>
  <si>
    <t>Kumar, P, pkr-kumar@aist.go.jp</t>
  </si>
  <si>
    <t>https://pubmed.ncbi.nlm.nih.gov/16518777/</t>
  </si>
  <si>
    <t xml:space="preserve"> Electrophoresis </t>
  </si>
  <si>
    <t>https://doi.org/10.1002/elps.200500489</t>
  </si>
  <si>
    <t>A3</t>
  </si>
  <si>
    <t>Ricin toxin</t>
  </si>
  <si>
    <t>5'ATAGGAGTCACGACGACCAGAACCGTAGGTTCGGGGTCGGAGTGGTCCGGAAGGTGGCGTGGTATGTGCGTCTACCTCTTGACTAAT3'</t>
  </si>
  <si>
    <t>Kd: 105 ± 41 nM</t>
  </si>
  <si>
    <t>5'-ATAGGAGTCACGACGACCAGAA-N40-TATGTGCGTCTACCTCTTGACTAAT-3'</t>
  </si>
  <si>
    <t>20 mM HEPES pH 7.35, 120 mM NaCl, 5 mM KCl, 1 mM CaCl2, 1 mM MgCl2</t>
  </si>
  <si>
    <t>Detection: " The ricin toxin is easily and widely available, and also considered to be a potential agent of warfare or terrorist attack. Therefore, selection of aptamers which specifically recognize ricin and can be used as biocomponents 
in biosensors (aptasensors) should be paid more attention."</t>
  </si>
  <si>
    <t>Xie, J, xiejw@nic.bmi.ac.cn</t>
  </si>
  <si>
    <t>5'ATAGGAGTCACGACGACCAGAACCGTAGGTTCGGGGTCGGAGTGGTCCGGAAGATGGCGTGGTATGTGCGTCTACCTCTTGACTAAT3'</t>
  </si>
  <si>
    <t>Kd: 80 ± 38 nM</t>
  </si>
  <si>
    <t>5'ATAGGAGTCACGACGACCAGAACCGTAGGTTCGGGGCGGAGTGGTCCGGAAGGTGGCGTGGTATGTGCGTCTACCTCTTGACTAAT3'</t>
  </si>
  <si>
    <t>Kd: 58 ± 19 nM</t>
  </si>
  <si>
    <t>https://pubmed.ncbi.nlm.nih.gov/17028752/</t>
  </si>
  <si>
    <t xml:space="preserve"> Chem Commun (Camb) </t>
  </si>
  <si>
    <t>https://doi.org/10.1039/b604778e</t>
  </si>
  <si>
    <t>PB9 aptamer</t>
  </si>
  <si>
    <t>Protein kinase C-delta (PKCδ)</t>
  </si>
  <si>
    <t>5'GCCAGGGGTTCCACTACGTAGAACACGACGGGAATACTGACTCTCCCCCATGTACCAGGGGGCAGAGAGAAGGGC3'</t>
  </si>
  <si>
    <t>Kd: 122 nM</t>
  </si>
  <si>
    <t>5'-GCCAGGGGTTCCACTACGTAGA-N30-ACCAGGGGGCAGAGAGAAGGGC-3'</t>
  </si>
  <si>
    <t>Diagnostic: " Selected high-affinity DNA aptamers for PKCδ by capillary electrophoresis based SELEX (systematic evolution of ligands by exponential enrichment, CE-SELEX). We have demonstrated that fluorescently tagged PB9 aptamer can specifically recognize PKCδ under in vitro conditions."</t>
  </si>
  <si>
    <t>Labeled clone pb9 with tmr (tetramethylrhodamine) at the 5′ end</t>
  </si>
  <si>
    <t>Tan W, tan@chem.ufl.edu</t>
  </si>
  <si>
    <t>https://pubmed.ncbi.nlm.nih.gov/16540230/</t>
  </si>
  <si>
    <t xml:space="preserve"> Biochimie </t>
  </si>
  <si>
    <t>https://doi.org/10.1016/j.biochi.2006.02.004</t>
  </si>
  <si>
    <t>A07</t>
  </si>
  <si>
    <t>Recombinant transforming growth factor-beta type III receptor displayed on cell surface</t>
  </si>
  <si>
    <t>5'GGGCCAGGCAGCGAGAGAUAAGCAGAAGAAGUAUGUGACCAUGCUCCAGAGAGCAACUUCACAUGCGUAGCCAAACCGACCACACGCGUCCGAGA3'</t>
  </si>
  <si>
    <t>Kd: 2.47 nM</t>
  </si>
  <si>
    <t>5′-GGAGGACGTGCAGGGCCA-N60-CCACACGCGTCCGAGACAC-3′</t>
  </si>
  <si>
    <t>20 mM HEPES-NaOH, pH 7.4, 150 mM NaCl, 1.5 mM CaCl2, 0.5 mM MgCl2</t>
  </si>
  <si>
    <t>Detection: " When antibodies or aptamers are raised against the soluble extracellular fragments of target receptors in vitro, they are not always reactive to the native receptors on the cell surface. On the other hand, our novel TECS-SELEX method is able to overcome this problem and thus has additional promise to ensure fully reactive RNA aptamers against target receptors on living cells."</t>
  </si>
  <si>
    <t>Doped pool with random region doped at 30% of the following nucleotides: GGCAGCGAAAGCAGAAGAAGTATGTGACCATGCTTCGGCAACTTCACATGCGTAGCCAAACCGA
More about target: Chinese hamster ovary (CHO-K1) cells ectopically expressing human transforming growth factor-beta type III receptor (TβRIII)</t>
  </si>
  <si>
    <t>https://pubmed.ncbi.nlm.nih.gov/17038331/</t>
  </si>
  <si>
    <t>https://doi.org/10.1093/nar/gkl718</t>
  </si>
  <si>
    <t>FC5</t>
  </si>
  <si>
    <t>Coedine</t>
  </si>
  <si>
    <t>5′GGGACAGGGCUAGCAGUAGGAUUGGGUGAGGGGAUGUGCUGUGGAGGCAAAGCUUCCG3′</t>
  </si>
  <si>
    <t>Kd: 4.00 ± 0.13 μM</t>
  </si>
  <si>
    <t>5′-GGGACAGGGCTAGC-N30-GAGGCAAAGCTTCCG-3′</t>
  </si>
  <si>
    <t>250 mM NaCl, 20 mM Tris–HCl (pH 7.4) and 5 mM MgCl2</t>
  </si>
  <si>
    <t>Biosensors: " RNA aptamers that bind the opium alkaloid codeine were generated using an iterative in vitro selection process. These aptamers may be used to construct tools, such as synthetic riboswitches that can be employed to redirect flux through an engineered BIA metabolic pathway or in setting up rapid functional screens of pathway variants"</t>
  </si>
  <si>
    <t>SELEX was done with the DNA pool that was transcribed into RNA for selection. The final aptamer is RNA</t>
  </si>
  <si>
    <t>Smolke CD, smolke@cheme.caltech.edu</t>
  </si>
  <si>
    <t>FC45</t>
  </si>
  <si>
    <t>5′GGGACAGGGCUAGCUUAGUGCUAUGUGAGAAAAGGGUGUGGGGGGAGGCAAAGCUUCCG3′</t>
  </si>
  <si>
    <t>Kd: 2.50 ± 0.06 μM</t>
  </si>
  <si>
    <t>SELEX was done with the DNA pool that was transcribed into RNA for selection. The final aptamer is ssDNA</t>
  </si>
  <si>
    <t>https://pubmed.ncbi.nlm.nih.gov/17079480/</t>
  </si>
  <si>
    <t>https://doi.org/10.1158/0008-5472.can-06-2526</t>
  </si>
  <si>
    <t>pUC19</t>
  </si>
  <si>
    <t>S37A-β-catenin, Human</t>
  </si>
  <si>
    <t>5'GGACGCGUGGUACCAGGCCGAUCUAUGGACGCUAUAGGCACACCGGAUACUUUAACGAUUGGCUAAGCUUCCGCGGGGAUC3'</t>
  </si>
  <si>
    <t>Kd: ~5.0 nM</t>
  </si>
  <si>
    <t>5'-GGACGCGCGUGGUACC-N50-GCUUCCGCGGGGAUC-3'</t>
  </si>
  <si>
    <t>25 mmol/L HEPES (pH 7.5), 150 mmol/L NaCl, 1 mmol/L MgCl2, 2 mmol/L DTT, and 40 units RNase inhibitor</t>
  </si>
  <si>
    <t>Therapeutic: " Activated beta-catenin regulates the transcription of oncogenic target genes and is critical for tumorigenesis. Our results establish that beta-catenin has an important role in both transcription and splicing, and that its action can be modulated by a high-affinity RNA aptamer. The RNA aptamer could be further developed as a specific inhibitor for cancer therapeutics."</t>
  </si>
  <si>
    <t>Jeong, S, sjsj@dankook.ac.kr</t>
  </si>
  <si>
    <t>https://pubmed.ncbi.nlm.nih.gov/17588619/</t>
  </si>
  <si>
    <t xml:space="preserve"> Neuropharmacology </t>
  </si>
  <si>
    <t>https://doi.org/10.1016/j.neuropharm.2007.05.007</t>
  </si>
  <si>
    <t>Aptamer #25</t>
  </si>
  <si>
    <t>Alpha-Amino-3-hydroxy-5-methyl-4-isoxazolepropionic acid (AMPA) (α-Amino-3-hydroxy-5-methyl-4-isoxazolepropionic acid) receptors</t>
  </si>
  <si>
    <t>5′ACCGAGUCCAGAAGCUUGUAGUACUCGGCGAACUACCUAACCCCCCACAAUUGUAUUAUCGCCCGCCUAGAUGGCAGUUGAAUUCUCCCUAUAGUGAGUCGUAUUAC3′</t>
  </si>
  <si>
    <t>Kd: 37 ± 5 nM</t>
  </si>
  <si>
    <t>5′-ACCGAGTCCAGAAGCTTGTAGTACT-N40-GCCTAGATGGCAGTTGAATTCTCCCTATAGTGAGTCGTATTAC-3′</t>
  </si>
  <si>
    <t>25 mM HEPES, 145 mM NaCl, 5.3 mM KCl, 1.8 mM CaCl2 and 1.7 mM MgCl2, at pH 7.4</t>
  </si>
  <si>
    <t>Detection: " Present studies clearly establish that the RNA aptamers evolved are competitive antagonists of the AMPA receptors and show significant neuroprotection against OGD mediated injury. These properties of the RNA aptamers coupled to the fact that these are water-soluble ligands make them promising excellent candidates for potential use as neuroprotective drugs."</t>
  </si>
  <si>
    <t>Jayaraman, V., vasanthi.jayaraman@uth.tmc.edu</t>
  </si>
  <si>
    <t>https://pubmed.ncbi.nlm.nih.gov/17660953/</t>
  </si>
  <si>
    <t xml:space="preserve"> Mol Cell Biochem </t>
  </si>
  <si>
    <t>http://doi.org/10.1007/s11010-007-9555-x</t>
  </si>
  <si>
    <t>aptamer 16</t>
  </si>
  <si>
    <t>DC-specific intercellular adhesion molecule (ICAM)-3 grabbing non-integrin (DC-SIGN)</t>
  </si>
  <si>
    <t>5′CGGGGATCCGGAATTCTCCTCACAGGCGAAAATTTGTGGATATAGAGGGTTACTCGGATGTATGTCGACGAAGCTTGCG3′</t>
  </si>
  <si>
    <t>Kd: 21.73 nM</t>
  </si>
  <si>
    <t>5′-CGGGGATCCGGAATTCTCCTCACA-N35-GTATGTCGACGAAGCTTGCG-3′</t>
  </si>
  <si>
    <t>(SHCMK) containing 20 mmol/l Hepes, pH 7.35, 120 mmol/l KCl, 1 mmol/l CaCl2, and 1 mmol/l MgCl2</t>
  </si>
  <si>
    <t>44 kd</t>
  </si>
  <si>
    <t>Therapeutic and Detection: "Selected an aptamer with high affinity to DC-SIGN that blocked DC adhesion to ECs with an effectiveness comparable to the antibody. However, further investigation of the construction and function of the aptamer is needed in order to assess its potential in basic research, drug development, and clinical applications."</t>
  </si>
  <si>
    <t>Jian-Hua, Z, zhujianhua2006@hotmail.com</t>
  </si>
  <si>
    <t>https://pubmed.ncbi.nlm.nih.gov/17163839/</t>
  </si>
  <si>
    <t xml:space="preserve"> Biochem J </t>
  </si>
  <si>
    <t>https://doi.org/10.1042/BJ20061216</t>
  </si>
  <si>
    <t>ApT4-A</t>
  </si>
  <si>
    <t>Thyroxine (T4)</t>
  </si>
  <si>
    <t>5'GAAUUCGUCGACGGAUCCGCAGUGCGUCUUGGGUUGUGAGCUCCCGGCUCGCAUUGUGAGGUGGAGGGGGACGUGCUGCAGGUCGACGCAUGCGCCG3'</t>
  </si>
  <si>
    <t>Kd: 50±10 μM</t>
  </si>
  <si>
    <t>5′-GAATTCGTCGACGGATCC-N58-CTGCAGGTCGACGCATGCGCCG-3′</t>
  </si>
  <si>
    <t>10 mM Tris/HCl (pH 7.5), 500 mM NaCl and 1 mM MgCl2</t>
  </si>
  <si>
    <t>Detection: " This work provides an original demonstration that RNA species can specifically bind a thyroid hormone. Thyroid hormones are a suitable metabolite with which to search for a potential human riboswitch. Finding equivalent structures within natural mRNAs would most likely lead to a breakthrough in the molecular biology of the thyroid hormones."</t>
  </si>
  <si>
    <t>Perreault, J. P, Jean-Pierre.Perreault@USherbrooke.ca</t>
  </si>
  <si>
    <t>Ab1</t>
  </si>
  <si>
    <t>Abrin toxin, Abrus precatorius (A.precatorius)</t>
  </si>
  <si>
    <t>5'CAGCTCAGAAGCTTGATCCTGTGAGCGAAAATCCGGAGTAGAGGAGCAGCTGGGTGCTGACTCGAAGTCGTGCATCTGCA3'</t>
  </si>
  <si>
    <t>Kd: 76 ± 28 nM</t>
  </si>
  <si>
    <t>5′-CAGCTCAGAAGCTTGATCCTGTG-N35-GACTCGAAGTCGTGCATCTGCA-3</t>
  </si>
  <si>
    <t>SHMCK (20 mM HEPES, pH 7.35, 120 mM NaCl, 5 mM KCl, 1 mM CaCl2, 1 mM MgCl2)</t>
  </si>
  <si>
    <t>Detection: " Abrin toxin as the target protein, belongs to class II ribosome-inactivating proteins family, has high toxicity to eukaryotic cells. Here, we firstly report the DNA aptamers, isolated by in vitro selection, recognize abrin toxin with high affinity and specificity, and have the advantage of no cross-reaction with structure-similar protein ricin toxin over antibodies. This assay can be successfully directly performed not only in physiological buffer but also in more complicated biological matrix, such as diluted serum."</t>
  </si>
  <si>
    <t>Ab2</t>
  </si>
  <si>
    <t>5′CAGCTCAGAAGCTTGATCCTGTGCAGCCGGGGGACAAGCGCGTTGGCCAGATCATCCGACTCGAAGTCGTGCATCTGCA3'</t>
  </si>
  <si>
    <t>Kd: 89 ± 32</t>
  </si>
  <si>
    <t>5′CAGCTCAGAAGCTTGATCCTGTGCGAAAAGGATGCGGGCAGCGGACTCAAGGCCATCTGACTCGAAGTCGTGCATCTGCA3'</t>
  </si>
  <si>
    <t>Kd: 50 ± 15</t>
  </si>
  <si>
    <t>Ab4</t>
  </si>
  <si>
    <t>5′CAGCTCAGAAGCTTGATCCTGTGCGGGGCAAAGAGGTCCGAATTTGAAGGCTCCCCTGGACTCGAAGTCGTGCATCTGCA3'</t>
  </si>
  <si>
    <t>Kd: 104 ± 47</t>
  </si>
  <si>
    <t>Ab5</t>
  </si>
  <si>
    <t>5′CAGCTCAGAAGCTTGATCCTGTGAAGGGCTGATGAGGGGCGTAGCGGCTTGTTCGTAAGACTCGAAGTCGTGCATCTGCA3'</t>
  </si>
  <si>
    <t>Kd: 81 ± 26</t>
  </si>
  <si>
    <t>5′CAGCTCAGAAGCTTGATCCTGTGAGGAATGCTCATGCATAGCAAGGGCTAAACACGGCGACTCGAAGTCGTGCATCTGCA3'</t>
  </si>
  <si>
    <t>Tang, J., Yu, T., Guo, L., Xie, J., Shao, N., &amp; He, Z. (2007). In vitro selection of DNA aptamer against abrin toxin and aptamer-based abrin direct detection. Biosensors &amp; bioelectronics, 22(11), 2456–2463. https://doi.org/10.1016/j.bios.2006.09.015</t>
  </si>
  <si>
    <t>Ab7</t>
  </si>
  <si>
    <t>5′CAGCTCAGAAGCTTGATCCTGTGCGATCGAATGAAAGCTGCTGGATTGTCGCTATCCTGACTCGAAGTCGTGCATCTGCA3'</t>
  </si>
  <si>
    <t>Kd: 67 ± 29</t>
  </si>
  <si>
    <t>5′CAGCTCAGAAGCTTGATCCTGTGCGGGCGGCAAGGCCCTGACAGAGATACTGGCTCGGGACTCGAAGTCGTGCATCTGCA3'</t>
  </si>
  <si>
    <t>Kd: 130 ± 54</t>
  </si>
  <si>
    <t>https://pubmed.ncbi.nlm.nih.gov/19164908/</t>
  </si>
  <si>
    <t xml:space="preserve"> Prion </t>
  </si>
  <si>
    <t>10.4161/pri.1.4.5803</t>
  </si>
  <si>
    <t>Clone 4-9</t>
  </si>
  <si>
    <t>Prion protein (PrP), Mouse</t>
  </si>
  <si>
    <t>5′ATACCAGTCTATTCAATTGGGCCCTTTTCTGTGTCTTTCTGTGCCCTTAGATAGTATGTGCAATCA3′</t>
  </si>
  <si>
    <t>Kd: 1.13 × 10−7 M</t>
  </si>
  <si>
    <t>5′-ATACCAGTCTATTCAATT-30N-AGATAGTATGTGCAATCA-3′</t>
  </si>
  <si>
    <t>4% skim milk in PBS containing 0.5% Tween 20 (PBS-T) buffer</t>
  </si>
  <si>
    <t>Diagnostic: " Prion disease is a neurodegenerative disorder, in which the normal prion protein (PrP) changes structurally into an abnormal form and accumulates in the brain. The investigation by aptamer blotting and Western blotting showed that clone 4-9 was specifically able to recognize both alpha-PrP and beta-PrP. Moreover, it was indicated that clone 4-9 could recognize the flexible region of the N-terminal domain of PrP. These characteristics suggest that clone 4-9 might be a useful tool in prion-disease diagnosis and research."</t>
  </si>
  <si>
    <t>Ikebukuro, K, ikebu@cc.tuat.ac.jp</t>
  </si>
  <si>
    <t>https://pubmed.ncbi.nlm.nih.gov/17904852/</t>
  </si>
  <si>
    <t>https://doi.org/10.1016/j.bmc.2007.09.013</t>
  </si>
  <si>
    <t>aptamer-2</t>
  </si>
  <si>
    <t>Biased conformation(s) of calsenilin</t>
  </si>
  <si>
    <t>5′GGGACGCGUGGUACCGACGGAGGCUUGUUUAUGUAGGGAUGUAAGGGGAUGGGCAAUGUGGCGACAGCUUCCGCGGGGAUC3′</t>
  </si>
  <si>
    <t>Kd: 43 nM for Ca2+ bound, 79 nM for Ca2+ unbound</t>
  </si>
  <si>
    <t>5′-CGGAATTCGGGACGCGTGGTACC-N50-AAGCTTCCGCGGGGATCCAA-3′</t>
  </si>
  <si>
    <t>30 mM Tris (pH 7.5 at 25 °C), 150 mM NaCl, 1 mM MgCl2, 1 mM DTT, 5 mM EGTA, or 1 mM CaCl2</t>
  </si>
  <si>
    <t>Detection: " We have used SELEX (Systematic Evolution of Ligands by EXponential enrichment) technology to produce aptamers that bind in a conformationally selective manner to calsenilin, which involved in Ca(2+)-mediated apoptotic signaling. Aptamers selected against the two different conformations of calsenilin have different characteristics suggest that aptamers can serve as a plausible tool for recognizing various conformations of proteins, even those caused by interactions with small molecules or ions such as Ca(2+)."</t>
  </si>
  <si>
    <t>Aptamer-2, does not discriminate between the calcium-bound dimeric conformation and the calcium-deficient conformation of the protein. The paper given fixed region which has less nucleotides than the given pool (5′-Fixed region: GGGACGCGTGGTACC, 3′-fixed region: AGCTTCCGCGGGGAT). The given fixed region is used to construct the aptamer sequence. 
Since this is an RNA aptamer sequence, All the thymine converted to Uridine.
DNA library/pool was used as a template to generate the RNA pool used in the selection. A T7 promoter sequence might be necessary to use this DNA library/pool as a template to generate the RNA pool in the selection.</t>
  </si>
  <si>
    <t>Yu J, jhoonyu@snu.ac.kr</t>
  </si>
  <si>
    <t>aptamer-12</t>
  </si>
  <si>
    <t>5′GGGACGCGUGGUACCAAAGAGGCUGCGCGGAAGUGAGGGUGUUGGUUACGAAGGUUGGUGUGUGAAGCUUCCGCGGGGAUC3′</t>
  </si>
  <si>
    <t>Kd: 190 nM for Ca2+ bound</t>
  </si>
  <si>
    <t>Aptamer-12, selected for the active conformation of the protein, binds strongly to the calcium-bound dimeric conformation and not to the calcium-deficient conformation. The paper given fixed region which has less nucleotides than the given pool (5′-Fixed region: GGGACGCGTGGTACC, 3′-fixed region: AGCTTCCGCGGGGAT). The given fixed region is used to construct the aptamer sequence. 
All the thymine converted to Uridine.
DNA library/pool was used as a template to generate the RNA pool used in the selection. A T7 promoter sequence might be necessary to use this DNA library/pool as a template to generate the RNA pool in the selection.</t>
  </si>
  <si>
    <t>https://pubmed.ncbi.nlm.nih.gov/17493639/</t>
  </si>
  <si>
    <t xml:space="preserve"> Microvasc Res </t>
  </si>
  <si>
    <t>https://doi.org/10.1016/j.mvr.2007.04.001</t>
  </si>
  <si>
    <t>#9</t>
  </si>
  <si>
    <t>Advanced glycation end products (AGE), Human serum albumin</t>
  </si>
  <si>
    <t>5′AGCTCAGAATGGATCCAAACGCTCATAACTCACTCCATACTCACTTGCTGATTCGCCAACAACACACCCTTAAACAGTCCCTTCGACATGAGAATTCGGCCGGATC3′</t>
  </si>
  <si>
    <t>5′-AGCTCAGAATGGATCCAAACGCTCA-N56-TTCGACATGAGAATTCGGCCGGATC-3′</t>
  </si>
  <si>
    <t>Therapeutic: " We have previously shown that advanced glycation end products (AGE) not only inhibit DNA synthesis but also induce apoptosis in cultured retinal pericytes, thereby being involved in pericyte loss, the earliest histopathological hallmark of diabetic retinopathy. Among the selected aptamers, the clone 9 aptamer completely blocked the toxic effects of AGE, and its dissociation constant was 1 micromol/L. These results indicate that DNA aptamers are a useful tool for inhibiting the cytotoxic effects of AGE on cultured retinal pericytes. Our study suggests that blockade of the AGE effects by DNA aptamers may lead to a novel therapeutic strategy for the treatment of diabetic retinopathy."</t>
  </si>
  <si>
    <t>Yamagishi, S shoichi@med.kurume-u.ac.jp</t>
  </si>
  <si>
    <t>https://pubmed.ncbi.nlm.nih.gov/17188871/</t>
  </si>
  <si>
    <t>https://doi.org/10.1016/j.bmcl.2006.12.013</t>
  </si>
  <si>
    <t>II-1</t>
  </si>
  <si>
    <t>Release factor 1, Escherichia coli (E. Coli)</t>
  </si>
  <si>
    <t>5'GGACCGAGAAGYYACCCAGGAUUGCGUGUUAAGGCGCUCGGCUCGAUAUUUAUGCUGGUCAUGGUGGACGCACAUCGCAGCAAC3'</t>
  </si>
  <si>
    <t>Kd: 30 ± 6 nM</t>
  </si>
  <si>
    <t>5'-GGACCGAGAAGYYACCC-N50-ACGCACATCGCAGCAAC-3'</t>
  </si>
  <si>
    <t>Therapeutic: " A pool of 84-nt RNAs containing a randomized sequence of 50 nt was selected against gel-immobilized Escherichia coli release factor 1 (RF-1) responsible for translation termination at amber (UAG) stop codon. By binding to and hence inhibiting the action of RF-1 specifically or bio-orthogonally, aptamer class II-1 enhanced the amber suppression efficiency in the presence of an anticodon-adjusted (CUA) suppressor tRNA without practically damaging the protein translation machinery of the cell-free extract of E. coli, as confirmed by the translation of amber-mutated (gfp(amber141) or gfp(amber178)) and wild-type (gfp(wild)) genes of GFP."</t>
  </si>
  <si>
    <t>Sando S, ssando@sbchem.kyoto-u.ac.jp; Aoyama Y, aoyamay@sbchem.kyoto-u.ac.jp</t>
  </si>
  <si>
    <t>https://pubmed.ncbi.nlm.nih.gov/17878167/</t>
  </si>
  <si>
    <t>https://doi.org/10.1074/jbc.M703679200</t>
  </si>
  <si>
    <t>M-2</t>
  </si>
  <si>
    <t>Amyloid-like fibrils formed in vitro from monomeric beta-2-microglobulin (β2m)</t>
  </si>
  <si>
    <t>5'GGGCCAAGCUUGCAUGCCUGCAGUUGGUUACGCGUACAGUGAAACUCGGAAAGUUGAAGGGCCAAAUGGGAACGGUACCGAGCUCAGGUUCCC3'</t>
  </si>
  <si>
    <t>Kd: 1.15E-08 M</t>
  </si>
  <si>
    <t>5'-GGGCCAAGCTTGCATGCCTGCAG-N60-GGTACCGAGCTCAGGTTCCC-3'</t>
  </si>
  <si>
    <t>25 mm sodium acetate, 25 mm sodium phosphate buffer (Buffer A), pH 3.6, containing 250 mm NaCl</t>
  </si>
  <si>
    <t>3.6</t>
  </si>
  <si>
    <t>Detection: " Whereas the full potential of aptamers as therapeutics or diagnostics has yet to be realized, our results demonstrate the power of RNA aptamers for detection and identification of amyloid and, possibly, other protein misfolding diseases. They also pave the way for future experiments to derive aptamers able to bind tightly and specifically to different amyloid precursors (monomers, oligomers, or other protofibrillar forms), or amyloid fibrils with distinct structural properties that give rise to different disease phenotypes."</t>
  </si>
  <si>
    <t>Radford, S. E, s.e.radford@leeds.ac.uk; Stockley, P. G, stockley@bmb.leeds.ac.uk</t>
  </si>
  <si>
    <t>WL-2</t>
  </si>
  <si>
    <t>5'GGGCCAAGCUUGCAUGCCUGCAGAAAAAUAAAGUGUGUACACUAAAUUGCUAGCCCCCGGAAAGAAGGUCAACAAAAGUCAGUGGUACCGAGCUCAGGUUCCC3'</t>
  </si>
  <si>
    <t>Kd: 7.48E-09 M</t>
  </si>
  <si>
    <t>LS-5</t>
  </si>
  <si>
    <t>5'GGGCCAAGCUUGCAUGCCUGCAGGCAAACGGGGGCGUUUCGGCGGAGGAGUGGGAAGAAAAACGAGAGAAGAGUUGGAACGGGUACCGAGCUCAGGUUCCC3'</t>
  </si>
  <si>
    <t>Kd: 2.21E-08 M</t>
  </si>
  <si>
    <t>25 mm sodium acetate, 25 mm sodium phosphate buffer (Buffer A), pH 3.6, without NaCl, at pH 2.5</t>
  </si>
  <si>
    <t>https://pubmed.ncbi.nlm.nih.gov/17929340/</t>
  </si>
  <si>
    <t xml:space="preserve"> Chembiochem </t>
  </si>
  <si>
    <t>https://doi.org/10.1002/cbic.200700257</t>
  </si>
  <si>
    <t>Apt A</t>
  </si>
  <si>
    <t>Bifunctional ribulose 5-phosphate reductase (Bcs1)</t>
  </si>
  <si>
    <t>5'CAGGTCCATCGAGTGGTAGGAGTAGTTATTGGAGGGGTGGGCGGGAAGCGACGATTGTGGGTCGCACTGCTCCTGAACGTAC3'</t>
  </si>
  <si>
    <t>Kd: 39 nM</t>
  </si>
  <si>
    <t>5'-CAGGTCCATCGAGTGGTAGGA-N40-TCGCACTGCTCCTGAACGTAC-3'</t>
  </si>
  <si>
    <t>Tris‐HCl (50 mM, pH 7.5), NaCl (150 mM), MgCl2 (10 mM), Tween‐20 (0.02 %), NADH (50 mM), and CTP (50 mM)</t>
  </si>
  <si>
    <t>Detection and Therapeutic: "The isolated DNA aptamers also acted as inhibitors for a metabolic enzyme, and provide new molecular tools for the examination of enzyme functions. It is conceivable that the DNA aptamers isolated in this study could be utilized in similar efforts to search for chemical probes that inhibit the function of Bcs1, and might eventually lead to the discovery of molecules with antimicrobial properties."</t>
  </si>
  <si>
    <t>Brown, E. D, ebrown@mcmaster.ca; Yingfu Li, liying@mcmaster.ca</t>
  </si>
  <si>
    <t>Apt B</t>
  </si>
  <si>
    <t>5'CAGGTCCATCGAGTGGTAGGAGGTGCGAAATTGGGGGGGTGGGGTAGCGGTGTTGAGCACATCGCACTGCTCCTGAACGTAC3'</t>
  </si>
  <si>
    <t>Kd: 29 nM</t>
  </si>
  <si>
    <t>Eric D. Brown, ebrown@mcmaster.ca; Yingfu Li, liying@mcmaster.ca</t>
  </si>
  <si>
    <t>Using the same sol–gel materials as those used for the protein chips [22], we immobilized the 2′-F modified (for protection of aptamers against RNases) aptamers (2′F-9-14 , 2′F-9-15, and 2′F-9-19) along with the core and NS5 proteins as diagnostic controls</t>
  </si>
  <si>
    <t>https://pubmed.ncbi.nlm.nih.gov/17475212/</t>
  </si>
  <si>
    <t>https://doi.org/10.1016/j.bbrc.2007.04.057</t>
  </si>
  <si>
    <t>9-14</t>
  </si>
  <si>
    <t>Hepatitis C virus (HCV)</t>
  </si>
  <si>
    <t>5'GGGCCGUUCGAACACGAGCAUGUUGUCUACGUUGUAGAAGCUGUUAUGGUAGGUACUUCCACGAGGUAUCAACGGAGUUGGUGGACAGUACUCAGGUCAUCCUAGG3'</t>
  </si>
  <si>
    <t>Kd: 142 nM via format protein chip assay (Biacore)</t>
  </si>
  <si>
    <t>5'-GGGCCGTTCGAACACGAGCATG-N60-GGACAGTACTCAGGTCATCCTAGG-3'</t>
  </si>
  <si>
    <t>Binding Buffer for Binding Assay: 0.01 M Hepes, pH 7.4, 0.15 M NaCl, 3 mM EDTA, and 0.005% (v/v) surfactant P20</t>
  </si>
  <si>
    <t>Diagnostic: " The selected aptamers specifically bound to the core antigen, but not to another HCV antigen, NS5, in a protein chip-based assay. Using these aptamers, we developed an aptamer-based biosensor for HCV diagnosis and detected the core antigen from HCV infected patients’ sera with good specificity. This novel aptamer-based antigen detection sensor could be applied to the early diagnosis of HCV infection."</t>
  </si>
  <si>
    <t>Protein info: A fusion protein including the N-terminal amino acids 2–114 of the core antigen with the C-terminal His tag was bacterially expressed, and the resulting core(2-114)-His6 proteins were purified using Ni-NTA affinity chromatography</t>
  </si>
  <si>
    <t>Lee DK, dlee@postech.ac.kr; Kim S, skim@dongguk.edu</t>
  </si>
  <si>
    <t>9-15</t>
  </si>
  <si>
    <t>5'GGGCCGUUCGAACACGAGCAUGGAUCGAGGAUGGGAACACCCAGUAGGAGGAUGGGCAUGGCCGGACCCAAAAUUAGCAGUGGGACAGUACUCAGGUCAUCCUAGG3'</t>
  </si>
  <si>
    <t>Kd: 224 nM via format protein chip assay (Biacore)</t>
  </si>
  <si>
    <t>https://pubmed.ncbi.nlm.nih.gov/17929944/</t>
  </si>
  <si>
    <t>AN58</t>
  </si>
  <si>
    <t>Recombinant GluR2Qflip AMPA receptor transiently expressed in HEK-293 (human embryonic kidney) cells</t>
  </si>
  <si>
    <t>5'GGGCGAAUUCAACUGCCAUCUAGGCAGUAACCAGGAGUUAGUAGGACAAGUUUCGUCC3'</t>
  </si>
  <si>
    <t>Kd: 0.419 ± 0.221 nM &amp; IC50: 121 ± 7 nM</t>
  </si>
  <si>
    <t>5'-GGGCGAAUUCAACUGCCAUCUAGGC-N50-AGUACUACAAGCUUCUGGACUCGGU-3'</t>
  </si>
  <si>
    <t>150 NaCl, 3 KCl, 1 CaCl2, 1 MgCl2, 10 HEPES (pH 7.4)</t>
  </si>
  <si>
    <t>Therapeutic: " The excessive activation of AMPA (alpha-amino-3-hydroxy-5-methyl-4-isoxazole propionic acid) receptors, a subtype of glutamate ion channels, has been implicated in various neurological diseases such as cerebral ischemeia and amyotrophic lateral sclerosis. herefore, AN58 serves as a unique lead compound for developing water-soluble inhibitors with a nanomolar affinity for GluR2 AMPA receptors."</t>
  </si>
  <si>
    <t>An1444 was reduced to a 58 nt long, functional aptamer (an58) (the original 99 nt an1444 was truncated from both 5‘ and 3‘ directions)</t>
  </si>
  <si>
    <t>Niu L, lniu@albany.edu</t>
  </si>
  <si>
    <t>https://pubmed.ncbi.nlm.nih.gov/17530817/</t>
  </si>
  <si>
    <t>https://doi.org/10.1021/ac070189y</t>
  </si>
  <si>
    <t>Tang, Z., Shangguan, D., Wang, K., Shi, H., Sefah, K., Mallikratchy, P., Chen, H. W., Li, Y., &amp; Tan, W. (2007). Selection of aptamers for molecular recognition and characterization of cancer cells. Analytical chemistry, 79(13), 4900–4907. https://doi.org/10.1021/ac070189y</t>
  </si>
  <si>
    <t>TC01</t>
  </si>
  <si>
    <t>Ramos (CRL-1596, B lymphocyte, human Burkitt's lymphoma) cells</t>
  </si>
  <si>
    <t xml:space="preserve">5‘AAGGAGCAGCGTGGAGGATAACCAAACACAGATGCAACCTGACTTCTAACGTCATTTGGTGTTAGGGTGTGTCGTCGTGGT3‘
</t>
  </si>
  <si>
    <t>Kd: 17.8 ± 2.1 nM</t>
  </si>
  <si>
    <t>5‘-AAGGAGCAGCGTGGAGGATA-N45-TTAGGGTGTGTCGTCGTGGT-3‘</t>
  </si>
  <si>
    <t>4.5 g/L glucose and 5 mM MgCl2 in Dulbecco's PBS (Sigma), yeast tRNA (0.1 mg/mL) (Sigma) and BSA (1 mg/mL)</t>
  </si>
  <si>
    <t>Diagnostic and Therapeutic: "In this paper, we describe a new way to generate molecular probes for specific recognition of cancer cells. The strategies used here will be highly useful for aptamer selection against complex target samples in order to generate a large number of aptamers in a variety of biomedical and biotechnological applications, paving the way for molecular diagnosis, therapy, and biomarker discovery."</t>
  </si>
  <si>
    <t>*target binding: showed equal response to all three cell lines [Ramos, CCRF-CEM, Toledo]</t>
  </si>
  <si>
    <t>TD05</t>
  </si>
  <si>
    <t>5'AACACCGTGGAGGATAGTTCGGTGGCTGTTCAGGGTCTCCTCCCGGTG3'</t>
  </si>
  <si>
    <t>Kd: 74.7 ± 8.7 nM</t>
  </si>
  <si>
    <t>*target binding: specific responses to Ramos cells and no binding to CCRF-CEM or Toledo cells. Aptamer sequence was larger than random region</t>
  </si>
  <si>
    <t>TD08</t>
  </si>
  <si>
    <t>5'AAGGAGCAGCGTGGAGGATACTCTAATTGCCGTATAAGGTCAGGGGGTTGGTTGGTTCCTAGTGCTTAGGGTGTGTCGTCGTGGT3'</t>
  </si>
  <si>
    <t>Kd: 3.26 ± 0.13 nM</t>
  </si>
  <si>
    <t>*target binding: strong response to Ramos cells and a weak response to CCRF-CEM and/or Toledo cells</t>
  </si>
  <si>
    <t>TD09</t>
  </si>
  <si>
    <t>5'AAGGAGCAGCGTGGAGGATAGCTGTCATCGGCTTATGTGCTTTCCAGGGTCCGTGCTGTCCGTTGTTAGGGTGTGTCGTCGTGGT3'</t>
  </si>
  <si>
    <t>Kd: 5.15 ± 0.96 nM</t>
  </si>
  <si>
    <t>*target binding: showed equal response to Ramos &amp; Toledo cell lines</t>
  </si>
  <si>
    <t>TE02</t>
  </si>
  <si>
    <t>5‘AAGGAGCAGCGTGGAGGATATAGGCAGTGGTTTGACGTCCGCATGTTGGGAATAGCCACGCCTTTAGGGTGTGTCGTCGTGGT3‘</t>
  </si>
  <si>
    <t>Kd: 0.76 ± 0.13 nM</t>
  </si>
  <si>
    <t>TE04</t>
  </si>
  <si>
    <t>5‘AAGGAGCAGCGTGGAGGATATCCTCGATGCACCAGTTCACCTTATTTGCTTCTTCTCTCTGTTCTGACTGGGTGCTGAGGATTAGGGTGTGTCGTCGTGGT3‘</t>
  </si>
  <si>
    <t>Kd: 207 ± 41 nM</t>
  </si>
  <si>
    <t>*target binding: strong response to Ramos cells and a weak response to CCRF-CEM and/or Toledo cells. Aptamer sequence was larger than random region</t>
  </si>
  <si>
    <t>TE13</t>
  </si>
  <si>
    <t>5‘AAGGAGCAGCGTGGAGGATAAGGCCCCCAGGCTCGGTGGATGCAAACACATGACTATGGGCCCGTTTAGGGTGTGTCGTCGTGGT3‘</t>
  </si>
  <si>
    <t>Kd: 202 ± 52 nM</t>
  </si>
  <si>
    <t>https://pubmed.ncbi.nlm.nih.gov/17697378/</t>
  </si>
  <si>
    <t xml:space="preserve"> BMC Biotechnol </t>
  </si>
  <si>
    <t>https://doi.org/10.1186/1472-6750-7-48</t>
  </si>
  <si>
    <t>A38</t>
  </si>
  <si>
    <t>Vaccinia virus (VACV) as a model for orthopoxviruses (OPV)</t>
  </si>
  <si>
    <t>5'TACGACTCACTATAGGGATCCTGTATATATTTTGCAACTAATTGAATTCCCTTTAGTGAGGGTT3'</t>
  </si>
  <si>
    <t>IC50: 0.59 μM</t>
  </si>
  <si>
    <t>5'-TACGACTCACTATAGGGATCC-N7-A-N7-A-N6-GAATTCCCTTTAGTGAGGGTT-3'</t>
  </si>
  <si>
    <t>Binding Buffer not required for MonoLEX selection.</t>
  </si>
  <si>
    <t>Biosensor: " The in vitro replication of several OPV could significantly be inhibited in the presence of A38 in a concentration-dependent manner, with IC50 values of 0.59 μM, a concentration that is in agreement with previously published aptamers specific for other viruses. Further studies have to evaluate the mechanism of inhibition and the potential to inhibit OPV replication in animal models."</t>
  </si>
  <si>
    <t>utilizled MonoLEX selection
Wash Buffer: Tris buffer (pH 7.3, 0.1% TWEEN-20), DMEM (0.1% TWEEN-20) and phosphate buffer (pH 7.5, 0.1% TWEEN-20)</t>
  </si>
  <si>
    <t>Nitsche, A, nitsche@rki.de</t>
  </si>
  <si>
    <t>https://pubmed.ncbi.nlm.nih.gov/18983163/</t>
  </si>
  <si>
    <t xml:space="preserve"> J Agric Food Chem </t>
  </si>
  <si>
    <t>https://doi.org/10.1021/jf801957h</t>
  </si>
  <si>
    <t>1.12.2</t>
  </si>
  <si>
    <t>Ochratoxin A (OTA)</t>
  </si>
  <si>
    <t>5'GATCGGGTGTGGGTGGCGTAAAGGGAGCATCGGACA3'</t>
  </si>
  <si>
    <t>Kd: 0.2</t>
  </si>
  <si>
    <t>5'TGGTGGCTGTAGGTCA-N30-CGTTGTCCGATGCTC</t>
  </si>
  <si>
    <t>Selection buffer (SB), composed of 10 mM HEPES, pH 7.0, 120 mM NaCl, 5 mM KCl, and 5 mM MgCl2; binding buffer (BB): (10 mM TRIS, pH 8.5,120 mM NaCl, 5 mM KCl, and 20 mM CaCl2)</t>
  </si>
  <si>
    <t>Research and Detection: "This work describes the identification of an aptamer that binds with high affinity and specificity to ochratoxin A (OTA), a mycotoxin that occurs in wheat and other foodstuffs, and a quantitative detection method for OTA based on the use of this aptamer. Further work is ongoing to broaden the application demonstrated here with the development of sensors, affinity columns, and other analytical systems for field and laboratory determination of this toxin in food and agricultural products."</t>
  </si>
  <si>
    <t>Removing the forward primer in 1.12 and a section of the 5′-nonconsensus sequence. Further removal of three bases from the 3′-end, (aptamers 1.12.2 and 1.12.8) resulted in a significant increase in binding affinity</t>
  </si>
  <si>
    <t>The library was designed with 30 random nucleotides, flanked with two constant regions for primer annealing. The primers were as follows: reverse, Biotin_x0002_CGTTGTCCGATGCTC; and forward, Cy3-TGGTGGCTGTAGGTCA</t>
  </si>
  <si>
    <t>Penner, G, E-mail: gpenner@neoventures.ca.</t>
  </si>
  <si>
    <t>1.12.8</t>
  </si>
  <si>
    <t>5'GATCGGGTGTGGGTGGCGTAAAGGGAGCATCGG3'</t>
  </si>
  <si>
    <t>1.12</t>
  </si>
  <si>
    <t>5'TGGTGGCTGTAGGTCAGCATCTGATCGGGTGTGGGTGGCGTAAAGGGAGCATCGGACAACG3'</t>
  </si>
  <si>
    <t>Kd: 0.36</t>
  </si>
  <si>
    <t>1.12.9</t>
  </si>
  <si>
    <t>5'GATCGGGTGTGGGTGGCGTAAAGGGAGCAT3'</t>
  </si>
  <si>
    <t>Kd: 1.6</t>
  </si>
  <si>
    <t>Removing the forward primer in 1.12 and a section of the 5′ nonconsensus sequence. Removal of nucleotide from 3'-end</t>
  </si>
  <si>
    <t>1.12.11</t>
  </si>
  <si>
    <t>5'GATCGGGTGTGGGTGGCGTAAAGGGAGCATCG3'</t>
  </si>
  <si>
    <t>Kd: 0.4</t>
  </si>
  <si>
    <t>https://pubmed.ncbi.nlm.nih.gov/17988875/</t>
  </si>
  <si>
    <t>https://doi.org/10.1016/j.bmc.2007.10.073</t>
  </si>
  <si>
    <t>No. 4</t>
  </si>
  <si>
    <t>Oxytetracycline (OTC)</t>
  </si>
  <si>
    <t>5′CGTACGGAATTCGCTAGCCGACGCGCGTTGGTGGTGGATGGTGTGTTACACGTGTTGTGGATCCGAGCTCCACGTG3′</t>
  </si>
  <si>
    <t>Kd: 9.61 ± 0.3 nM</t>
  </si>
  <si>
    <t>5′-CGTACGGAATTCGCTAGC-N40-GGATCCGAGCTCCACGTG-3′</t>
  </si>
  <si>
    <t>100 mM NaCl, 20 mM Tris–HCl, 2 mM MgCl2, 5 mM KCl, 1 mM CaCl2, 0.02 Tween 20, pH 7.6</t>
  </si>
  <si>
    <t>Biosensor: " OTC is one of the most frequently used tetracyclines for its application as growth promoter supplied with livestock feed. This study describes the in-vitro selection of ssDNA aptamers that bind to OTC with high affinity, and characterization of their specificity and selectivity. The aptamers developed can be good candidates for development of biosensors for detection of OTC, which may be present as contaminant in meat, milk, and other food products."</t>
  </si>
  <si>
    <t>Gu MB, mbgu@korea.ac.kr</t>
  </si>
  <si>
    <t>No. 5</t>
  </si>
  <si>
    <t>5′CGTACGGAATTCGCTAGCACGTTGACGCTGGTGCCCGGTTGTGGTGCGAGTGTTGTGTGGATCCGAGCTCCACGTG3′</t>
  </si>
  <si>
    <t>Kd: 12.08 ± 2.25 nM</t>
  </si>
  <si>
    <t>No. 20</t>
  </si>
  <si>
    <t>5′CGTACGGAATTCGCTAGCCGAGTTGAGCCGGGCGCGGTACGGGTACTGGTATGTGTGGGGATCCGAGCTCCACGTG3′</t>
  </si>
  <si>
    <t>Kd: 56.84 ± 3.62 nM</t>
  </si>
  <si>
    <t>https://pubmed.ncbi.nlm.nih.gov/17694298/</t>
  </si>
  <si>
    <t>https://doi.org/10.1007/s00216-007-1470-1</t>
  </si>
  <si>
    <t>MUC1-5TR-1</t>
  </si>
  <si>
    <t>Mucin 1 (MUC1) recombinant protein MUC1-5TR</t>
  </si>
  <si>
    <t>5′GGGAGACAAGAATAAACGCTCAAGAAGTGAAAATGACAGAACACAACATTCGACAGGAGGCTCACAACAGGC3'</t>
  </si>
  <si>
    <t>Kd: 47.3 ± 0.984 nM</t>
  </si>
  <si>
    <t>5′-GGGAGACAAGAATAAACGCTCAA-N25-TTCGACAGGAGGCTCACAACAGGC-3'</t>
  </si>
  <si>
    <t>100 mM NaCl and 5 mM MgCl2, pH 7.4</t>
  </si>
  <si>
    <t>Diagnostic: " MUC1 is a well-known tumour marker present in epithelial malignancies and is used in immunotherapeutic and diagnostic approaches. Our results aim towards the formation of new diagnostic assays against this tumour marker for the early diagnosis of primary or metastatic disease in breast, bladder and other epithelial tumours."</t>
  </si>
  <si>
    <t>Selection was done using affinity chromatography</t>
  </si>
  <si>
    <t>MUC1-5TR-2</t>
  </si>
  <si>
    <t>5′GGGAGACAAGAATAAACGCTCAAGGCTATAGCACATGGGTAAAACGACTTCGACAGGAGGCTCACAACAGGC3'</t>
  </si>
  <si>
    <t>Kd: 85.2 ± 0.986 nM</t>
  </si>
  <si>
    <t>Ferreira, C. S., Papamichael, K., Guilbault, G., Schwarzacher, T., Gariepy, J., &amp; Missailidis, S. (2008). DNA aptamers against the MUC1 tumour marker: design of aptamer-antibody sandwich ELISA for the early diagnosis of epithelial tumours. Analytical and bioanalytical chemistry, 390(4), 1039–1050. https://doi.org/10.1007/s00216-007-1470-1</t>
  </si>
  <si>
    <t>MUC1-5TR-3</t>
  </si>
  <si>
    <t>5′GGGAGACAAGAATAAACGCTCAACAAACAATCAAACAGCAGTGGGGTGTTCGACAGGAGGCTCACAACAGGC3'</t>
  </si>
  <si>
    <t>Kd: 83.0 ± 0.981 nM</t>
  </si>
  <si>
    <t>MUC1-5TR-4</t>
  </si>
  <si>
    <t>5′GGGAGACAAGAATAAACGCTCAATACTGCATGCACACCACTTCAACTATTCGACAGGAGGCTCACAACAGGC3'</t>
  </si>
  <si>
    <t>Kd: 69.0 ± 0.974 nM</t>
  </si>
  <si>
    <t>https://pubmed.ncbi.nlm.nih.gov/19037734/</t>
  </si>
  <si>
    <t xml:space="preserve"> Angiogenesis </t>
  </si>
  <si>
    <t>https://doi.org/10.1007/s10456-008-9122-4</t>
  </si>
  <si>
    <t>ANG9-4</t>
  </si>
  <si>
    <t>Angiopoietin-1 (Ang1)</t>
  </si>
  <si>
    <t>5'GGGAGAGAGGAAGAGGGAUGGGACUCGAACAUUUCCACUAACCAACCAUACUAAAGCACCGCCAUAACCCAGAGGUCGAUAGUACUGGAUCCCCCC3′</t>
  </si>
  <si>
    <t>Kd: 2.8 nM</t>
  </si>
  <si>
    <t>5'-GGGAGAGAGGAAGAGGGAUGGG-N40-CAUAACCCAGAGGUCGAUAGUACUGGAUCCCCCC-3′</t>
  </si>
  <si>
    <t>20 mM HEPES, pH 7.4, 50 mM [round 1] - 150 mM [round 7] NaCl, 2 mM CaCl2, 0.05% CHAPS</t>
  </si>
  <si>
    <t>Therapeutic: " Tie2 is a receptor tyrosine kinase that is expressed predominantly in the endothelium and plays key roles in both physiological and pathological angiogenesis. Moreover, ANG9-4 inhibited Ang1-induced endothelial cell survival. Together, these findings demonstrate the feasibility of developing an Ang1-inhibitory aptamer. ANG9-4 and its derivatives may provide useful tools for elucidating the biology of Ang1 and for treating certain angiogenic diseases."</t>
  </si>
  <si>
    <t>in pool type N40 represents 40 random nucleotides with equimolar 2′-hydroxy ATP, 2′-hydroxy GTP, 2′-fluoro CTP, and 2′-fluoro UTP content
RNA aptamers are promising tools with which to study the angiopoietins in vitro and in vivo. The use of 2′-modified nucleotides confers resistance to nuclease degradation, and 2′-fluoro-modified RNAs have plasma half-lives of greater than 12 h [37]. The in vivo circulating half-life of these aptamers can be improved further by the addition of PEG or cholesterol moieties to their 5′ ends [38]. The full-length ANG9-4 aptamer (96 nucleotides) can be transcribed in vitro in quantities sufficient for cell culture and some small animal models. However, chemical synthesis, with or without 5′ modification, is inefficient for RNAs greater than 60 nucleotides in length. Work is ongoing to truncate and modify the full-length aptamer for large-scale synthesis and application in animal models.</t>
  </si>
  <si>
    <t>Kontos, C. D, cdkontos@duke.edu</t>
  </si>
  <si>
    <t>https://pubmed.ncbi.nlm.nih.gov/18806954/</t>
  </si>
  <si>
    <t xml:space="preserve"> Arch Pharm Res </t>
  </si>
  <si>
    <t>https://doi.org/10.1007/s12272-001-1278-2</t>
  </si>
  <si>
    <t>A</t>
  </si>
  <si>
    <t>Anti-neuroexcitation peptide III (ANEPIII)</t>
  </si>
  <si>
    <t>5'TAATACGACTCACTATAGGGAATTCTATCCGGGTACCAAACTGAATACTGGGAATCAATTCCCTATAGTGAGTCGTATTAGCTAGTAAGCTTGCCGT3'</t>
  </si>
  <si>
    <t>Kd: 228.4 nM and 7485.3 nM *this Kd was determined with affinity test on entire n round pool</t>
  </si>
  <si>
    <t>5'-TAATACGACTCACTATAGGGAATTCTATCCGGGTA-N25-GCTAGTAAGCTTGCCGT-3'</t>
  </si>
  <si>
    <t>EMSA binding buffer: 1 pmol BSA, Streptavidin and ANEPIII (5 µL total volume each)</t>
  </si>
  <si>
    <t>Diagnostic: " Current immunoassays detecting MUC1 are sensitive for predicting relapse in breast cancer, but they are not in widespread use in the follow-up of this disease. It has therefore been proposed that aptamers may offer this additional advantage in improving the sensitivity of such immunoassays."</t>
  </si>
  <si>
    <t>Zhang, J. H, jinghaizhang2000@yahoo.com.cn</t>
  </si>
  <si>
    <t>5'TAATACGACTCACTATAGGGAATTCTATCCGGGTAAAGCTGGCCACCGGAATACTGGAAATCTGGATCCCT3GCTAGTAAGCTTGCCGT3'</t>
  </si>
  <si>
    <t>C</t>
  </si>
  <si>
    <t>5'TAATACGACTCACTATAGGGAATTCTATCCGGGTATAGGGAATTCTATCCGGGCTAGTTTCGAAGCCGTAAGACTGGAGATCTGGATCCCTGCTAGTAAGCTTGCCGT3'</t>
  </si>
  <si>
    <t>D</t>
  </si>
  <si>
    <t>5'TAATACGACTCACTATAGGGAATTCTATCCGGGTAGCTTCCAAACTGAATACTGGGATTCAATTCCCTATAGTGAGTCGTATTAGCTAGTAAGCTTGCCGT3'</t>
  </si>
  <si>
    <t>5'TAATACGACTCACTATAGGGAATTCTATCCGGGTACCAAACTAGCTACTGGGAATCAATTCCCTATAGTGAGTCGTATTAGCTAGTAAGCTTGCCGT3'</t>
  </si>
  <si>
    <t>5'TAATACGACTCACTATAGGGAATTCTATCCGGGTACCAAACTAGCTACCGGGATACAATTCCCTATAGTGAGTCGTATTAGCTAGTAAGCTTGCCGT3'</t>
  </si>
  <si>
    <t>5'TAATACGACTCACTATAGGGAATTCTATCCGGGTAACGGCTTCCAAACTAGCTACCCGGATAGAATTCCCTATAGTGAGTCGTATTAAGGCTAGTAAGCTTGCCGT3'</t>
  </si>
  <si>
    <t>5'TAATACGACTCACTATAGGGAATTCTATCCGGGTACGGCTTCCAAACTAGCTACCGGGATTGAATTCCCTATAGTGAGTCGTATTAGCTAGTAAGCTTGCCGT3'</t>
  </si>
  <si>
    <t>I</t>
  </si>
  <si>
    <t>5'TAATACGACTCACTATAGGGAATTCTATCCGGGTAAAGCTGGCCACCGGAAGACTGGAGATCTGGATCCCTGCTAGTAAGCTTGCCGT3'</t>
  </si>
  <si>
    <t>J</t>
  </si>
  <si>
    <t>5'TAATACGACTCACTATAGGGAATTCTATCCGGGTAAAGCTGACTACCTATCTACTGGTCTTCTGGGTCCCTGCTAGTAAGCTTGCCGT3'</t>
  </si>
  <si>
    <t>Identification of ssDNA aptamers specific for anti-neuroexcitation peptide III and molecular modeling studies: insights into structural interactions</t>
  </si>
  <si>
    <t>K</t>
  </si>
  <si>
    <t>5'TAATACGACTCACTATAGGGAATTCTATCCGGGTACGGCTTCGAAACTAGCCCGGATAGAATTCCCTATAGTGAGTCGTATTAGCTAGTAAGCTTGCCGT3'</t>
  </si>
  <si>
    <t>https://pubmed.ncbi.nlm.nih.gov/18433888/</t>
  </si>
  <si>
    <t xml:space="preserve"> J Virol Methods </t>
  </si>
  <si>
    <t>https://doi.org/10.1016/j.jviromet.2008.03.013</t>
  </si>
  <si>
    <t>4C3</t>
  </si>
  <si>
    <t>Proteinase K-resistant isoform (PrPSc)</t>
  </si>
  <si>
    <t>5'GGTATTGAGGGTCGCATCTGGCTTTCCTTTCTTCTCACTCCCCTGTTCTCTTCGTCTCTTGTTGATGGCTCTAACTCTCCTCT3'</t>
  </si>
  <si>
    <t>Kd: 48 nM</t>
  </si>
  <si>
    <t>5'-GGTATTGAGGGTCGCATC-N45-GATGGCTCTAACTCTCCTCT-3'</t>
  </si>
  <si>
    <t>Selection Buffer: 50 mM NaH2PO4, pH 8.0, 150 mM NaCl, 5 mM KCl, 1 mM MgCl2, 0.005% (v/v) Tween-20</t>
  </si>
  <si>
    <t>Diagnostic and Therapeutic: "Aptamers such as those described in the present study offer potentially more sensitive assay formats including rolling circle amplification (Yang et al., 2007), molecular beacon FRET-based signalling (Tombelli et al., 2005) and proximity-dependent DNA ligation, a method capable of detecting zeptomolar concentrations of proteins (Fredriksson et al., 2002). Aptamers may in future also have potential therapeutic application in TSE diseases by inhibiting conversion of PrPC to the pathological PrPSc isoform."</t>
  </si>
  <si>
    <t>Garson, J. A, j.garson@ucl.ac.uk</t>
  </si>
  <si>
    <t>4C5</t>
  </si>
  <si>
    <t>5'GGTATTGAGGGTCGCATCTGGCTTTTCTTTCTTCTCACTCCCCTGTTCTCTTCGTCTCTTGTTGATGGCTCTAACTCTCCTCT3'</t>
  </si>
  <si>
    <t>Selection Buffer: 50 mM NaH2PO4, pH 8.0, 150 mM NaCl, 5 mM KCl, 1 mM MgCl2, 0.005% (v/v) Tween-21</t>
  </si>
  <si>
    <t>4C6</t>
  </si>
  <si>
    <t>5'GGTATTGAGGGTCGCATCGTTTTGTTACAGTTCGTTTCTTTTCCCTGTCTTGTTTTGTTGTCTGATGGCTCTAACTCTCCTCT3'</t>
  </si>
  <si>
    <t>Selection Buffer: 50 mM NaH2PO4, pH 8.0, 150 mM NaCl, 5 mM KCl, 1 mM MgCl2, 0.005% (v/v) Tween-22</t>
  </si>
  <si>
    <t>4C8</t>
  </si>
  <si>
    <t>5'GGTATTGAGGGTCGCATCTTTCTGTCTTGTGTTACTTGTTTGTCCGGTTTCTTTTCTCCCCCCGATGGCTCTAACTCTCCTCT3'</t>
  </si>
  <si>
    <t>Kd: 56 nM</t>
  </si>
  <si>
    <t>Selection Buffer: 50 mM NaH2PO4, pH 8.0, 150 mM NaCl, 5 mM KCl, 1 mM MgCl2, 0.005% (v/v) Tween-23</t>
  </si>
  <si>
    <t>4C10</t>
  </si>
  <si>
    <t>5'GGTATTGAGGGTCGCATCTTTCTGTCTTGTGTTACTTGTTTGTCCGGTTTCTTTTCTCCCCCTGATGGCTCTAACTCTCCTCT3'</t>
  </si>
  <si>
    <t>Kd: 33 nM</t>
  </si>
  <si>
    <t>Selection Buffer: 50 mM NaH2PO4, pH 8.0, 150 mM NaCl, 5 mM KCl, 1 mM MgCl2, 0.005% (v/v) Tween-24</t>
  </si>
  <si>
    <t>4C17</t>
  </si>
  <si>
    <t>5'GGTATTGAGGGTCGCATCTCCTTTTGTGTGTTTTTTTTATTGTTTTTTTTTTGTTTTTGATGGCTCTAACTCTCCTCT3'</t>
  </si>
  <si>
    <t>Kd: 19 nM</t>
  </si>
  <si>
    <t>Selection Buffer: 50 mM NaH2PO4, pH 8.0, 150 mM NaCl, 5 mM KCl, 1 mM MgCl2, 0.005% (v/v) Tween-25</t>
  </si>
  <si>
    <t>4C20</t>
  </si>
  <si>
    <t>5'GGTATTGAGGGTCGCATCGTTTCTTCCTTTGGCCTTTCTTCCGTCTTTCTGTTGTTCTTACCTGATGGCTCTAACTCTCCTCT3'</t>
  </si>
  <si>
    <t>Kd: 79 nM</t>
  </si>
  <si>
    <t>Selection Buffer: 50 mM NaH2PO4, pH 8.0, 150 mM NaCl, 5 mM KCl, 1 mM MgCl2, 0.005% (v/v) Tween-26</t>
  </si>
  <si>
    <t>4C26</t>
  </si>
  <si>
    <t>5'GGTATTGAGGGTCGCATCTCCTTTTGTTGTTTATTCTCTGTTCTCTGTTCCTGTACTCTTTATCCGATGGCTCTAACTCTCCTCT3'</t>
  </si>
  <si>
    <t>Kd: 18 nM</t>
  </si>
  <si>
    <t>Selection Buffer: 50 mM NaH2PO4, pH 8.0, 150 mM NaCl, 5 mM KCl, 1 mM MgCl2, 0.005% (v/v) Tween-27</t>
  </si>
  <si>
    <t>https://pubmed.ncbi.nlm.nih.gov/17931589/</t>
  </si>
  <si>
    <t>https://doi.org/10.1016/j.ab.2007.09.007</t>
  </si>
  <si>
    <t>10.10</t>
  </si>
  <si>
    <t>Anthracyclines daunomycin and doxorubicin</t>
  </si>
  <si>
    <t>5'GGGAATTCGAGCTCGGTACCATCTGTGTAAGGGGTAAGGGGTGGGGGTGGGTACGTCTAGCTGCAGGCATGCAAGCTTGG3'</t>
  </si>
  <si>
    <t>5'-GGGAATTCGAGCTCGGTACC-N40-CCAAGCTTGCATGCCTGCAG-'3</t>
  </si>
  <si>
    <t>BP-T (20 mM Tris–HCl [pH 7.4], 140 mM NaCl, 5 mM KCl, 1 mM MgCl2, 1 mM CaCl2, and 0.05% [v/v] Tween 20)</t>
  </si>
  <si>
    <t>Detection: " We describe the characterization of a DNA aptamer that displays high affinity and specificity for the anthracyclines daunomycin and doxorubicin, both of which are frequently used in chemotherapy. This not only allows the determination of the aptamer's specificity but also allows the quantification of as little as 8.4 microg/L daunomycin and doxorubicin."</t>
  </si>
  <si>
    <t>Inconsistency in reporting aptamer sequence (reverse primer region in aptamer sequence does not match the reported pool type)</t>
  </si>
  <si>
    <t>Wochner, A, wochner@rna-network.com</t>
  </si>
  <si>
    <t>10.10v aptamer</t>
  </si>
  <si>
    <t>Daunomycin</t>
  </si>
  <si>
    <t>5'ACCATCTGTGTAAGGGGTAAGGGGTGGGGGTGGGTACGTCT3'</t>
  </si>
  <si>
    <t xml:space="preserve">Kd: 272 nM        </t>
  </si>
  <si>
    <t>5'-GGGAATTCGAGCTCGGTACC-N40-CTGCAGGCATGCAAGCTTGG-3'</t>
  </si>
  <si>
    <t>20 mM Tris–HCl [pH 7.4], 140 mM NaCl, 5 mM KCl, 1 mM MgCl2, 1 mM CaCl2, and 0.05% [v/v] Tween 20</t>
  </si>
  <si>
    <t>Truncated sequence 10.10V was obtained by removing primer sequences that were predicted by mfold as not being involved in the secondary structure of the randomized region</t>
  </si>
  <si>
    <t>10.10q aptamer</t>
  </si>
  <si>
    <t>5'AGGGGTAAGGGGTGGGGGTGGGT3'</t>
  </si>
  <si>
    <t>10.10Q was empirically shortened to obtain only the g-rich sequence</t>
  </si>
  <si>
    <t>https://pubmed.ncbi.nlm.nih.gov/18279908/</t>
  </si>
  <si>
    <t xml:space="preserve"> Bioorg Chem </t>
  </si>
  <si>
    <t>https://doi.org/10.1016/j.bioorg.2007.12.005</t>
  </si>
  <si>
    <t>S1</t>
  </si>
  <si>
    <t>Recombinant human 14-3-3 gamma (14-3-3γ)</t>
  </si>
  <si>
    <t>5′CCGAAGCTTAATACGACTCACTATAGGGATCCGCCTGATTAGCGATACTAGCGCCGGTGGTGGGGGTTGTTGTTACGCGGTATTATACTTGAGCAAAATCACCTGCAGGGG3′</t>
  </si>
  <si>
    <t>Kd: 5.4 μM</t>
  </si>
  <si>
    <t>5′-CCGAAGCTTAATACGACTCACTATAGGGATCCGCCTGATTAGCGATACT-N40-ACTTGAGCAAAATCACCTGCAGGGG-3′</t>
  </si>
  <si>
    <t>Tris–Cl (50 mM, pH 7.5), Triton X-100 (0.05% w/v), NaCl (0.5 M), imidazole (20 mM)</t>
  </si>
  <si>
    <t>Detection and Diagnostic: "We describe identification of a synthetic ssDNA aptamer which binds to undenatured 14-3-3 proteins and its application to the affinity precipitation of 14-3-3 from the cerebral spinal fluid of a scrapie infected sheep. Detection of 14-3-3 proteins is used in the diagnosis of sporadic Creutzfeld–Jacob disease (sCJD) in humans"</t>
  </si>
  <si>
    <t>Baxter, R. L; email: r.baxter@ed.ac.uk</t>
  </si>
  <si>
    <t>S2</t>
  </si>
  <si>
    <t>5′CCGAAGCTTAATACGACTCACTATAGGGATCCGCCTGATTAGCGATACTCGAGGCGTGTGCAAGGCGTGTTGTTCAAAGGTGTGTGTGTACTTGAGCAAAATCACCTGCAGGGG3′</t>
  </si>
  <si>
    <t>Kd: 0.56 μM</t>
  </si>
  <si>
    <t>https://pubmed.ncbi.nlm.nih.gov/18177018/</t>
  </si>
  <si>
    <t>https://doi.org/10.1021/ac701962v</t>
  </si>
  <si>
    <t>TLS1</t>
  </si>
  <si>
    <t>Liver cancer cell line BNL 1ME A.7R.1 (MEAR) (T-cell acute lymphoblastic leukemia cell line, CCRF-CEM)</t>
  </si>
  <si>
    <t>5'ACGCTCGGATGCCACTACAGAGTGATGGTTGTTATCTGGCCTCAGAGGTTCTCGGGTGTGGTCACTCATGGACGTGCTGGTGAC3'</t>
  </si>
  <si>
    <t>Kd: 10.34 ± 0.96 nM</t>
  </si>
  <si>
    <t>5'-ACGCTCGGATGCCACTACAG-N45-CTCATGGACGTGCTGGTGAC-3'</t>
  </si>
  <si>
    <t>4.5 g/L glucose and 5 mM MgCl2 in Dulbecco's phosphate-buffered saline with calcium chloride and magnesium chloride (Sigma); yeast tRNA (0.1 mg/mL; Sigma) and BSA (1 mg/mL; Fisher)</t>
  </si>
  <si>
    <t>Diagnostic and Detection: "The cell-SELEX shows that the newly generated aptamers could be effective molecular probes for liver cancer analysis. The close relationship between MEAR cells and BNL cells indicated that cell-SELEX can be used to identify minor molecular-level differences among cells. It further indicates that the target molecules would be specific biomarkers for this kind of liver cancer and would provide useful information for explaining the mechanism of oncogenesis."</t>
  </si>
  <si>
    <t>Tan, W, tan@chem.ufl.edu</t>
  </si>
  <si>
    <t>Shangguan, D., Meng, L., Cao, Z. C., Xiao, Z., Fang, X., Li, Y., Cardona, D., Witek, R. P., Liu, C., &amp; Tan, W. (2008). Identification of liver cancer-specific aptamers using whole live cells. Analytical chemistry, 80(3), 721–728. https://doi.org/10.1021/ac701962v</t>
  </si>
  <si>
    <t>TLS1c</t>
  </si>
  <si>
    <t>5'ACAGGAGTGATGGTTGTTATCTGGCCTCAGAGGTTCTCGGGTGTGGTCACTCCTG3'</t>
  </si>
  <si>
    <t>Kd: 9.79 ± 0.30 nM</t>
  </si>
  <si>
    <t>Optimized truncated version of tls1 aptamer</t>
  </si>
  <si>
    <t>TLS3</t>
  </si>
  <si>
    <t>5'ACGCTCGGATGCCACTACAGTGGGAATATTAGTACCGTTATTCGGACTCCGCCATGACAATCTGGCTCATGGACGTGCTGGTGAC3'</t>
  </si>
  <si>
    <t>Kd: 10.9 ± 1.8 nM</t>
  </si>
  <si>
    <t>TLS4</t>
  </si>
  <si>
    <t>5'ACGCTCGGATGCCACTACAGACGGTGGTCGTACACGGCCATTTTATTCCCGGAATATTTGTCAACCTCATGGACGTGCTGGTGAC3'</t>
  </si>
  <si>
    <t>Kd: 33.9 ± 2.3 nM</t>
  </si>
  <si>
    <t>TLS6</t>
  </si>
  <si>
    <t>5'ACGCTCGGATGCCACTACAGATACGGCCTGGGTCTTTATTCGCCCCGAATATTTCTTAACGTCGGCTCATGGACGTGCTGGTGAC3'</t>
  </si>
  <si>
    <t>Kd: 157.0 ± 16.9 nM</t>
  </si>
  <si>
    <t>TLS7</t>
  </si>
  <si>
    <t>5'ACGCTCGGATGCCACTACAGTGCGCCCAAAGTTCCCATATTGCTTCCCTGTTGGTGAGTGCCGATCTCATGGACGTGCTGGTGAC3'</t>
  </si>
  <si>
    <t>Kd: 68.1 ± 7.6 nM</t>
  </si>
  <si>
    <t>TLS9a</t>
  </si>
  <si>
    <t>5'AGTCCATTTTATTCCTGAATATTTGTTAACCTCATGGAC3'</t>
  </si>
  <si>
    <t>Kd: 7.38 ± 0.28 nM</t>
  </si>
  <si>
    <t>Optimized truncated version of tls9 aptamer (sequence not. Provided)</t>
  </si>
  <si>
    <t>TLS11a</t>
  </si>
  <si>
    <t>5'ACAGCATCCCCATGTGAACAATCGCATTGTGATTGTTACGGTTTCCGCCTCATGGACGTGCTG3'</t>
  </si>
  <si>
    <t>Kd: 4.51 ± 0.39 nM</t>
  </si>
  <si>
    <t>Optimized truncated version of tls11 aptamer (sequence not provided)</t>
  </si>
  <si>
    <t>https://pubmed.ncbi.nlm.nih.gov/18763762/</t>
  </si>
  <si>
    <t>https://doi.org/10.1021/ja801510d</t>
  </si>
  <si>
    <t>85A</t>
  </si>
  <si>
    <t>Fibrinogen</t>
  </si>
  <si>
    <t>5'CCTTCGTTGTCTGCCTTCGTAGCGGATCGAATTACGCGTTAACGGCAACCGATAACGGGACCGATTGCACACCCTTCAGAATTCGCACCA3'</t>
  </si>
  <si>
    <t>Kd: 102 ± 39.7</t>
  </si>
  <si>
    <t>5'-CCTTCGTTGTCTGCCTTCGT-N50-ACCCTTCAGAATTCGCACCA-3'</t>
  </si>
  <si>
    <t>300 mM NaCl, 5 mM MgCl2, 20 mM Tris-HCl at pH 7.6</t>
  </si>
  <si>
    <t>Detection: " Using fibrinogen as a model, we have selected boronic acid-modified DNA aptamers that have high affinities (low nM Kd) and the ability to recognize changes in the glycosylation site. The method developed should also be applicable to the development of aptamers for other glyco-products, such as glycolipids and glycopeptides."</t>
  </si>
  <si>
    <t>boronic acid-labeled</t>
  </si>
  <si>
    <t>Wang, B, wang@gsu.edu</t>
  </si>
  <si>
    <t>85B</t>
  </si>
  <si>
    <t>5'CCTTCGTTGTCTGCCTTCGTTAGGACCGCAGACATCGACGCAGGGAAATTCCGCAAGTCCAGCCAAATGCCACCCTTCAGAATTCGCACCA3'</t>
  </si>
  <si>
    <t>Kd: 6.4±0.81 nM</t>
  </si>
  <si>
    <t>Li, M., Lin, N., Huang, Z., Du, L., Altier, C., Fang, H., &amp; Wang, B. (2008). Selecting aptamers for a glycoprotein through the incorporation of the boronic acid moiety. Journal of the American Chemical Society, 130(38), 12636–12638. https://doi.org/10.1021/ja801510d</t>
  </si>
  <si>
    <t>85C</t>
  </si>
  <si>
    <t>5'CCTTCGTTGTCTGCCTTCGTAGTCGACTCTGACGCATGGACGTATCCTGTGCGTATGCATTATGAAGCACACCCTTCAGAATTCGCACCA3'</t>
  </si>
  <si>
    <t>Kd: 17.1±2.1 nM</t>
  </si>
  <si>
    <t>https://pubmed.ncbi.nlm.nih.gov/18230760/</t>
  </si>
  <si>
    <t>https://doi.org/10.1261/rna.821908</t>
  </si>
  <si>
    <t>Mayer, G., Wulffen, B., Huber, C., Brockmann, J., Flicke, B., Neumann, L., Hafenbradl, D., Klebl, B. M., Lohse, M. J., Krasel, C., &amp; Blind, M. (2008). An RNA molecule that specifically inhibits G-protein-coupled receptor kinase 2 in vitro. RNA (New York, N.Y.), 14(3), 524–534. https://doi.org/10.1261/rna.821908</t>
  </si>
  <si>
    <t>C13</t>
  </si>
  <si>
    <t>G-protein-coupled receptor kinase 2 (GRK2)</t>
  </si>
  <si>
    <t>5′CUGCAGUUCGGGUAGCACAGACCAUACGGGAGAGAAACUUGUGCAACCCGGGGCUAC3′</t>
  </si>
  <si>
    <t>Kd: 78.2 nM ± 2.6 nM</t>
  </si>
  <si>
    <t>5′-CTGCAGTTCGGGTAGCACA-N20-TGTGCAACCCGGGGCTAC-3′</t>
  </si>
  <si>
    <t>PBS/3 mM MgCl2</t>
  </si>
  <si>
    <t>Detection: " This RNA aptamer represents the most potent inhibitor of GRK2 activity reported so far. More importantly, the aptamer possesses a high specificity for GRK function, and thus it might allow the precise functional characterization of GRK2 both in cell culture and in vivo."</t>
  </si>
  <si>
    <t>Mayer, G, gmayer@uni-bonn.de; Blind, M, m.blind@nascacell.de</t>
  </si>
  <si>
    <t>C13.51</t>
  </si>
  <si>
    <t>5'GGUUCGGGUAGCACAGACCAUACGGGAGAGAAACUUGUGCAACCCGGGGCU3'</t>
  </si>
  <si>
    <t>Kd: 101.2 nM ± 7.2 nM</t>
  </si>
  <si>
    <t>Truncated variant of c13 consisting of 51 nt, termed c13.51</t>
  </si>
  <si>
    <t>https://pubmed.ncbi.nlm.nih.gov/18617415/</t>
  </si>
  <si>
    <t>https://doi.org/10.1016/j.bmc.2008.06.033</t>
  </si>
  <si>
    <t>Niazi, J. H., Lee, S. J., &amp; Gu, M. B. (2008). Single-stranded DNA aptamers specific for antibiotics tetracyclines. Bioorganic &amp; medicinal chemistry, 16(15), 7245–7253.</t>
  </si>
  <si>
    <t>T7</t>
  </si>
  <si>
    <t>Tetracycline (TET), oxytetracycline (OTC), doxycycline (DOX)</t>
  </si>
  <si>
    <t>5'CGTACGGAATTCGCTAGCGGGCAGCGGTGGTGTGGCGGGATCTGGGGTTgtgcGGTGTGGATCCGAGCTCCACGTG3'</t>
  </si>
  <si>
    <t>Kd: 357.8 nM</t>
  </si>
  <si>
    <t>5'-CGTACGGAATTCGCTAGC-N40-GGATCCGAGCTCCACGTG-3'</t>
  </si>
  <si>
    <t>NaCl (100 mM), Tris–HCl (20 mM, pH 7.6), MgCl2(2 mM), KCl(5 mM), CaCl2(1 mM), and Tween 20 (0.02%)</t>
  </si>
  <si>
    <t>Drug Delivery: "Tetracyclines (TCs) are a group of antibiotics comprising of a common tetracycline (TET) nucleus with variable X(1) and X(2) positions on 5 and 6 carbon atoms, such as oxytetracycline (OTC) and doxycycline (DOX). TGS-aptamers have potential applications such as target drug delivery, and detection of TCs in pharmaceutical preparations and contaminated food products."</t>
  </si>
  <si>
    <t>ssDNA aptamers were identified by modified SELEX method by employing tosylactivated magnetic beads (TMB) coated with OTC, TET, and DOX,respectively, as targets and counter targets
The T/GTGCT conserved motif was specifically found in TGS-aptamers, which is predicted to be crucial for group specificity because this motif was absent in aptamers specific for OTC as reported in our previous studies.</t>
  </si>
  <si>
    <t>Gu, M. B, mbgu@korea.ac.kr</t>
  </si>
  <si>
    <t>T15</t>
  </si>
  <si>
    <t>5'CGTACGGAATTCGCTAGCGGAGGAACGGGTTCCAGTGTGGGGTCTATCGGGGCgtgcGGGATCCGAGCTCCACGTG3'</t>
  </si>
  <si>
    <t>Kd: 197 nM</t>
  </si>
  <si>
    <t>T19</t>
  </si>
  <si>
    <t>5'CGTACGGAATTCGCTAGCCGGGAGGGCGGGGTGTGGTATGTATTGAGCGTGGTCCGTGGGATCCGAGCTCCACGTG3'</t>
  </si>
  <si>
    <t>Kd: 424.8 nM</t>
  </si>
  <si>
    <t>ssDNA aptamers were identified by modified SELEX method by employing tosylactivated magnetic beads (TMB) coated with OTC, TET, and DOX,respectively, as targets and counter targets</t>
  </si>
  <si>
    <t>T20</t>
  </si>
  <si>
    <t>5'CGTACGGAATTCGCTAGCCCCCCGGCAGGCCACGGCTTGGGTTGGTCCCACTGCGCGTGGATCCGAGCTCCACGTG3'</t>
  </si>
  <si>
    <t>Kd: 63.6 nM</t>
  </si>
  <si>
    <t>T22</t>
  </si>
  <si>
    <t>5'CGTACGGAATTCGCTAGCGGGCGGACGCTAGGTGGTGATGCTgtgcTACACGTGTTGTGGATCCGAGCTCCACGTG3'</t>
  </si>
  <si>
    <t>Kd: 483.5 nM</t>
  </si>
  <si>
    <t>T23</t>
  </si>
  <si>
    <t>5'CGTACGGAATTCGCTAGCGGGGGCACACATGTAGgtgcTGTCCAGGTGTGGTTGTGGTGGATCCGAGCTCCACGTG3'</t>
  </si>
  <si>
    <t>Kd: 100.6 nM</t>
  </si>
  <si>
    <t>T24</t>
  </si>
  <si>
    <t>5'CGTACGGAATTCGCTAGCGGGCGGGGgtgcTGGGGGAATGGAgtgcTGCgtgcTGCGGGGATCCGAGCTCCACGTG3'</t>
  </si>
  <si>
    <t>Kd: 70.7 nM</t>
  </si>
  <si>
    <t>https://pubmed.ncbi.nlm.nih.gov/19061867/</t>
  </si>
  <si>
    <t>http://doi.org/10.1016/j.bbrc.2008.11.087</t>
  </si>
  <si>
    <t>Low, S. Y., Hill, J. E., &amp; Peccia, J. (2009). DNA aptamers bind specifically and selectively to (1--&gt;3)-beta-D-glucans. Biochemical and biophysical research communications, 378(4), 701–705. https://doi.org/10.1016/j.bbrc.2008.11.087</t>
  </si>
  <si>
    <t>aptamer 6</t>
  </si>
  <si>
    <t>(1→3)-β-D-glucans</t>
  </si>
  <si>
    <t>5′CGACTGACGCCTCCAAGCCACACGTGTGAGAAGGGTGTTATCATGTATTTCGTGTTCCTTTCGTCATTCCTTTGTCTGCATGCATCGCTACGTG3'</t>
  </si>
  <si>
    <t>Kd: 0.303 ± 0.067 μM</t>
  </si>
  <si>
    <t>5′-CGACTGACGCCTCCAAGC-N60-GCATGCATCGCTACGTG-3'</t>
  </si>
  <si>
    <t>53 to 2000 kDa</t>
  </si>
  <si>
    <t>Biosensor and Detection: "We describe the development of aptamers that could bind with high affinity and specificity to the biotoxin, (1→3)-β-D glucans. These represent the first aptamers developed for common indoor contaminants. The use of these aptamers in sensors or detection assays should lead to increased accuracy and decreased expense in exposure monitoring and epidemiological investigations for environmental respiratory diseases."</t>
  </si>
  <si>
    <t>Peccia, J., jordan.peccia@yale.edu</t>
  </si>
  <si>
    <t>aptamer 30</t>
  </si>
  <si>
    <t>5′CGACTGACGCCTCCAAGCACATAGACAGCCTATCCTCGATTAGTTGTTGTTATGGTCCTATTCTCTCCATTCCGCTGTGCATGCATCGCTACGTG3'</t>
  </si>
  <si>
    <t>Kd: 0.326 ± 0.089 μM</t>
  </si>
  <si>
    <t>https://pubmed.ncbi.nlm.nih.gov/18175068/</t>
  </si>
  <si>
    <t xml:space="preserve"> Biotechnol Lett </t>
  </si>
  <si>
    <t>https://doi.org/10.1007/s10529-007-9629-6</t>
  </si>
  <si>
    <t>Hasegawa, H., Sode, K. &amp; Ikebukuro, K. Selection of DNA aptamers against VEGF165 using a protein competitor and the aptamer blotting method. Biotechnol Lett 30, 829–834 (2008). https://doi.org/10.1007/s10529-007-9629-6</t>
  </si>
  <si>
    <t>VEa4</t>
  </si>
  <si>
    <t>Vascular endothelial growth factor 165 (VEGF165)</t>
  </si>
  <si>
    <t>5′ATACCAGTCTATTCAATTGGGCGGGGACTGTCGGGATGTGTGTGGGCCAGATAGTATGTGCAATCA3′</t>
  </si>
  <si>
    <t>5′-ATACCAGTCTATTCAATT-N30-AGATAGTATGTGCAATCA-3′</t>
  </si>
  <si>
    <t>TBSE (10 mM Tris/HCl, pH 7.0, 100 mM NaCl, 0.05 mM EDTA)</t>
  </si>
  <si>
    <t>Diagnostic: " Two DNA aptamers against a tumor marker protein, human vascular endothelial growth factor (VEGF(165)) were identified. This selection method enabled us to efficiently select the specific aptamers against the target protein. These specific aptamers would be useful sensor elements for cancer diagnosis."</t>
  </si>
  <si>
    <t>ssDNA library was labeled with FITC at the 5' end.</t>
  </si>
  <si>
    <t>VEa5</t>
  </si>
  <si>
    <t>5′ATACCAGTCTATTCAATTGGGCCCGTCCGTATGGTGGGTGTGCTGGCCAGATAGTATGTGCAATCA3′</t>
  </si>
  <si>
    <t>Kd: 130 nM</t>
  </si>
  <si>
    <t>Diagnostic: " Two DNA aptamers against a tumor marker protein, human vascular endothelial growth factor (VEGF(165)) were identified. This selection method enabled us to efficiently select the specific aptamers against the target protein.These specific aptamers would be useful sensor elements for cancer diagnosis."</t>
  </si>
  <si>
    <t>https://pubmed.ncbi.nlm.nih.gov/19137093/</t>
  </si>
  <si>
    <t xml:space="preserve"> J Biomol Tech </t>
  </si>
  <si>
    <t>PMID: 19137093</t>
  </si>
  <si>
    <t>Bruno, J. G., Carrillo, M. P., &amp; Phillips, T. (2008). Development of DNA aptamers to a foot-and-mouth disease peptide for competitive FRET-based detection. Journal of biomolecular techniques : JBT, 19(2), 109–115.</t>
  </si>
  <si>
    <t>FMD 1F</t>
  </si>
  <si>
    <t>VP1 structural polypeptide of O-serotype FMD</t>
  </si>
  <si>
    <t>5′ATACGGGAGCCAACACCATTCTATCGTTCCGGACGCTTATGCCTTGCCATCTACAGAGCAGGTGTGACGGAT3′</t>
  </si>
  <si>
    <t>5′-ATCCGTCACACCTGCTCT-N36-TGGTGTTGGCTCCCGTAT-3′</t>
  </si>
  <si>
    <t>1XBB: 0.5M NaCl, 20 mM Tris HCl, and 2 mM MgCl2, pH 7.2–7.4</t>
  </si>
  <si>
    <t>Detection: " We sought to develop a novel competitive fluorescence resonance energy transfer (FRET)-aptamer-based strategy for detection of foot-and-mouth (FMD) disease within minutes. We are currently working on a high-throughput means to accomplish FRET screening much more rapidly, thereby facilitating the search for an optimal competitive FRET–aptamer sequence."</t>
  </si>
  <si>
    <t>Bruno, J. G, john.bruno@otcorp.com</t>
  </si>
  <si>
    <t>FMD 1R</t>
  </si>
  <si>
    <t>5′ATCCGTCACTCCTGCTCTGTAGATGGCAAGGCATAAGCGTCCGGAACGATAGAATGGTGTTGGCTCCCGTAT3′</t>
  </si>
  <si>
    <t>FMD 10F</t>
  </si>
  <si>
    <t>5′ATACGGGAGCCAACACCATGAATATCTCTTCTACCTCCTCTCCTCCCTTTACTTAGAGCAGGTGTGACGGAT3′</t>
  </si>
  <si>
    <t>https://pubmed.ncbi.nlm.nih.gov/18311508/</t>
  </si>
  <si>
    <t xml:space="preserve"> In Vitro Cell Dev Biol Anim </t>
  </si>
  <si>
    <t>https://doi.org/10.1007/s11626-008-9086-0</t>
  </si>
  <si>
    <t>ACh 6R</t>
  </si>
  <si>
    <t>Acetylcholine</t>
  </si>
  <si>
    <t>5′ATCCGTCACACCTGCTCTAGGGGATCAAAGCTATGCGACCATGCGAGTGGATACTGGTGTTGGCTCCCGTAT3′</t>
  </si>
  <si>
    <t>0.5 M NaCl, 10 mM Tris HCl, and 1 mM MgCl2 in sterile deionized nuclease-free water (NFW) at pH 7.2–7.4</t>
  </si>
  <si>
    <t>Detection: " The present work establishes the specific feasibility of aptamers to detect ACh in situ. We have described relatively high affinity aptamers from five to eight rounds of SELEX that were useful in both aptamer-peroxidase and fluorescence-based staining protocols."</t>
  </si>
  <si>
    <t>https://pubmed.ncbi.nlm.nih.gov/18078808/</t>
  </si>
  <si>
    <t>https://doi.org/10.1016/j.bbrc.2007.11.183</t>
  </si>
  <si>
    <t>Cheng, C., Dong, J., Yao, L., Chen, A., Jia, R., Huan, L., Guo, J., Shu, Y., &amp; Zhang, Z. (2008). Potent inhibition of human influenza H5N1 virus by oligonucleotides derived by SELEX. Biochemical and biophysical research communications, 366(3), 670–674. https://doi.org/10.1016/j.bbrc.2007.11.183</t>
  </si>
  <si>
    <t>A05</t>
  </si>
  <si>
    <t>Recombinant HA1 proteins of the H5N1 influenza virus</t>
  </si>
  <si>
    <t>5'GAATTCAGTCGGACAGCGGGGGGGAATTCTAGCAGTACACCTCGAGAATTATAGCCAGGATGGACGAATATCGTCTCCC3'</t>
  </si>
  <si>
    <t>5′-GAATTCAGTCGGACAGCG-N40-GATGGACGAATATCGTCTCCC-3′</t>
  </si>
  <si>
    <t>50 mM Tris–Cl, pH 7.4, 5 mM KCl, 100 mM NaCl, and 1 mM MgCl2</t>
  </si>
  <si>
    <t>Therapeutic: " New therapeutics are urgently needed for the treatment of pandemic influenza caused by H5N1 influenza virus mutants. Among them, aptamer 10 had the strongest binding to the HA1 protein, and had an inhibitory effect on H5N1 influenza virus, as shown by the hemagglutinin and MTT assays. These results should aid the development of new drugs for the prevention and control of influenza virus infections."</t>
  </si>
  <si>
    <t>Shu, Y, yshu@cnic.org.cn; Zhang, Z, Zhang_zq@hotmail.com</t>
  </si>
  <si>
    <t>A10</t>
  </si>
  <si>
    <t>5'GAATTCAGTCGGACAGCGGGTTCCCATGCGGATGTTATAAAGCAGTCGCTTATAAGGGATGGACGAATATCGTCTCCC3'</t>
  </si>
  <si>
    <t>highest affinity aptamer</t>
  </si>
  <si>
    <t>https://pubmed.ncbi.nlm.nih.gov/18557632/</t>
  </si>
  <si>
    <t>https://doi.org/10.1021/bi702252d</t>
  </si>
  <si>
    <t>Goers, E. S., Voelker, R. B., Gates, D. P., &amp; Berglund, J. A. (2008). RNA binding specificity of Drosophila muscleblind. Biochemistry, 47(27), 7284–7294. https://doi.org/10.1021/bi702252d</t>
  </si>
  <si>
    <t>RNA 20</t>
  </si>
  <si>
    <t>Drosophila muscleblind protein (Mbl)</t>
  </si>
  <si>
    <t>5'GGGAAUGGAUCCACAUCUACGAAUUCACCGUAGAUGAUGGAUGUGCGGUAGAGUCUUUCACUGCAGACUUGACGAAGCUU3'</t>
  </si>
  <si>
    <t>Kd: 0.23 nM ± 0.09</t>
  </si>
  <si>
    <t>5′-GGGAATGGATCCACATCTACGAATTC-N30-TTCACTGCAGACTTGACGAAGCTT-3′</t>
  </si>
  <si>
    <t>20 mM Tris (pH 7.5), 5 mM MgCl2, and 100 mM NaCl</t>
  </si>
  <si>
    <t>Detection: " Members of the muscleblind family of RNA binding proteins found in Drosophila and mammals are key players in both the human disease myotonic dystrophy and the regulation of alternative splicing. It was also found that Mbl specifically bound a human MBNL1 RNA target, demonstrating the conservation of the muscleblind proteins in recognizing RNA targets."</t>
  </si>
  <si>
    <t>Berglund, J. A, aberglund@molbio.uoregon.edu</t>
  </si>
  <si>
    <t>https://pubmed.ncbi.nlm.nih.gov/20375565/</t>
  </si>
  <si>
    <t xml:space="preserve"> J Innate Immun </t>
  </si>
  <si>
    <t>https://doi.org/10.1159/000145542</t>
  </si>
  <si>
    <t>Ding JL, Gan ST, Ho B. Single-stranded DNA oligoaptamers: molecular recognition and LPS antagonism are length- and secondary structure-dependent. J Innate Immun. 2009;1(1):46-58. doi: 10.1159/000145542. Epub 2008 Jul 12. PMID: 20375565; PMCID: PMC7312852.</t>
  </si>
  <si>
    <t>M7-2</t>
  </si>
  <si>
    <t>Lipopolysaccharide (LPS)</t>
  </si>
  <si>
    <t>5'CCGGATCCGTTGATATAAAATTCTCTGGCTAGGATAGGCAGGAGTTTCATTACTTGTATGTTTTTGATTGTGGTGTTGGCTCCCAAGCTTCGG3'</t>
  </si>
  <si>
    <t>5'-CCGGATCCGTTGATATAAAATTC-N40-TTGATTGTGGTGTTGGCTCCCAAGCTTCGG-3'</t>
  </si>
  <si>
    <t>Phosphate-buffered saline (PBS), pH 7.4</t>
  </si>
  <si>
    <t>Therapeutic: " In Gram-negative bacterial infection, lipopolysaccharide (LPS) readily overwhelms the host innate immune system, which could result in inflammation and sepsis in severe cases Several approaches have been explored to prevent the cascade of LPS-induced events in humans. Therefore, developing anti-LPS molecules would confer an efficient antibacterial strategy. We used SELEX (Systemic Evolution of Ligands by EXponential enrichment) to isolate single-stranded DNA (ssDNA) aptamers"</t>
  </si>
  <si>
    <t>affinities are shown in graph form but accurate numbers are not given</t>
  </si>
  <si>
    <t>Ding JL, dbsdjl@nus.edu.sg</t>
  </si>
  <si>
    <t>M7-1</t>
  </si>
  <si>
    <t>5'CCGGATCCGTTGATATAAAATTCTCTGGCTAGGATAGGCAGGAGTTTCATTACTTATATGTTTTTGATTGTGGTGTTGGCTCCCAAGCTTCGG3'</t>
  </si>
  <si>
    <t>M7-3/M7-6</t>
  </si>
  <si>
    <t>5'CCGGATCCGTTGATATAAAATTCTCCGGCTAGGATAGGCAGGAGTTTCATTACTTGTATGTTTTTGATTGTGGTGTTGGCTCCCAAGCTTCGG3'</t>
  </si>
  <si>
    <t>M7-13</t>
  </si>
  <si>
    <t>5'CCGGATCCGTTGATATAAAATTCTCTGGCTAGGATAGGCAGGTGTTTCATTACTTGTATGTTTTTGATTGTGGTGTTGGCTCCCAAGCTTCGG3'</t>
  </si>
  <si>
    <t>M7-14</t>
  </si>
  <si>
    <t>5'CCGGATCCGTTGATATAAAATTCTCTGGCTAGGATAGGCAGGAGCTTCATTATTTGTATGTTTTTGATTGTGGTGTTGGCTCCCAAGCTTCGG3'</t>
  </si>
  <si>
    <t>M7-22</t>
  </si>
  <si>
    <t>5'CCGGATCCGTTGATATAAAATTCTCTGGCTAAGATAAACAAGGAGTTTCATTACTTGTATGTTTTTGATTGTGGTGTTGGCTCCCAAGCTTCGG3'</t>
  </si>
  <si>
    <t>M7-5</t>
  </si>
  <si>
    <t>5'CCGGATCCGTTGATATAAAATTCTAGTCAGGTGAAGTCCGCGGCTAACAATTCAGTAGGTTATTGATTGTGGTGTTGGCTCCCAAGCTTCGG3'</t>
  </si>
  <si>
    <t>https://pubmed.ncbi.nlm.nih.gov/19098441/</t>
  </si>
  <si>
    <t>https://doi.org./10.4161/pri.2.2.7024</t>
  </si>
  <si>
    <t>Murakami K, Nishikawa F, Noda K, Yokoyama T, Nishikawa S. Anti-bovine prion protein RNA aptamer containing tandem GGA repeat interacts both with recombinant bovine prion protein and its beta isoform with high affinity. Prion. 2008 Apr-Jun;2(2):73-80. doi: 10.4161/pri.2.2.7024. Epub 2008 Apr 17. PMID: 19098441; PMCID: PMC2634522.</t>
  </si>
  <si>
    <t>Apt #1</t>
  </si>
  <si>
    <t>Bovine Prion Protein (bPrP)</t>
  </si>
  <si>
    <t>5′GGGAGGUGGAACUGAAGGAGACAAUCCAUUCAUCUCUCGAAUGAGGAAGUAGCCCAAGAGGAGGAGGAGGAUGAGCACUUCGCAAUCGCUCUACGCA3′</t>
  </si>
  <si>
    <t>Kd: 82 ± 21 nM</t>
  </si>
  <si>
    <t>5′-GGGAGGUGGAACUGAAGGAGA-N55-ACUUCGCAAUCGCUCUACGCA-3′</t>
  </si>
  <si>
    <t>20 mM Tris-HCl (pH 7.5) and 100 mM NaCl</t>
  </si>
  <si>
    <t>Diagnosis: " In order to obtain RNA aptamers against bovine prion protein (bPrP), we carried out in vitro selection from RNA pools containing a 55-nucleotide randomized region to target recombinant bPrP. This minimized form of aptamer #1 may therefore be useful in the detection of bPrP, diagnosis of prion disease, enrichment of bPr and ultimately in gaining a better understanding of prion diseases."</t>
  </si>
  <si>
    <t>Nishikawa S, satoshi-nishikawa@aist.go.jp</t>
  </si>
  <si>
    <t>https://pubmed.ncbi.nlm.nih.gov/19997645/</t>
  </si>
  <si>
    <t xml:space="preserve"> PLoS One </t>
  </si>
  <si>
    <t>https://doi.org/10.1371/journal.pone.0008142</t>
  </si>
  <si>
    <t>ZE2</t>
  </si>
  <si>
    <t>Hepatitis C virus (HCV) envelope surface glycoprotein E2</t>
  </si>
  <si>
    <t>5′GCGGAATTCTAATACGACTCACTATAGGGAACAGTCCGAGCCGAATGAGGAATAATCTAGCTCCTTCGCTGAGGGTCAATGCGTCATA3′</t>
  </si>
  <si>
    <t>Kd 1.05±1 nM</t>
  </si>
  <si>
    <t>5′-GCGGAATTCTAATACGACTCACTATAGGGAACAGTCCGAGCC-N30-GGGTCAATGCGTCATA-3′</t>
  </si>
  <si>
    <t>25 mM Tris–HCl, 50 mM KCl, 200 mM NaCl, 0.2 mM EDTA, 5% (v/v) glycerol, and 0.5 mM DTT</t>
  </si>
  <si>
    <t>Diognostic and Therapeutic: "In this study, we have described the development of an alive cell surface--Systematic Evolution of Ligands by Exponential Enrichment (CS-SELEX) technique and screened the functional ssDNA aptamers that specifically bound to HCV envelope surface glycoprotein E2. Our data demonstrate that the newly selected ssDNA aptamers, especially aptamer ZE2, hold great promise for developing new molecular probes, as an early diagnostic reagent for HCV surface antigen, or a therapeutic drug specifically for HCV."</t>
  </si>
  <si>
    <t>Zhang, X. L, zhangxl65@whu.edu.cn</t>
  </si>
  <si>
    <t>ZE3</t>
  </si>
  <si>
    <t>Hepatitis C virus (HCV) envelope surface glycoprotein E3</t>
  </si>
  <si>
    <t>5′GCGGAATTCTAATACGACTCACTATAGGGAACAGTCCGAGCCCGCCGTATTAAGATTGGGAGACCTGGTAGAGGGTCAATGCGTCATA3′</t>
  </si>
  <si>
    <t>Kd 3.22±0.7 nM</t>
  </si>
  <si>
    <t>ZE5</t>
  </si>
  <si>
    <t>Hepatitis C virus (HCV) envelope surface glycoprotein E4</t>
  </si>
  <si>
    <t>5′GCGGAATTCTAATACGACTCACTATAGGGAACAGTCCGAGCCTCCATTCATGTAACGAACATAGTTTTGGCAGGGTCAATGCGTCATA3′</t>
  </si>
  <si>
    <t>Kd 4.29±0.6 nM</t>
  </si>
  <si>
    <t>https://pubmed.ncbi.nlm.nih.gov/19668864/</t>
  </si>
  <si>
    <t xml:space="preserve"> Mol Biosyst </t>
  </si>
  <si>
    <t>https://doi.org/10.1039/b903391b</t>
  </si>
  <si>
    <t>Takahashi, T., Tada, K., &amp; Mihara, H. (2009). RNA aptamers selected against amyloid beta-peptide (Abeta) inhibit the aggregation of Abeta. Molecular bioSystems, 5(9), 986–991. https://doi.org/10.1039/b903391b</t>
  </si>
  <si>
    <t>N2</t>
  </si>
  <si>
    <t>Amyloid beta-peptide (Aβ)</t>
  </si>
  <si>
    <t>5'GGGAUGUUCUAGGCGGUUGAUGAUAGCGUAUGCCACUCUCCUGGGACCCCCCGCCGGAUGGCCACAUCCAGAGUAGCAUAAUUGAUCCGA3'</t>
  </si>
  <si>
    <t>Kd: 21.6 μM</t>
  </si>
  <si>
    <t>5′-GGGATGTTCTAGGCCGGTTGATGA-N40-CATCCAGAGTAGCATAATTTGATCCGA-3′</t>
  </si>
  <si>
    <t>10 mM Tris·HCl, pH 7.5, containing 150 mM NaCl, 5 mM MgCl2</t>
  </si>
  <si>
    <t>Therapeutic: " Aggregation of amyloid beta-peptide (Abeta) is closely related to the pathogenesis of Alzheimer's disease (AD). Using a systematic evolution of ligands using the exponential enrichment (SELEX) procedure, we have constructed RNA aptamers that bind to Abeta1-40 and inhibit aggregation. The selected RNA aptamers may have potential as therapeutic agents for AD pathogenesis."</t>
  </si>
  <si>
    <t>Takahashi, T, ttakahas@bio.titech.ac.jp</t>
  </si>
  <si>
    <t>5'GGGAUGUUCUAGGCGGUUGAUGAUUUGGGGUGUCGGGCGAUUUUUAGGGUUGGGCCAGGCCGUCAUCCAGAGUAGCAUAAUUGAUCCGA3'</t>
  </si>
  <si>
    <t>Kd: 10.9 μM</t>
  </si>
  <si>
    <t>https://pubmed.ncbi.nlm.nih.gov/19246617/</t>
  </si>
  <si>
    <t xml:space="preserve"> Clin Chem </t>
  </si>
  <si>
    <t>https://doi.org/10.1373/clinchem.2008.113514</t>
  </si>
  <si>
    <t>TV01</t>
  </si>
  <si>
    <t>Vaccinia virus–infected lung cancer A549 cells</t>
  </si>
  <si>
    <t>5′ATCGTCTGCTCCGTCCAATAGTGCATTGAAACTTCTGCATCCTCGTTTGGTGTGAGGTCGTGC3'</t>
  </si>
  <si>
    <t>Kd: 7.3 ± 1.4 nM</t>
  </si>
  <si>
    <t>5′-ATCGTCTGCTCCGTCCAATA-N45-TTTGGTGTGAGGTCGTGC-3'</t>
  </si>
  <si>
    <t>4.5 g/L glucose, 5 mmol/L MgCl2 in Dulbecco PBS, yeast tRNA (0.1 g/L; Sigma–Aldrich), FBS (100 mL/L), BSA (1 g/L; Fisher)</t>
  </si>
  <si>
    <t>Diagnostic and Therapeutic: "We report the development of DNA aptamers as probes for the selective targeting of virus-infected living cells. The success of developing a panel of DNA-aptamer probes capable of recognizing virus-infected cells via a whole living cell-SELEX selection strategy may increase our understanding of the molecular signatures of infected cells. Our findings suggest that aptamers can be developed as molecular probes for use as diagnostic and therapeutic reagents and for facilitating drug delivery against infected cells."</t>
  </si>
  <si>
    <t>Tan, W, tan@chem.ufl.edu; Moyer, R. W., rmoyer@mgm.ufl.edu</t>
  </si>
  <si>
    <t>TV02</t>
  </si>
  <si>
    <t>5′ATCGTCTGCTCCGTCCAATACCTGCATATACACTTTGCATGTGGTTTGGTGTGAGGTCGTGC3'</t>
  </si>
  <si>
    <t>Kd: 3.6 ± 0.48 nM</t>
  </si>
  <si>
    <t>TV03</t>
  </si>
  <si>
    <t>5′ATCGTCTGCTCCGTCCAATAGCGTGCATTGGTTTACTGCATCCGTGAAACTGGGCTTTGGTGTGAGGTCGTGC3'</t>
  </si>
  <si>
    <t>Kd: 4.1 ± 0.59 nM</t>
  </si>
  <si>
    <t>TV04</t>
  </si>
  <si>
    <t>5′ATCGTCTGCTCCGTCCAATAAACCTGCATAATTTATAAGTCTAGACTGCTGCATTTGGTGTGAGGTCGTGC3'</t>
  </si>
  <si>
    <t>Kd: 6.5 ± 0.94 nM</t>
  </si>
  <si>
    <t>TV05</t>
  </si>
  <si>
    <t>5′ATCGTCTGCTCCGTCCAATAGCCTCACCCTGCATAATTTATAGACTACACTTAGGAATCGCTGCATTTGGTGTGAGGTCGTGC3'</t>
  </si>
  <si>
    <t>Kd: 4.1 ± 0.44 nM</t>
  </si>
  <si>
    <t>TV06</t>
  </si>
  <si>
    <t>5′ATCGTCTGCTCCGTCCAATAGGACCGATAGGAACCACGGACTGCATGTTTCTGCATTTGACGTGGTTTGGTGTGAGGTCGTGC3'</t>
  </si>
  <si>
    <t>Kd: 6.5 ± 1.3 nM</t>
  </si>
  <si>
    <t>TV07</t>
  </si>
  <si>
    <t>5′ATCGTCTGCTCCGTCCAATATCCGAGCAAGAACTCATATTGCATTATTTATAGCTACGCGCTGCATTTGGTGTGAGGTCGTGC3'</t>
  </si>
  <si>
    <t>Kd: 11.7 ± 2.9 nM</t>
  </si>
  <si>
    <t>TV08</t>
  </si>
  <si>
    <t>5′ATCGTCTGCTCCGTCCAATATGATGACACCTGCATAATTTATAGTGAGTCTTGATTCACGCTGCATTTGGTGTGAGGTCGTGC3'</t>
  </si>
  <si>
    <t>Kd: 2.7 ± 6.2 nM</t>
  </si>
  <si>
    <t>https://pubmed.ncbi.nlm.nih.gov/19040357/</t>
  </si>
  <si>
    <t xml:space="preserve"> Biol Chem </t>
  </si>
  <si>
    <t>https://doi.org/10.1515%2FBC.2009.022</t>
  </si>
  <si>
    <t>E21</t>
  </si>
  <si>
    <t>Histidine-tagged epidermal growth factor receptor variant III (EGFRvIII) ectodomain</t>
  </si>
  <si>
    <t>5'GGGAGGACGAUGCGGUACCAAGAUCCCACAACUAGCCGACCACAAUUGCCGGCCACAGACGACUCGCUGAGGAUCCGAGA3'</t>
  </si>
  <si>
    <t>5'-GGGAGGACGATGCGG-N40-CAGACGACTCGCTGAGGATCCGAGA-3'</t>
  </si>
  <si>
    <t>20 uM HEPES, pH 7.4; 150 uL NaCl; 2 uM CaCl2; 0.01% bovine serum albumin</t>
  </si>
  <si>
    <t>40 kDa</t>
  </si>
  <si>
    <t>Therapeutic: " Epidermal growth factor receptor variant III (EGFRvIII) is a glycoprotein uniquely expressed in glioblastoma, but not in normal brain tissues. To develop targeted therapies for brain tumors, we selected RNA aptamers against the histidine-tagged EGFRvIII ectodomain, using an Escherichia coli system for protein expression and purification. Our work establishes the feasibility of disrupting protein post-translational modifications in situ with aptamers."</t>
  </si>
  <si>
    <t>pyrimidines were 2'-fluoro-modified to improve stability; the article explicitly states the selection of RNA aptamers but only reports the sequence and pool type as DNA. Pool in vitro transcription with 2′-fluoro CTP and UTP, 2′-hydroxy GTP and ATP, and mutant T7 RNA polymerase that efficiently incorporates modified nucleotides</t>
  </si>
  <si>
    <t>Sullenger, B. A, bruce.sullenger@duke.edu</t>
  </si>
  <si>
    <t>E17</t>
  </si>
  <si>
    <t>5'GGGAGGACGAUGCGGACCAAAAUCAACGCAAAGAGCGCGCCUGCACGUCACCUCACAGACGACUCGCUGAGGAUCCGAGA3'</t>
  </si>
  <si>
    <t>https://pubmed.ncbi.nlm.nih.gov/19151784/</t>
  </si>
  <si>
    <t xml:space="preserve"> Leukemia </t>
  </si>
  <si>
    <t>https://doi.org/10.1038%2Fleu.2008.335</t>
  </si>
  <si>
    <t>KH1C12</t>
  </si>
  <si>
    <t>Acute myeloid leukemia cells (HL60)</t>
  </si>
  <si>
    <t>5'ATCCAGAGTGACGCAGCATGCCCTAGTTACTACTACTCTTTTTAGCAAACGCCCTCGCTTTGGACACGGTGGCTTAGT3'</t>
  </si>
  <si>
    <t>Kd: 4.5± 1.6 nM</t>
  </si>
  <si>
    <t>5′-FITC- ATCCAGAGTGACGCAGCA-N45-TGGACACGGTGGCTTAGT-3′</t>
  </si>
  <si>
    <t>4.5 g/liter glucose, 5 mM MgCl2, 0.1 mg/ml tRNA and 1mg/ml BSA, all dissolved in Dulbecco's PBS with magnesium chloride and calcium chloride</t>
  </si>
  <si>
    <t>Diagnostic and Therapeutic: "Cell surface proteins can play important roles in cancer pathogenesis. Selected aptamers can be used as a molecular tool for further understanding surface protein expression patterns on tumor cells and thus providing a foundation for effective molecular analysis of leukemia and its subcategories; tumor diagnosis, classification and therapy"</t>
  </si>
  <si>
    <t>Tan, W. H, tan@chem.ufl.edu</t>
  </si>
  <si>
    <t>Sefah, K., Tang, Z. W., Shangguan, D. H., Chen, H., Lopez-Colon, D., Li, Y., Parekh, P., Martin, J., Meng, L., Phillips, J. A., Kim, Y. M., &amp; Tan, W. H. (2009). Molecular recognition of acute myeloid leukemia using aptamers. Leukemia, 23(2), 235–244. https://doi.org/10.1038/leu.2008.335</t>
  </si>
  <si>
    <t>KHG11</t>
  </si>
  <si>
    <t>5'ATCCAGAGTGACGCAGCATGCTCATCCACGATTCTGGCGAATTTAGTGCCTGTCTTTTTCTCTTGGACACGGTGGCTTAGT3'</t>
  </si>
  <si>
    <t>Kd: 6.1 + 2.1 nM</t>
  </si>
  <si>
    <t>KH2B05</t>
  </si>
  <si>
    <t>5'ATCCAGAGTGACGCAGCACACACAACCTGCTCATAAACTTTACTCTGCTCGAACCATCTCTGGACACGGTGGCTTAGT3'</t>
  </si>
  <si>
    <t>Kd: 184.5 ± 20.2 nM</t>
  </si>
  <si>
    <t>KH1A02</t>
  </si>
  <si>
    <t>5'ATCCAGAGTGACGCAGCAGGCATAGATGTGCAGCTCCAAGGAGAAGAAGGAGTTCTGTGTATTGGACACGGTGGCTTAGT3'</t>
  </si>
  <si>
    <t>Kd: 106.1 ± 15.4 nM</t>
  </si>
  <si>
    <t>KK1B10</t>
  </si>
  <si>
    <t>5'ATCCAGAGTGACGCAGCAGATCAGTCTATCTTCTCCTGATGGGTTCCTATTTATAGGTGAAGCTGGACACGGTGGCTTAGT3'</t>
  </si>
  <si>
    <t>Kd: 256.0 ± 72.0 nM</t>
  </si>
  <si>
    <t>KK1D04</t>
  </si>
  <si>
    <t>5'ATCCAGAGTGACGCAGCACAAAGTCTCTTCGGCGCGAATCAGTTCATCTTTCCCTGATGGGGGTGGACACGGTGGCTTAGT3'</t>
  </si>
  <si>
    <t>Kd: 204.6 ± 48.4 nM</t>
  </si>
  <si>
    <t>https://pubmed.ncbi.nlm.nih.gov/19284310/</t>
  </si>
  <si>
    <t xml:space="preserve"> Oligonucleotides </t>
  </si>
  <si>
    <t>https://doi.org/10.1089%2Foli.2008.0177</t>
  </si>
  <si>
    <t>Blake, C. M., Sullenger, B. A., Lawrence, D. A., &amp; Fortenberry, Y. M. (2009). Antimetastatic potential of PAI-1-specific RNA aptamers. Oligonucleotides, 19(2), 117–128. https://doi.org/10.1089/oli.2008.0177</t>
  </si>
  <si>
    <t>WT-15</t>
  </si>
  <si>
    <t>Serine protease inhibitor plasminogen activator inhibitor-1 (PAI-1)</t>
  </si>
  <si>
    <t>5′GGGAGGACGAUGCGGAUCAACUCACCGUAGGUCUAGUGAGAACUUCAAGUCUACUCAGACGACUCGCUGAGGAUCC3′</t>
  </si>
  <si>
    <t>Kd: 177 pM</t>
  </si>
  <si>
    <t>5′-GGGAGGACGATGCGG-N40-CAGACGACTCGCTGAGGATCC-3′</t>
  </si>
  <si>
    <t>BSA binding buffer E (20 mM Hepes, pH 7.4, 50 mM NaCl, 2 mM CaCl2, and 0.1% bovine serum albumin [BSA]); CHAPS binding buffer E (20 mM Hepes, pH 7.4, 50 mM NaCl, 2 mM CaCl2, and 0.05% CHAPS); CHAPS binding buffer F (20 mM Hepes, pH 7.4, 150 mM NaCl, 2 mM CaCl2, and 0.05% CHAPS)</t>
  </si>
  <si>
    <t>Therapeutic: " The serine protease inhibitor plasminogen activator inhibitor-1 (PAI-1) is increased in several cancers, including breast, where it is associated with a poor outcome. Therefore, the PAI-1 aptamer SM-20 demonstrates therapeutic potential as an antimetastatic agent and could possibly be used as an adjuvant to traditional chemotherapy for breast cancer."</t>
  </si>
  <si>
    <t>Different buffers were used during different rounds of selection</t>
  </si>
  <si>
    <t>Fortenberry, Y. M., yforten1@jhmi.edu</t>
  </si>
  <si>
    <t>SM-20</t>
  </si>
  <si>
    <t>5′GGGAGGACGAUGCGGAGCGACUGACGAUCUUGAGUAAACCGCUCAUCCACGUAGUCAGACGACUCGCUGAGGAUCC3′</t>
  </si>
  <si>
    <t>Kd: 920 pM</t>
  </si>
  <si>
    <t>https://pubmed.ncbi.nlm.nih.gov/19291713/</t>
  </si>
  <si>
    <t xml:space="preserve"> J Pathol </t>
  </si>
  <si>
    <t>https://doi.org/10.1002/path.2543</t>
  </si>
  <si>
    <t>Li, S., Xu, H., Ding, H., Huang, Y., Cao, X., Yang, G., Li, J., Xie, Z., Meng, Y., Li, X., Zhao, Q., Shen, B., &amp; Shao, N. (2009). Identification of an aptamer targeting hnRNP A1 by tissue slide-based SELEX. The Journal of pathology, 218(3), 327–336. https://doi.org/10.1002/path.2543</t>
  </si>
  <si>
    <t>BC15</t>
  </si>
  <si>
    <t>Heterogeneous nuclear ribonucleoprotein A1 (hnRNP A1)</t>
  </si>
  <si>
    <t>5'GCAATGGTACGGTACTTCCTGTGGCGAGGTAGGTGGGGTGTGTGTGTATCCAAAAGTGCACGCTACTTTGCTAA3'</t>
  </si>
  <si>
    <t>Kd: 111.0 ± 36.9 nM</t>
  </si>
  <si>
    <t>5'-GCAATGGTACGGTACTTCC-N30-CAAAAGTGCACGCTACTTTGCTAA-3'</t>
  </si>
  <si>
    <t>PBS binding buffer</t>
  </si>
  <si>
    <t>Diagnostic: " We report a new in situ tissue slide-based SELEX strategy targeting neoplastic tissues from breast cancer patients. The methodology, using the molecular differences between clinical specimens, can evolve aptamers to all fractions of tissue. The aptamers may be used as new molecular probes for pathological diagnosis and tumour imaging, and also to reveal the molecular differences that are responsible for the diseases."</t>
  </si>
  <si>
    <t>Shao, N, shaonsh@hotmail.com</t>
  </si>
  <si>
    <t>https://pubmed.ncbi.nlm.nih.gov/25799539/</t>
  </si>
  <si>
    <t>https://doi.org/10.1371/journal.pone.0121920</t>
  </si>
  <si>
    <t>BC-15</t>
  </si>
  <si>
    <t>Circulating tumor cells (CTCs)</t>
  </si>
  <si>
    <t>5′‐GCAATGGTACGG‐TACTTCC‐N30‐CAAAAGTGCACGCTACTTTGC‐TAA‐3′</t>
  </si>
  <si>
    <t>PBS buffer</t>
  </si>
  <si>
    <t>Diagnostic: " Many studies have shown that the quantity and dynamics of circulating tumor cells (CTCs) in peripheral blood of patients afflicted with solid tumours have great relevance in therapeutic efficacy and prognosis. The aptamer method was compared with the well-established anti-cytokeratin method using 15 pancreatic cancer patient blood samples, and enumeration indicated no difference between these two methods. Our study establishes a novel way to identify CTCs by using a synthetic aptamer probe. This new approach is comparable with the anti-cytokeratin-based CTC identification method."</t>
  </si>
  <si>
    <t>Zhao, X, zhaoxh@cicams.ac.cn</t>
  </si>
  <si>
    <t>https://pubmed.ncbi.nlm.nih.gov/20022942/</t>
  </si>
  <si>
    <t>https://doi.org/10.1074%2Fjbc.M109.049833</t>
  </si>
  <si>
    <t>Buddai, S. K., Layzer, J. M., Lu, G., Rusconi, C. P., Sullenger, B. A., Monroe, D. M., &amp; Krishnaswamy, S. (2010). An anticoagulant RNA aptamer that inhibits proteinase-cofactor interactions within prothrombinase. The Journal of biological chemistry, 285(8), 5212–5223. https://doi.org/10.1074/jbc.M109.049833</t>
  </si>
  <si>
    <t>RNA11F7t</t>
  </si>
  <si>
    <t>Factor Xa</t>
  </si>
  <si>
    <t>5′GAGAG(2′FC)(2′FC)(2′FC)(2′FC)AG(2′FC)GAGA(2′FU)AA(2′FU)A(2′FC)(2′FU)(2′FU)GG(2′FC)(2′FC)(2′FC)(2′FC)G(2′FC)(2′FU)(2′FC)(2′FU)(2′FU)idU</t>
  </si>
  <si>
    <t>Kd: 1.1 ± 0.2 nM</t>
  </si>
  <si>
    <t>5′-GGGAGAGAGGAAGAGGGATGGG-N40-CATAACCCAGAGGTCGATAGTACTGGATCCCCCC-3′</t>
  </si>
  <si>
    <t>20 mm Hepes, 0.05 m NaCl, 2 mm CaCl2, 0.01% (w/v) bovine serum albumin, pH 7.4</t>
  </si>
  <si>
    <t>Inhibition: "The interaction of factor Xa with factor Va on membranes to form prothrombinase profoundly increases the rate of the proteolytic conversion of prothrombin to thrombin. Thus, despite the complexity of the macromolecular interactions that underlie the assembly of prothrombinase, efficient inhibition of enzyme complex assembly and thrombin formation can be achieved by tight binding ligands that target factor Xa in a discrete manner"</t>
  </si>
  <si>
    <t xml:space="preserve">The lead molecule was systematically shortened to obtain a truncated version (RNA11F7t) that retained binding activity. In parallel studies point mutations were introduced to yield RNAMUT with a greatly reduced ability to bind Xa. Ribooligonucleotides were chemically synthesized by Dharmacon Research and supplied desalted after deprotection form 2′-hydroxylated purines. </t>
  </si>
  <si>
    <t>2′FC is 2′-flurocytosine, 2′FU is 2′flurouracil, and idT denotes inverted deoxythymidine. The 2′-fluoro derivatives of cytidine triphosphate and uridine triphosphate (TriLink Biotechnologies) were incorporated into RNA libraries by in vitro transcription as described</t>
  </si>
  <si>
    <t>Sriram Krishnaswamy, skrishna@mail.med.upenn.edu</t>
  </si>
  <si>
    <t>https://pubmed.ncbi.nlm.nih.gov/19545545/</t>
  </si>
  <si>
    <t>https://doi.org/10.1016%2Fj.bbrc.2009.06.089</t>
  </si>
  <si>
    <t>Low, S. Y., Hill, J. E., &amp; Peccia, J. (2009). A DNA aptamer recognizes the Asp f 1 allergen of Aspergillus fumigatus. Biochemical and biophysical research communications, 386(3), 544–548. https://doi.org/10.1016/j.bbrc.2009.06.089</t>
  </si>
  <si>
    <t>13.56</t>
  </si>
  <si>
    <t>Immunoglobulin E (IgE)-binding epitope of Asp f 1 allergen</t>
  </si>
  <si>
    <t>5'TACTAACGGTACAAGCTACACACCCGCCCCGCTCCATCCGCCCATCGTCACCTACCCACCTCGTGATCCCCTTCCCCCAACGTTGACCTAGAAGC3'</t>
  </si>
  <si>
    <t>Kd 93.62 ± 21.84 nM</t>
  </si>
  <si>
    <t>5′-TACTAACGGTACAAGCTA-N60-AACGTTGACCTAGAAGC-3'</t>
  </si>
  <si>
    <t>16.8 Kda</t>
  </si>
  <si>
    <t>Diagnostic: " The objective of the research is to develop a DNA aptamer for the Asp f 1 allergen of the pathogenic fungus Aspergillus fumigatus, using an IgE-binding epitope of the allergen as the target for aptamer selection. Production of this aptamer provides proof-of-principle that allergen measurement methods can be developed to indicate the potent fraction, or allergenicity, of allergens."</t>
  </si>
  <si>
    <t>Peccia, J, jordan.peccia@yale.edu</t>
  </si>
  <si>
    <t>13.63</t>
  </si>
  <si>
    <t>5′TACTAACGGTACAAGCTAGCCCACCAGAACACCCCGTCCCATCGACCTCCCTCCTCATATCCCTGCCCCTCTGCCTCCAACGTTGACCTAGAAGC3'</t>
  </si>
  <si>
    <t>13.78</t>
  </si>
  <si>
    <t>5′TACTAACGGTACAAGCTACAAACCCCAACGCACGTACACCTGTCTCCCGCACTAGTTCCCCCTCATGACTGCCCTCCCAACGTTGACCTAGAAGC3'</t>
  </si>
  <si>
    <t>https://pubmed.ncbi.nlm.nih.gov/19450981/</t>
  </si>
  <si>
    <t>https://doi.org/10.1016/j.bmcl.2009.04.130</t>
  </si>
  <si>
    <t>No. 8</t>
  </si>
  <si>
    <t>8-hydroxy-2′-deoxyguanosine (8-OHdG)</t>
  </si>
  <si>
    <t>5′TAGGGAATTCGTCGACGGATCCCCCCTATAGTGAGTCGTATTAAATCCATATGACTAGTAGATCCTCTAGAGTCGACCTCTGCAGGTCGACGCATGCGCCG3′</t>
  </si>
  <si>
    <t>5′-TAGGGAATTCGTCGACGGATCC-N60-CTGCAGGTCGACGCATGCGCCG-3′</t>
  </si>
  <si>
    <t>50 mM Tris–HCl (pH 7.6), 300 mM NaCl, 30 mM KCl, and 5 mM MgCl2, 3.5 mM 8-OHdG</t>
  </si>
  <si>
    <t>Detection: " DNA aptamers, which bind specific molecule, such as 8-OHdG, with high affinity were investigated using an in vitro selection strategy called systematic evolution of ligands by exponential enrichment (SELEX). This result suggests that using an analogue will be a useful new SELEX method for obtaining various aptamers that are difficult to immobilize on a matrix."</t>
  </si>
  <si>
    <t>Ogino, C, ochiaki@port.kobe-u.ac.jp</t>
  </si>
  <si>
    <t>Miyachi, Y., Shimizu, N., Ogino, C., Fukuda, H., &amp; Kondo, A. (2009). Selection of a DNA aptamer that binds 8-OHdG using GMP-agarose. Bioorganic &amp; medicinal chemistry letters, 19(13), 3619–3622. https://doi.org/10.1016/j.bmcl.2009.04.130</t>
  </si>
  <si>
    <t>No. 11</t>
  </si>
  <si>
    <t>5′TAGGGAATTCGTCGACGGATCCGCGTCGACCTGCAGACCCCCATATCATCAGTCCCACCCCCAGGCACAGAGCGCCGTACCCCCCTGCAGGTCGACGCATGCGCCG3′</t>
  </si>
  <si>
    <t>No. 22</t>
  </si>
  <si>
    <t>5′TAGGGAATTCGTCGACGGATCCGCGGGCGATCGGCGGGGGGTGCGTGCGCTCTGTGCCAGGGGGTGGGACAGATCATATGGGGGTGCTCTGCAGGTCGACGCATGCGCCG3′</t>
  </si>
  <si>
    <t>Kd: 0.1 μmol/L</t>
  </si>
  <si>
    <t>https://pubmed.ncbi.nlm.nih.gov/20000526/</t>
  </si>
  <si>
    <t xml:space="preserve"> Environ Sci Technol </t>
  </si>
  <si>
    <t>https://doi.org/10.1021/es902407g</t>
  </si>
  <si>
    <t>Ars-3</t>
  </si>
  <si>
    <t>Arsenate [(As(V)]</t>
  </si>
  <si>
    <t>5′GGTAATACGACTCACTATAGGGAGATACCAGCTTATTCAATTTTACAGAACAACCAACGTCGTCTCCGGGTACTTCTTCATCGAGATAGTAAGTGCAATCT3′</t>
  </si>
  <si>
    <t>Kd: 4.95± 0.31 nM</t>
  </si>
  <si>
    <t>5′-GGTAATACGACTCACTATAGGGAGATACCAGCTTATTCAATT-N40-AGATAGTAAGTGCAATCT-3′</t>
  </si>
  <si>
    <t>50 mM HEPES, 150 mM NaCl, 0.5 mM MgCl2, 0.5 mM CaCl2</t>
  </si>
  <si>
    <t>Detection: " Single-stranded DNA aptamers were generated from a random library to remove arsenic from Vietnamese groundwater. The specific affinity interactions oftheArs-3 aptamer to arsenic were verified against other heavy metals. After obtaining successful removal results with a laboratory-prepared aqueous arsenic solution, Ars-3 was applied for removal of any arsenic present in the groundwater samples collected from the studied areas in Vietnam. Field results were also successful: various arsenic concentrations ranging from 28.1 to 739.2 µg/L were completely removed after 5 min of incubation with the arsenic-binding aptamer Ars-3."</t>
  </si>
  <si>
    <t>Kim, Y. H, kyh@chungbuk.ac.kr; Min, J, jihomin@chonbuk.ac.kr</t>
  </si>
  <si>
    <t>Kim, M., Um, H. J., Bang, S., Lee, S. H., Oh, S. J., Han, J. H., Kim, K. W., Min, J., &amp; Kim, Y. H. (2009). Arsenic removal from Vietnamese groundwater using the arsenic-binding DNA aptamer. Environmental science &amp; technology, 43(24), 9335–9340. https://doi.org/10.1021/es902407g</t>
  </si>
  <si>
    <t>Arsenite [As(III)]</t>
  </si>
  <si>
    <t xml:space="preserve">Kd: 7.05 ± 0.91 nM </t>
  </si>
  <si>
    <t>https://pubmed.ncbi.nlm.nih.gov/19693540/</t>
  </si>
  <si>
    <t xml:space="preserve"> Parasitol Res </t>
  </si>
  <si>
    <t>https://doi.org/10.1007/s00436-009-1583-x</t>
  </si>
  <si>
    <t>b02</t>
  </si>
  <si>
    <t>Plasmodium falciparum (P. falciparum) erythrocyte membrane protein 1 (PfEMP1)</t>
  </si>
  <si>
    <t>5′CGACUGCAGAGCUUGCUACGUAGCUCACCACACCAGCAAUCAACGCGUUUUUUCAAACACUGGCACAUGAGGUACCGAGCUCGAAUUCCC3′</t>
  </si>
  <si>
    <t>5′-CGACTGCAGAGCTTGCTACG-N50-GGTACCGAGCTCGAATTCCC-3′</t>
  </si>
  <si>
    <t>PBSM (PBS, 1 mM MgCl2)</t>
  </si>
  <si>
    <t>Therapeutic: " The var-gene encoding Plasmodium falciparum erythrocyte membrane protein 1 (PfEMP1) is known to play a major role in the pathogenicity of the P. falciparum parasite. The protein enables the parasite to adhere to the endothelial linings of small blood vessels (cytoadherence) as well as to non-infected erythrocytes (rosetting), thus preventing clearance from the bloodstream. The described results show that RNA aptamers are promising candidates for adjunct therapy in severe malaria."</t>
  </si>
  <si>
    <t>DNA library/pool was used as a template to generate the RNA pool used in the selection. A T7 promoter sequence might be necessary to use this DNA library/pool as a template to generate the RNA pool in the selection.
The DNA library was generated using oligo B (5′-CGACTGCAGAGCTTGCTACG (N)50 GGTACCGAGCTCGAATTCCC-3′) and oligo A (5′-GCGTAATACGACTCACTATAGGGAATTCGAGCTCGGTACC-3′), sequence for T7 promoter underlined.
2′F-modified library (ATP, GTP, 2′F-dCTP, 2′F-dUTP)</t>
  </si>
  <si>
    <t>Lindh,, johan.lindh@smi.se</t>
  </si>
  <si>
    <t>Barfod, A., Persson, T., &amp; Lindh, J. (2009). In vitro selection of RNA aptamers against a conserved region of the Plasmodium falciparum erythrocyte membrane protein 1. Parasitology research, 105(6), 1557–1566. https://doi.org/10.1007/s00436-009-1583-x</t>
  </si>
  <si>
    <t>d12</t>
  </si>
  <si>
    <t>5′CGACUGCAGAGCUUGCUACGAACAAUACGACUACACCAUCAAAAGUAUUAUCUUGCAUCGAAGGUUGGCAGGUACCGAGCUCGAAUUCCC3′</t>
  </si>
  <si>
    <t>e05</t>
  </si>
  <si>
    <t>5′CGACUGCAGAGCUUGCUACGGUGACCACGCGGAUAAAUGAAUCAAAAACAACAACCAGGGCCGUUCGACUACGCUAAUUAUCCCGGGUACCGAGCUCGAAUUCCC3′</t>
  </si>
  <si>
    <t>https://pubmed.ncbi.nlm.nih.gov/19684916/</t>
  </si>
  <si>
    <t xml:space="preserve"> Analyst </t>
  </si>
  <si>
    <t>https://doi.org/10.1039/b906788d</t>
  </si>
  <si>
    <t>SARS-CoV nucleocapsid (N) protein</t>
  </si>
  <si>
    <t>5'GGGAGAGCGGAAGCGUGCUGGGCCUGUCGUUCGCUGUCUUGCUACGUUACGUUACACGGUUGGCAUAACCCAGAGGUCGAUGG3'</t>
  </si>
  <si>
    <t>Kd: 1.65 ± 0.41 nM</t>
  </si>
  <si>
    <t>30 mM Tris-HCl, pH 7.5, 150 mM NaCl, 10 mM MgCl2, 2 mM DTT, 1% BSA</t>
  </si>
  <si>
    <t>Detection and Diagnostic: "The SARS-CoV nucleocapsid (N) protein is one of the most abundant structural proteins and serves as a diagnostic marker for accurate and sensitive detection of the virus. Using a chemiluminescence immunosorbent assay and a nanoarray aptamer chip with the selected aptamer as an antigen-capturing agent, we could sensitively detect N protein at a concentration as low as 2 pg/ml. These aptamer-antibody hybrid immunoassays may be useful for rapid, sensitive detection of SARS-CoV N protein."</t>
  </si>
  <si>
    <t>Jung, H, jwoh@yonsei.ac.kr</t>
  </si>
  <si>
    <t>https://pubmed.ncbi.nlm.nih.gov/19604698/</t>
  </si>
  <si>
    <t>https://doi.org/10.1016/j.bmc.2009.06.044</t>
  </si>
  <si>
    <t>Joeng, C. B., Niazi, J. H., Lee, S. J., &amp; Gu, M. B. (2009). ssDNA aptamers that recognize diclofenac and 2-anilinophenylacetic acid. Bioorganic &amp; medicinal chemistry, 17(15), 5380–5387. https://doi.org/10.1016/j.bmc.2009.06.044</t>
  </si>
  <si>
    <t>D10/DA24</t>
  </si>
  <si>
    <t>Diclofenac (DCF)</t>
  </si>
  <si>
    <t>5′ATACCAGCTTATTCAATTACACACCGAGACCGCACTTGTACTCCCTAGCCGCCTCCGTAGATAGTAAGTGCAATCT3′</t>
  </si>
  <si>
    <t>Kd: 100.64 nM</t>
  </si>
  <si>
    <t>5′-ATACCAGCTTATTCAATT-N40-AGATAGTAAGTGCAATCT-3′</t>
  </si>
  <si>
    <t>100 mM NaCl, 20 mM Tris–HCl pH 7.6, 2 mM MgCl2, 5 mM KCl, 1 mM CaCl2, 0.02% Tween 20</t>
  </si>
  <si>
    <t>Drug Delivery and Detection: "A series of 56 ssDNA aptamer variants that bind to diclofenac (DCF) were selected from an initial pool of 2.4x10^(14) ssDNA molecules by Flu-Mag SELEX process. DCF aptamers selected can be potential candidates for drug-delivery systems, specific detection of DCF and its derivatives in pharmaceutical preparations and contaminants"</t>
  </si>
  <si>
    <t>D22</t>
  </si>
  <si>
    <t>5′ATACCAGCTTATTCAATTGGCAGTAGGTGTACATGCAAAGCCAGTGTGGGTCCCTGTGTAGATAGTAAGTGCAATCT3′</t>
  </si>
  <si>
    <t>Kd: 166.34 nM</t>
  </si>
  <si>
    <t>D16</t>
  </si>
  <si>
    <t>5′ATACCAGCTTATTCAATTGCCCGGCAACAGGTTGTGACATGCCAGTGCGAGACCGCCCGAGATAGTAAGTGCAATCT3′</t>
  </si>
  <si>
    <t>Kd: 148.73 nM</t>
  </si>
  <si>
    <t>D3</t>
  </si>
  <si>
    <t>5′ATACCAGCTTATTCAATTGCAACGTGGCGGTCAGTCAGCGGGTGGTGGGTTCGGTCCAGATAGTAAGTGCAATCT3′</t>
  </si>
  <si>
    <t>Kd: 42.7 nM</t>
  </si>
  <si>
    <t>https://pubmed.ncbi.nlm.nih.gov/19352549/</t>
  </si>
  <si>
    <t xml:space="preserve"> Acta Biochim Biophys Sin (Shanghai) </t>
  </si>
  <si>
    <t>https://doi.org/10.1093/abbs/gmp022</t>
  </si>
  <si>
    <t>Wang, C., Yang, G., Luo, Z., &amp; Ding, H. (2009). In vitro selection of high-affinity DNA aptamers for streptavidin. Acta biochimica et biophysica Sinica, 41(4), 335–340. https://doi.org/10.1093/abbs/gmp022</t>
  </si>
  <si>
    <t>Aptamer 32, 34</t>
  </si>
  <si>
    <t>5′TAATACGACTCACTATAGCAATGGTACGGTACTTCCTATAACGCCCGTGTTGCTCGGTTATCAAAAGTGCACGCTACTTTG3′</t>
  </si>
  <si>
    <t>Kd: 69.277 ± 4.323 nM</t>
  </si>
  <si>
    <t>Detection: " The streptavidin-specific aptamers obtained in this work can be used as tools for characterization of the occupancy of streptavidin-modified surfaces with biotinylated target molecules. The method described in the study is also generally applicable to target molecules other than streptavidin."</t>
  </si>
  <si>
    <t>Wang, C, wangchenglong9@hotmail.com</t>
  </si>
  <si>
    <t>Aptamer 29</t>
  </si>
  <si>
    <t>5′TAATACGACTCACTATAGCAATGGTACGGTACTTCCAGATACGCtCGTGTTGCTCGATAGCCAAAAGTGCACGCTACTTTG3′</t>
  </si>
  <si>
    <t>Kd: 94.228 ± 5.443 nM</t>
  </si>
  <si>
    <t>Aptamer 30</t>
  </si>
  <si>
    <t>5′TAATACGACTCACTATAGCAATGGTACGGTACTTCCCGACGCACCGATCGCAGGTTCGGGACAAAAGTGCACGCTACTTTG3′</t>
  </si>
  <si>
    <t>Kd: 104.265 ± 5.688 nM</t>
  </si>
  <si>
    <t>https://pubmed.ncbi.nlm.nih.gov/20624933/</t>
  </si>
  <si>
    <t xml:space="preserve"> FASEB J </t>
  </si>
  <si>
    <t>https://doi.org/10.1096/fj.09-144246</t>
  </si>
  <si>
    <t>Balogh Z, Lautner G, Bardóczy V, Komorowska B, Gyurcsányi RE, Mészáros T. Selection and versatile application of virus-specific aptamers. FASEB J. 2010 Nov;24(11):4187-95. doi: 10.1096/fj.09-144246. Epub 2010 Jul 12. PMID: 20624933.</t>
  </si>
  <si>
    <t>MT32</t>
  </si>
  <si>
    <t>Virus coat protein of two apple stem pitting virus (ASPV) isolates: MT32 and PSA‐H</t>
  </si>
  <si>
    <t>5′AGCCTCGTCTGTTCTCCCGGGGTGGTGGGTTCTTTTTGTGGTATTGGTGTGGGGGGCAGGGAAGACAAGCAGACGT3′</t>
  </si>
  <si>
    <t>Kd: 55 nM for MT32 protein &amp; 83 nM for PSA‐H protein, both via SPR</t>
  </si>
  <si>
    <t>5′‐AGCCTCGTCTGTTCTCCC‐40N‐GGGAAGACAAGCAGACGT‐3′</t>
  </si>
  <si>
    <t>PBS‐T solution: 10 mM Na2HPO4,2mMKH2PO4, 2.7 mM KCl, 137 mM NaCl, and 0.05% Triton‐X; pH 7.5 containing 0.1 µg/ml dIdC and 1 µg/ml BSA</t>
  </si>
  <si>
    <t>Detection and Diagnostic: Although the significance of molecular diagnostics in routine plant virus detection is rapidly growing, the preferred methods are still antibody-based enzyme immunoassays. Summarily, our results present the selection and practical utilization of first plant virus-specific aptamers. Most important, the first application of ELONA for virus detection is demonstrated, which proposes a novel, more flexible, and cost-effective means of virus diagnostics."</t>
  </si>
  <si>
    <t>Mészáros T, tamas.meszaros@eok.sote.hu</t>
  </si>
  <si>
    <t>PSA‐H</t>
  </si>
  <si>
    <t>5′AGCCTCGTCTGTTCTCCCAGCAAGGTTTGGTGTTGGTTGGTTGCTGGTTTTGGTTTCGGGAAGACAAGCAGACGT3′</t>
  </si>
  <si>
    <t>Kd: 8.0 nM for PSA‐H protein &amp; 290 nM for MT32 protein, both via SPR</t>
  </si>
  <si>
    <t>https://pubmed.ncbi.nlm.nih.gov/25465478/</t>
  </si>
  <si>
    <t xml:space="preserve"> J Steroid Biochem Mol Biol </t>
  </si>
  <si>
    <t>https://doi.org/10.1016/j.jsbmb.2014.10.013</t>
  </si>
  <si>
    <t>Vanschoenbeek K, Vanbrabant J, Hosseinkhani B, Vermeeren V, Michiels L. Aptamers targeting different functional groups of 17β-estradiol. J Steroid Biochem Mol Biol. 2015 Mar;147:10-6. doi: 10.1016/j.jsbmb.2014.10.013. Epub 2014 Oct 22. PMID: 25465478.</t>
  </si>
  <si>
    <t>Apta 5A</t>
  </si>
  <si>
    <t>17 beta-Estradiol (17β-Estradiol) (E2）</t>
  </si>
  <si>
    <t>5'AGCAGCACAGAGGTCAGTTCGTCCATTATTCTGGTAGCGTTGAACAACATTCAACACGCCCCTATGCGTGCTACCGTGAA3'</t>
  </si>
  <si>
    <t>Kd: 27 μM</t>
  </si>
  <si>
    <t>5′-AGCAGCACAGAGGTCAGTTC-N40-CCTATGCGTGCTACCGTGAA-3′</t>
  </si>
  <si>
    <t>10 mM HEPES, pH 7.4</t>
  </si>
  <si>
    <t>Detection: " Aptamers targeting different functional groups of 17β-estradiol.The selected aptamers with affinities for different functional groups of E2 can potentially be applied to develop a cross-reactive aptasensor. This aptasensor introduces a promising tool for the future of in-field real-time monitoring of a wide range of steroid hormones."</t>
  </si>
  <si>
    <t>Vanschoenbeek K, Katrijn.Vanschoenbeek@uhasselt.be; Michiels L, Luc.Michiels@uhasselt.be</t>
  </si>
  <si>
    <t>Apta 6A</t>
  </si>
  <si>
    <t>5'AGCAGCACAGAGGTCAGTTCGTCGAATCAGCACCTCTGCATAGGTTACGTTTATACTGCGCCTATGCGTGCTACCGTGAA3'</t>
  </si>
  <si>
    <t>Kd: 36 μM</t>
  </si>
  <si>
    <t>Apta 8A</t>
  </si>
  <si>
    <t>5'AGCAGCACAGAGGTCAGTTCAGCGTCCTCTGCATAGTGATTTACGCTATGTGTACAGTGCCCTATGCGTGCTACCGTGAA3'</t>
  </si>
  <si>
    <t>Kd: 124 μM</t>
  </si>
  <si>
    <t>Apta 9A</t>
  </si>
  <si>
    <t>5'AGCAGCACAGAGGTCAGTTCCATGACTCTGCATAGGTCTAATGAAACTAGTTCTTATTTACCTATGCGTGCTACCGTGAA3'</t>
  </si>
  <si>
    <t>Kd: 52 μM</t>
  </si>
  <si>
    <t>Apta 11A</t>
  </si>
  <si>
    <t>5'AGCAGCACAGAGGTCAGTTCCAAGTCGTACGACACAGGGTAATCCTGTTTGGTAAAACGACCTATGCGTGCTACCGTGAA3'</t>
  </si>
  <si>
    <t>Kd: 51 μM</t>
  </si>
  <si>
    <t>Apta 13A</t>
  </si>
  <si>
    <t>5'AGCAGCACAGAGGTCAGTTCTTATGTCGAACTAAATTTGGCCTGACCAAGCCGAATTTGACCTATGCGTGCTACCGTGAA3'</t>
  </si>
  <si>
    <t>Kd: 63 μM</t>
  </si>
  <si>
    <t>Apta 1B</t>
  </si>
  <si>
    <t>5'TGTGTGTGAGACTTCGTTCCGGCGATGGGGTAGGGGGTGTGGAGGGGCCGGACGGAGGGGCAGCAAGGCATCAGAGGTAT3'</t>
  </si>
  <si>
    <t>Kd: 0.9 μM</t>
  </si>
  <si>
    <t>5'-TGTGTGTGAGACTTCGTTCC-N40-CAGCAAGGCATCAGAGGTAT-3'</t>
  </si>
  <si>
    <t>PBS with 10% ethanol, pH 7.4</t>
  </si>
  <si>
    <t>Apta 19B</t>
  </si>
  <si>
    <t>5'TGTGTGTGAGACTTCGTTCCCCCGGTCGGTGGGGTAGGGGGCGTGGAGTCACCGGGGGGGCAGCAAGGCATCAGAGGTAT3'</t>
  </si>
  <si>
    <t>Kd: 6 μM</t>
  </si>
  <si>
    <t>https://pubmed.ncbi.nlm.nih.gov/20809562/</t>
  </si>
  <si>
    <t xml:space="preserve"> ACS Chem Biol </t>
  </si>
  <si>
    <t>https://doi.org/10.1021/cb1001894</t>
  </si>
  <si>
    <t>Lee, J., Lee, K. H., Jeon, J., Dragulescu-Andrasi, A., Xiao, F., &amp; Rao, J. (2010). Combining SELEX screening and rational design to develop light-up fluorophore-RNA aptamer pairs for RNA tagging. ACS chemical biology, 5(11), 1065–1074. https://doi.org/10.1021/cb1001894</t>
  </si>
  <si>
    <t>Apt10L</t>
  </si>
  <si>
    <t>Sulforhodamine analogue (ASR) fluorogen</t>
  </si>
  <si>
    <t>5'GAAGCUUGGGAAUUCGAGCUCCUGACAGCAGGACCCUCACCUCGGUGAUGAUGGAGGGGCGCAAGGUUAACCGCCUCAGGGUCCUCGAUUCGAAGACGUCCAGCUGAUCUAGAUUCUAUAGUGUCACCUAAAU3'</t>
  </si>
  <si>
    <t xml:space="preserve">Kd: 39.1 ± 7.6 μM (if purified with a G-25 column without denaturing and renaturing subsequent to in vitro transcription), 3.5 ± 1.5 μM (if purified using 6% polyacrylamide-7M urea gel) </t>
  </si>
  <si>
    <t>5'-GAAGCUUGGGAAUUCGAGCUCCUGACA-N60-AUUCGAAGACGUCCAGCUGAUCUAGAUUCUAUAGUGUCACCUAAAU-3'</t>
  </si>
  <si>
    <t>PBS buffer (pH 7.4) containing 1 mM MgCl2</t>
  </si>
  <si>
    <t>Detection: " We report here a new small molecule fluorogen and RNA aptamer pair for RNA labeling. This study demonstrates the value of combining in vitro SELEX and E. coli fluorescence screening with rational modifications in discovering and optimizing new fluorogen-RNA aptamer labeling pairs."</t>
  </si>
  <si>
    <t>*pool static regions determined by sequences</t>
  </si>
  <si>
    <t>Rao, J, jroa@stanford.edu</t>
  </si>
  <si>
    <t>Apt10T3 (88mer)</t>
  </si>
  <si>
    <t>5'GGACAGCAGGACCCUCACCUCGGUGAUGAUGGAGGGGCGCAAGGUUAACCGCCUCAGGGUCCUCGACUCGAAGACGUCCAGCUGAUCC3'</t>
  </si>
  <si>
    <t>Kd: 26.9 ± 2.2 uM</t>
  </si>
  <si>
    <t>Tuncation. To elucidate the interaction between the ASR probe and the RNA aptamer, we systematically modified both the ASR structure and the aptamer sequence and identified the structural elements important for binding affinity and fluorescence activation. A rationally designed ASR analogue displayed a 33-fold improvement in the binding affinity compared to the original ASR probe.</t>
  </si>
  <si>
    <t>https://pubmed.ncbi.nlm.nih.gov/20971648/</t>
  </si>
  <si>
    <t>https://doi.org/10.1016/j.bmc.2010.09.024</t>
  </si>
  <si>
    <t>aptamer 807</t>
  </si>
  <si>
    <t>Recombinant human erythropoietin-alpha (rHuEPO-α)</t>
  </si>
  <si>
    <t>5′CTTCTGCCCGCCTCCTTCCGATTGAAAGGTCTGTTTTTGGGGTTGGTTTGGGTCAATAGGAGACGAGATAGGCGGACACT3′</t>
  </si>
  <si>
    <t>Kd: 82 ± 32 nM</t>
  </si>
  <si>
    <t>5′-CTTCTGCCCGCCTCCTTCC-N39-GGAGACGAGATAGGCGGACACT-3′</t>
  </si>
  <si>
    <t>20 mM Tris, 140 mM NaCl, 5 mM MgCl2, and 5 mM KCl (pH 7.4)</t>
  </si>
  <si>
    <t>Diagnostic: " A lectin-mediated affinity chromatographic SELEX technique was developed to generate functional ssDNA aptamers for recombinant human erythropoietin-α (rHuEPO-α), an important pharmaceutical glycoprotein for the first time. Aptamer 807-39nt also exhibited a specific recognition for human bladder carcinoma cells and human urothelium tumors, which might provide a novel way to probe such tumors with overexpressed EPOs."</t>
  </si>
  <si>
    <t>WGA lectin-mediated affinity chromatographic SELEX</t>
  </si>
  <si>
    <t>https://pubmed.ncbi.nlm.nih.gov/20572251/</t>
  </si>
  <si>
    <t>https://doi.org/10.1002/cbic.201000208</t>
  </si>
  <si>
    <t>Townshend B, Aubry I, Marcellus RC, Gehring K, Tremblay ML. An RNA aptamer that selectively inhibits the enzymatic activity of protein tyrosine phosphatase 1B in vitro. Chembiochem. 2010 Jul 26;11(11):1583-93. doi: 10.1002/cbic.201000208. PMID: 20572251.</t>
  </si>
  <si>
    <t>Protein tyrosine phosphatase 1B (PTP1B)</t>
  </si>
  <si>
    <t>5'GGGAAUGGAUCCACAUCUACUGUGAUCAAUUUGGCAAUCCGCCACACGAGACUGCAGACUUGACGAAGCUU3'</t>
  </si>
  <si>
    <t>Ki: 200 pM</t>
  </si>
  <si>
    <t>5'-GGGAAUGGAUCCACAUCUAC‐N30-ACUGCAGACUUGACGAAGCUU-3'</t>
  </si>
  <si>
    <t>HEPES (20 mM), MgCl2 (5 mM) and NaCl (125 mM) at pH 7.2</t>
  </si>
  <si>
    <t>Therapeutic: " SELEX was used to create an RNA aptamer targeted to protein tyrosine phosphatase 1B (PTP1B), an enzyme implicated in type 2 diabetes, breast cancer and obesity. We also investigated various single-nucleotide modifications to probe their effects on the aptamer's secondary structure and inhibition properties. This family of aptamers represents an exciting option for the development of lead nucleotide-based compounds in combating several human cancers and metabolic diseases."</t>
  </si>
  <si>
    <t>Tremblay ML, michel.tremblay@mcgill.ca</t>
  </si>
  <si>
    <t>C13M21</t>
  </si>
  <si>
    <t>5'm(GA)AUUCUGUGAUCAAUUUGGCAAUCCGCCACACGAGUm(UsC)3'</t>
  </si>
  <si>
    <t>Ki: 166 nM and 168 nM</t>
  </si>
  <si>
    <t>HEPES (20 mM), MgCl2 (5 mM) and NaCl (125 mM) at pH 7.3 with 20 mM NaCl and 6 μM DiFMUP</t>
  </si>
  <si>
    <t>Truncated of C13 aptamer. The C13M21 aptamer was transcribed with all CTP and UTP replaced with 2′-fluorine-CTP and 2′-fluorine-UTP, respectively.</t>
  </si>
  <si>
    <t>C13M21 aptamer consists of part of the C13 aptamer with two additional guanine bases prior to position 21 as a result of transcription</t>
  </si>
  <si>
    <t>5'GGGAAUGGAUCCACAUCUACUGUGAUUAAUUUGGCAAUCCGCCACACUAGACUGCAGACUUGACGAAGCUU3'</t>
  </si>
  <si>
    <t>Ki: 250 nM</t>
  </si>
  <si>
    <t>HEPES (20 mM), MgCl2 (5 mM) and NaCl (125 mM) at pH 7.3</t>
  </si>
  <si>
    <t>https://pubmed.ncbi.nlm.nih.gov/21067135/</t>
  </si>
  <si>
    <t>Bioconjug Chem</t>
  </si>
  <si>
    <t>https://doi.org/10.1021/bc100032v</t>
  </si>
  <si>
    <t>Liao S, Liu Y, Zeng J, Li X, Shao N, Mao A, Wang L, Ma J, Cen H, Wang Y, Zhang X, Zhang R, Wei Z, Wang X. Aptamer-Based Sensitive Detection of Target Molecules via RT-PCR Signal Amplification. Bioconjug Chem. 2010 Dec 15;21(12):2183-9. doi: 10.1021/bc100032v. Epub 2010 Nov 10. PMID: 21067135.</t>
  </si>
  <si>
    <t>selected aptamer</t>
  </si>
  <si>
    <t>Immunoglobulin G (IgG) Fc fragment, Mouse</t>
  </si>
  <si>
    <t>5′CCACTCCTCCACCTTTGACATGTGTCTGCGGCGTTTTATCATTGGCTACAGCAACAGGGTTAATACGACTCACTATAGCAATGGTACGGTACTTCCAAGCTAACCCTCATCTGCGCGCTCCCAAAAGTGCACGCTACTTTGCTAA3′</t>
  </si>
  <si>
    <t>Reported through qualitiative analysis</t>
  </si>
  <si>
    <t>10 mM HEPES (pH 7.6), 1 mM EDTA, 2 mM dithiothreitol, 50 mM KCl, 0.05% Triton X-100, and 5% glycerol</t>
  </si>
  <si>
    <t>Biosensor and Research: "To explore an aptamer-based approach for target sensing and detection with higher sensitivity and specificity, instead of directly labeling aptamer with fluorophores, we proposed a new strategy by attaching a polymerase chain reaction (PCR) template to an oligonucleotide aptamer selected by systematic evolution of ligands by exponential enrichment (SELEX). This new approach also has potential applications in multiple parallel target detection and analysis in a wide range of research fields."</t>
  </si>
  <si>
    <t>The first 61 nucleotides are part of a double-strand fragment which serves as PCR template and the remaining sequence is the loop-stem fragment and functions as aptamer moiety. Used a Taqman Probe during the PCR process: FAM-TGTGTCTGCGGCGTTTTATCA-TAMRA; FAM-TGTGTCTGATAGTAAGTGCCA-TAMRA; FAM-TGCACGCAGGTCAAGATCAGA-TAMRA Using dsDNA templates tethered Aptamers</t>
  </si>
  <si>
    <t>Liao S, liaoshiqi@nwnu.edu.cn; Wang X., wangyp@nwnu.edu.cn</t>
  </si>
  <si>
    <t>https://pubmed.ncbi.nlm.nih.gov/20729797/</t>
  </si>
  <si>
    <t xml:space="preserve"> Molecules </t>
  </si>
  <si>
    <t>http://doi.org/10.3390/molecules15085742</t>
  </si>
  <si>
    <t>Horii, K., Omi, K., Yoshida, Y., Imai, Y., Sakai, N., Oka, A., Masuda, H., Furuichi, M., Tanimoto, T., &amp; Waga, I. (2010). Development of a sphingosylphosphorylcholine detection system using RNA aptamers. Molecules (Basel, Switzerland), 15(8), 5742–5755. https://doi.org/10.3390/molecules15085742</t>
  </si>
  <si>
    <t>Sphingosylphosphorylcholine (SPC)</t>
  </si>
  <si>
    <t>5'GGGAAUGGAUCCACAUCUACGAAUUCUACCGUUAUUGGUGUCACCGAAGAUGUUAUUCACUGCAGACUUGACGAAGCUU3'</t>
  </si>
  <si>
    <t>Kd: 20.9 ± 0.19 nM</t>
  </si>
  <si>
    <t>5'-GGGAAUGGAUCCACAUCUACGAAUUC-N30-UUCACUGCAGACUUGACGAAGC-3′</t>
  </si>
  <si>
    <t>SB: 20 mM HEPES, pH 7.4, 150 mM NaCl, 5 mM MgCl2, 5 mM KCl</t>
  </si>
  <si>
    <t>Diagnostic: " Sphingosylphosphorylcholine (SPC) is a lysosphingolipid that exerts multiple functions, including acting as a spasmogen, as a mitogenic factor for various types of cells, and sometimes as an inflammatory mediator. This is the first case of the Systematic Evolution of Ligands by EXponential enrichment (SELEX) process being performed with a lysosphingolipid. The SPC aptamers would be valuable tools for the development of aptamer-based medical diagnosis and for elucidating the biological role of SPC."</t>
  </si>
  <si>
    <t>Horii, K, horii-katsunori@mxb.nes.nec.co.jp</t>
  </si>
  <si>
    <t>5'GGGAAUGGAUCCACAUCUACGAAUUCUUCCGUUAUUGGAGCCAAGUCGUAUCCCGAUUCACUGCAGACUUGACGAAGCUU3'</t>
  </si>
  <si>
    <t>Kd: 33.2 ± 0.19 nM</t>
  </si>
  <si>
    <t>5'GGAAUGGAUCCACAUCUACGAAUUCGCAUUGUCCGCACGCAAAGCAUUAUUGUGAUUCACUGCAGACUUGACGAAGCUU3'</t>
  </si>
  <si>
    <t>Kd: 90.4 ± 2.35 nM</t>
  </si>
  <si>
    <t>m009</t>
  </si>
  <si>
    <t>5'GGGAUCCACAUCUACGAAUUCUACCGUUAUUGGUGUCACCGAAGAUGUUAUUCC3'</t>
  </si>
  <si>
    <t>Kd: 186 ± 5.05 nM</t>
  </si>
  <si>
    <t>Tructated aptamer derived from c1 and c2</t>
  </si>
  <si>
    <t>m010</t>
  </si>
  <si>
    <t>5'GGAUCUACGAAUUCUACCGUUAUUGGUGUCACCGAAGAUCC3'</t>
  </si>
  <si>
    <t>Kd: 252 ± 7.04 nM</t>
  </si>
  <si>
    <t>m011</t>
  </si>
  <si>
    <t>5'GGGAUCCACAUCUACGAAUUCUUCCGUUAUUGGAGCCAAGUCGUAUCCCGAUUCC3'</t>
  </si>
  <si>
    <t>Kd: 221 ± 4.84 nM</t>
  </si>
  <si>
    <t>m012</t>
  </si>
  <si>
    <t>5'GGCGAAUUCUUCCGUUAUUGGAGCCAAGUCGCC3'</t>
  </si>
  <si>
    <t>Kd: 196 ± 2.98 nM</t>
  </si>
  <si>
    <t>https://pubmed.ncbi.nlm.nih.gov/20452328/</t>
  </si>
  <si>
    <t>http://doi.org/10.1016/j.bbrc.2010.05.006</t>
  </si>
  <si>
    <t>Chang, T. W., Blank, M., Janardhanan, P., Singh, B. R., Mello, C., Blind, M., &amp; Cai, S. (2010). In vitro selection of RNA aptamers that inhibit the activity of type A botulinum neurotoxin. Biochemical and biophysical research communications, 396(4), 854–860. https://doi.org/10.1016/j.bbrc.2010.05.006</t>
  </si>
  <si>
    <t>S132B-C22</t>
  </si>
  <si>
    <t>Light chain of type A botulinum neurotoxin (BoNT/A) (LCA)</t>
  </si>
  <si>
    <t xml:space="preserve">5′GGGAGGAGGAGAGAUGUGAACUUGACAGCGUGCCUAGAAGUCCAAGCUUAAAUAACCACGCUCGACAAGCAGAAACUCUACACUGGACUGGCG3′ </t>
  </si>
  <si>
    <t>Kd: 87 ± 20 nM</t>
  </si>
  <si>
    <t>5′-GGGAGGAGGAGAGATGTGAACTT-N47-AGAAACTCTACACTGGACTGGCG-3′</t>
  </si>
  <si>
    <t>PBS pH 7.4, 300 mM NaCl, 3 mM MgCl2, 5 mM DTT 1 mg/ml BSA, 0.2% Tween, 1 mg/ml heparin</t>
  </si>
  <si>
    <t>150 kDa</t>
  </si>
  <si>
    <t>Therapeutic: " The category A agent, botulinum neurotoxin (BoNT), is the most toxic molecule known to mankind. The endopeptidase activity of light chain domain of BoNT is the cause for the inhibition of the neurotransmitter release and the flaccid paralysis that leads to lethality in botulism. These data on K(I) and IC(50) strongly suggest that the aptamers have strong potential as antidotes that can reverse the symptom caused by BoNT/A."</t>
  </si>
  <si>
    <t>2′-fluoro-pyrimidin modified nucleic acid (2′-F-CTP and 2′-F-UTP) during in vitro transcription step to generate 2′-F-modified RNA</t>
  </si>
  <si>
    <t>Cai, S; scai@umassd.edu</t>
  </si>
  <si>
    <t>S132B-C12</t>
  </si>
  <si>
    <t>5′GGGAGGAGGAGAGAUGUGAACUUACAACCCGGAACAACGUCUAACAGUGUACCAUAACCCGGCAUUCAAGAAACUCUACACUGGACUGGCG3′</t>
  </si>
  <si>
    <t>Kd: 111 ± 21 nM</t>
  </si>
  <si>
    <t>S132B-C11</t>
  </si>
  <si>
    <t>5′GGGAGGAGGAGAGAUGUGAACUUAUUCGGGCCCAGGAACCAACUAUAUAAAUGUCCCGAAUGCUUCGACGAGAAACUCUACACUGGACUGGCG3′</t>
  </si>
  <si>
    <t>Kd: 186 ± 18 nM</t>
  </si>
  <si>
    <t>https://pubmed.ncbi.nlm.nih.gov/20110884/</t>
  </si>
  <si>
    <t>Nonaka Y, Sode K, Ikebukuro K. Screening and improvement of an anti-VEGF DNA aptamer. Molecules. 2010 Jan 7;15(1):215-25. doi: 10.3390/molecules15010215. PMID: 20110884; PMCID: PMC6256979.</t>
  </si>
  <si>
    <t>Vap7</t>
  </si>
  <si>
    <t>Receptor-binding domain (RBD) of vascular endothelial growth factor 121 (VEGF121)</t>
  </si>
  <si>
    <t>5'ATACCAGTCTATTCAATTGCACTCTGTGGGGGTGGACGGGCCGGGTAGATAGTATGTGCAATCA3'</t>
  </si>
  <si>
    <t>Kd: 1.0 nM</t>
  </si>
  <si>
    <t>5'-ATACCAGTCTATTCAATT-N30-AGATAGTATGTGCAATCA-3'</t>
  </si>
  <si>
    <t>TBSE (10 mM Tris/HCl, 100 mM NaCl, and 0.05 mM EDTA; pH 7.0)</t>
  </si>
  <si>
    <t>Biosensors: " With the aim of creating a more effective tool for the diagnosis of cancer, we considered vascular endothelial growth factor A (VEGF-A) as a target marker protein. We also produced an aptamer heterodimer consisting of our previously derived aptamer (del5-1), which binds to the heparin-binding domain of VEGF, linked to V7t1. The resulting heterodimer bound strongly to VEGF(165) with a K(D) value of 4.7 x 10(2) pM."</t>
  </si>
  <si>
    <t>Ikebukuro K, ikebu@cc.tuat.ac.jp</t>
  </si>
  <si>
    <t>Receptor-binding domain (RBD) of vascular endothelial growth factor 165 (VEGF165)</t>
  </si>
  <si>
    <t>V7t1</t>
  </si>
  <si>
    <t>5'TGTGGGGGTGGACGGGCCGGGTAGA3'</t>
  </si>
  <si>
    <t>Kd: 1.4 nM</t>
  </si>
  <si>
    <t>truncated version of Vap7</t>
  </si>
  <si>
    <t>Kd: 1.1 nM</t>
  </si>
  <si>
    <t>Detection: " Although PSMA is one of novel biomarkers currently being investigated for the diagnosis of prostate cancer, PSMA has not been used in clinical practice yet. Thus, we focused on PSA in this study as a target protein of aptamer selection for its practical use as a molecular recognition element in biosensors."</t>
  </si>
  <si>
    <t>https://pubmed.ncbi.nlm.nih.gov/20692149/</t>
  </si>
  <si>
    <t>https://doi.org/10.1016/j.bios.2010.07.057</t>
  </si>
  <si>
    <t>Savory, N., Abe, K., Sode, K., &amp; Ikebukuro, K. (2010). Selection of DNA aptamer against prostate specific antigen using a genetic algorithm and application to sensing. Biosensors &amp; bioelectronics, 26(4), 1386–1391. https://doi-org.ezproxy.lib.utexas.edu/10.1016/j.bios.2010.07.057</t>
  </si>
  <si>
    <t>PSap4#5</t>
  </si>
  <si>
    <t>Prostate specific antigen (PSA)</t>
  </si>
  <si>
    <t>5′CATGCTTACCTATAGTGAACTTTATTAGCCTCCCGGAAGAGCACCTCTTTCATGCTTACCTATAGTGAAC3'</t>
  </si>
  <si>
    <t>Kd: "several tens of nM"</t>
  </si>
  <si>
    <t>5′-CATGCTTACCTATAGTGAACttt-N24-tttCTTTGAGAACTGACTCATAC-3′</t>
  </si>
  <si>
    <t>TBS buffer (10 mM Tris/HCl, 150 mM NaCl, 5 mM KCl, 5 mM MgCl2, pH 7.4)</t>
  </si>
  <si>
    <t>33–34kDa</t>
  </si>
  <si>
    <t>An FITC-labeled single-stranded DNA library containing a 24mer randomized region linked to 20mer primer-binding sequences at both ends through 3mer thymine- (T3-) linker (5′-CATGCTTACCTATAGTGAACttt(N24)tttCTTTGAGAACTGACTCATAC-3′) was used.</t>
  </si>
  <si>
    <t>PSap#4-3</t>
  </si>
  <si>
    <t>5′CATGCTTACCTATAGTGAACtttACTTAATGATTTCCCGGTTGTCTCtttCATGCTTACCTATAGTGAAC3′</t>
  </si>
  <si>
    <t>Post-selex screening of aptamers using genetic algorithms for improvement of affinity. An FITC-labeled single-stranded DNA library containing a 24mer randomized region linked to 20mer primer-binding sequences at both ends through 3mer thymine- (T3-) linker (5′-CATGCTTACCTATAGTGAACttt(N24)tttCTTTGAGAACTGACTCATAC-3′) was used.</t>
  </si>
  <si>
    <t>PSap#4-4</t>
  </si>
  <si>
    <t>5′CATGCTTACCTATAGTGAACtttCTGGTGTTTATTGTTTACTGTCCCtttCATGCTTACCTATAGTGAAC3′</t>
  </si>
  <si>
    <t>PSap#4-6</t>
  </si>
  <si>
    <t>5′CATGCTTACCTATAGTGAACtttCCGCACCGGGTACGTTTTTTGGCCtttCATGCTTACCTATAGTGAAC3′</t>
  </si>
  <si>
    <t>PSap#4-9</t>
  </si>
  <si>
    <t>5′CATGCTTACCTATAGTGAACtttAATATCAACTTGCCATCAAATATCtttCATGCTTACCTATAGTGAAC3′</t>
  </si>
  <si>
    <t>PSap#4-11</t>
  </si>
  <si>
    <t>5′CATGCTTACCTATAGTGAACtttGTGTTGCCCGGAACGTCGTGGCCCtttCATGCTTACCTATAGTGAAC3′</t>
  </si>
  <si>
    <t>https://pubmed.ncbi.nlm.nih.gov/21203916/</t>
  </si>
  <si>
    <t xml:space="preserve"> Protein Cell </t>
  </si>
  <si>
    <t>Huang Z, Wang X, Gao G. Analyses of SELEX-derived ZAP-binding RNA aptamers suggest that the binding specificity is determined by both structure and sequence of the RNA. Protein Cell. 2010 Aug;1(8):752-9. doi: 10.1007/s13238-010-0096-9. Epub 2010 Aug 28. PMID: 21203916; PMCID: PMC4875198.</t>
  </si>
  <si>
    <t>21-E</t>
  </si>
  <si>
    <t>Zinc-finger antiviral protein (ZAP)</t>
  </si>
  <si>
    <t>5'GGGAACAGUCCGAGCCUGCGUGCGAGGAGGUGGAGAGGGUGGGUGUGCGUGGCGUGGGGUGAAUUCGUCAUA3'</t>
  </si>
  <si>
    <t>5'-GGGAACAGUCCGAGCC-N40-GGGUGAAUUCGUCAUA-3'</t>
  </si>
  <si>
    <t>10 mM Tris-HCl, pH 7.5, 50 mM NaCl, 1 mM EDTA, and 10 μM ZnCl2</t>
  </si>
  <si>
    <t>Detection: " TThe zinc-finger antiviral protein (ZAP) is a host factor that specifically inhibits the replication of certain viruses, including murine leukemia virus, Sindbis virus and Ebola virus, by targeting the viral mRNAs for degradation. The aptamers identified in this report should provide useful tools to further investigate the details of the interaction between ZAP and the target RNAs."</t>
  </si>
  <si>
    <t>Gao G, gaogx@moon.ibp.ac.cn</t>
  </si>
  <si>
    <t>21-K</t>
  </si>
  <si>
    <t>5'GGGAACAGUCCGAGCCAAGCGGUAGCGUCAGGGGGUGGAGGGAGGAGGCCGCGUGGUGUGGGUGAAUUCGUCAUA3'</t>
  </si>
  <si>
    <t>https://pubmed.ncbi.nlm.nih.gov/18838694/#:~:text=Endocytosed%20enzyme%2Daptamer%20conjugate%20corrected,aptamer%20in%20receptor%2Dmediated%20endocytosis.</t>
  </si>
  <si>
    <t>Proc Natl Acad Sci U S A</t>
  </si>
  <si>
    <t>https://doi.org/10.1073/pnas.0808360105</t>
  </si>
  <si>
    <t>Chen, C. H., Dellamaggiore, K. R., Ouellette, C. P., Sedano, C. D., Lizadjohry, M., Chernis, G. A., Gonzales, M., Baltasar, F. E., Fan, A. L., Myerowitz, R., &amp; Neufeld, E. F. (2008). Aptamer-based endocytosis of a lysosomal enzyme. Proceedings of the National Academy of Sciences of the United States of America, 105(41), 15908–15913. https://doi.org/10.1073/pnas.0808360105</t>
  </si>
  <si>
    <t>FB4</t>
  </si>
  <si>
    <t>Mouse transferrin receptor (TfR-ECD)</t>
  </si>
  <si>
    <t>5'GGGCGAAUUCCGCGUGUGCUGAGGGCGGAAGAACUAAUUUGGGACGGAUUGCGGCCGUUGUCUGUGGCGUCCGUUCGGG3'</t>
  </si>
  <si>
    <t>5'-TAATACGACTCACTATAGGGCGAATTCCGCGTGTGC-49N-GTCCGTTCGGGATCCTC-3'</t>
  </si>
  <si>
    <t>DNA binding buffer PBS containing 1 mM MgCl2 (PBSM)</t>
  </si>
  <si>
    <t xml:space="preserve">MgCl </t>
  </si>
  <si>
    <t>Research:". In this study, we chose an RNA and a DNA aptamer binding to the extracellular domain of mouse TfR (TfR-ECD) and demonstrated their ability to deliver streptavi_x0002_din to Ltk_x0002_ cells. We then showed the ability of the DNA aptamer to deliver a lysosomal enzyme into deficient mouse fibroblasts and correct the defective glycosaminoglycan (GAG) degradation in these cells</t>
  </si>
  <si>
    <t>After characterization in the model system, the DNA aptamer was conjugated to a lysosomal enzyme, α-l-iduronidase, from which mannose 6-phosphate had been removed. The aptamer had been modified by attachment of terminal glycerol for oxidation by periodate and reaction of the resulting aldehyde with amino groups on the protein.</t>
  </si>
  <si>
    <t>Elizabeth F. N., E-mail: eneufeld@mednet.ucla.edu</t>
  </si>
  <si>
    <t>https://pubmed.ncbi.nlm.nih.gov/21076782/</t>
  </si>
  <si>
    <t>https://doi.org/10.1039/C0AN00550A</t>
  </si>
  <si>
    <t>Yang, X., Bing, T., Mei, H., Fang, C., Cao, Z., &amp; Shangguan, D. (2011). Characterization and application of a DNA aptamer binding to L-tryptophan. The Analyst, 136(3), 577–585. https://doi.org/10.1039/c0an00550a</t>
  </si>
  <si>
    <t>Trp3a-1</t>
  </si>
  <si>
    <t>L-tryptophan</t>
  </si>
  <si>
    <t>5'AGCACGTTGGTTAGGTCAGGTTTGGGTTTCGTGC3'</t>
  </si>
  <si>
    <t>Kd: 1.757±0.174 uM</t>
  </si>
  <si>
    <t>5'-ACTGGAGCTCTCACACACGA-N45-GTCCAGTCCAGTGTCCAGCA-3'</t>
  </si>
  <si>
    <t>137 mM NaCl, 0.5 mM MgCl2, 2.7 mM KCl, 2 mM KH2PO4, 10 mM Na2HPO4, pH 7.4</t>
  </si>
  <si>
    <t>Diagnostic and Detection: "This aptamer has also been proved to be an effective ligand for the chiral separation of D/L-tryptophan. L-tryptophan and its derivatives are known to play important biological roles; this aptamer ligand could be used as a tool for the analysis of tryptophan and other related studies."</t>
  </si>
  <si>
    <t>Truncated (there is a g–t wobble base pair in the stem of trp3a, and thus we truncated trp3a from this base pair to obtain trp3a-1.)</t>
  </si>
  <si>
    <t>Shangguan, D, sgdh@iccas.ac.cn</t>
  </si>
  <si>
    <t>https://pubmed.ncbi.nlm.nih.gov/20456958/</t>
  </si>
  <si>
    <t>https://doi.org/10.1016/j.bmc.2010.03.074</t>
  </si>
  <si>
    <t>IBA 2</t>
  </si>
  <si>
    <t>(R)-ibuprofen</t>
  </si>
  <si>
    <t>5′ATACCAGCTTATTCAATTACAGTAGTGAGGGGTCCGTCGTGGGGTAGTTGGGTCGTGGAGATAGTAAGTGCAATCT3′</t>
  </si>
  <si>
    <t>Kd: 3.0 uM</t>
  </si>
  <si>
    <t>100 mM NaCl, 20 mM Tris–HCl, 2 mM MgCl2, 5 mM KCl, 1 mM CaCl2, 0.02% Tween 20, pH 7.6</t>
  </si>
  <si>
    <t>Detection and Therapeutic: "Single stranded DNA aptamers that can bind to ibuprofen, a widely used anti-inflammation drug, were selected from random DNA library of 1015 nucleotides by FluMag-SELEX process. The affinity of five ssDNA aptamers isolated was in a range of 1.5–5.2 μM. In addition, all of these five aptamers did not show any affinity to analogues of ibuprofen in its profen’s group (fenoprofen, flubiprofen, and naproxen) and the antibiotics of oxytetracycline, another control."</t>
  </si>
  <si>
    <t>IBA 8</t>
  </si>
  <si>
    <t>5′ATACCAGCTTATTCAATTGCGAACGACTTCATAAAATGCTATAAGGTTGCCCTCTGTCAGATAGTAAGTGCAATCT3′</t>
  </si>
  <si>
    <t>Kd: 5.2 uM</t>
  </si>
  <si>
    <t>IBA 12</t>
  </si>
  <si>
    <t>5′ATACCAGCTTATTCAATTGGATCGGCGACGTGGGTGTCGTGATTCGGGGTGAGATAGTAAGTGCAATCT3′</t>
  </si>
  <si>
    <t>Kd: 3.2 uM</t>
  </si>
  <si>
    <t>IBA 4</t>
  </si>
  <si>
    <t>(S)-ibuprofen</t>
  </si>
  <si>
    <t>5′ATACCAGCTTATTCAATTCCACAGACCCTTAGCTTTCCTATTATTCTGCGCGACGCTGAGATAGTAAGTGCAATCT3′</t>
  </si>
  <si>
    <t>IBA 17</t>
  </si>
  <si>
    <t>5′ATACCAGCTTATTCAATTACAGCGTGGGCGGTGTCGGATTTTCGTATGGATGGGGATGAGATAGTAAGTGCAATCT3′</t>
  </si>
  <si>
    <t>Kd: 3.8 uM</t>
  </si>
  <si>
    <t>https://pubmed.ncbi.nlm.nih.gov/20335968/</t>
  </si>
  <si>
    <t>https://doi.org/10.3390/molecules15031127</t>
  </si>
  <si>
    <t>Tran DT, Janssen KPF, Pollet J, Lammertyn E, Anné J, Van Schepdael A, Lammertyn J. Selection and Characterization of DNA Aptamers for Egg White Lysozyme. Molecules. 2010; 15(3):1127-1140. https://doi.org/10.3390/molecules15031127</t>
  </si>
  <si>
    <t>Apt 1</t>
  </si>
  <si>
    <t>Egg white lysozyme</t>
  </si>
  <si>
    <t>5'AGCAGCACAGAGGTCAGATGGCAGCTAAGCAGGCGGCTCACAAAACCATTCGCATGCGGCCCTATGCGTGCTACCGTGAA3'</t>
  </si>
  <si>
    <t>Kd: 2.8 ± 0.3 nM</t>
  </si>
  <si>
    <t>5'-AGCAGCACAGAGGTCAGATG-N40-CCTATGCGTGCTACCGTGAA-3'</t>
  </si>
  <si>
    <t>10 mM trizma base, 50 mM NaCl, and 1 mM EDTA pH = 7.5</t>
  </si>
  <si>
    <t>Biosensor and Detection: "We have selected aptamers binding to lysozyme from a DNA library using capillary electrophoresis-systematic evolution of ligands by exponential enrichment. The aptamers were successfully challenged for specificity against other egg white proteins. The high affinity aptamers open up possibilities for the development of aptamer based food and medical diagnostics."</t>
  </si>
  <si>
    <t>Lammertyn J, jeroen.lammertyn@biw.kuleuven.be</t>
  </si>
  <si>
    <t>Apt 3</t>
  </si>
  <si>
    <t>5'AGCAGCACAGAGGTCAGATGGCGGGTCGGTTGCTCGCTTCGCCCGATCGGTCTAAGGGTGCCTATGCGTGCTACCGTGAA3'</t>
  </si>
  <si>
    <t>Kd: 47.1 ± 16.3 nM</t>
  </si>
  <si>
    <t>Apt 8</t>
  </si>
  <si>
    <t>5'AGCAGCACAGAGGTCAGATGGCACCTTGATGACATGATAGTCGTTGTGTATGCAGTTGGCCCTATGCGTGCTACCGTGAA3'</t>
  </si>
  <si>
    <t>Kd: 52.1 ± 12.7 nM</t>
  </si>
  <si>
    <t>https://pubmed.ncbi.nlm.nih.gov/21839787/</t>
  </si>
  <si>
    <t>https://doi.org/10.1016/j.jbiotec.2011.06.043</t>
  </si>
  <si>
    <t>Mehta, J., Van Dorst, B., Rouah-Martin, E., Herrebout, W., Scippo, M. L., Blust, R., &amp; Robbens, J. (2011). In vitro selection and characterization of DNA aptamers recognizing chloramphenicol. Journal of biotechnology, 155(4), 361–369. https://doi.org/10.1016/j.jbiotec.2011.06.043</t>
  </si>
  <si>
    <t>Aptamer 7</t>
  </si>
  <si>
    <t>5′AGCAGCACAGAGGTCAGATGACTTCAGTGAGTTGTCCCACGGTCGGCGAGTCGGTGGTAGCCTATGCGTGCTACCGTGAA3′</t>
  </si>
  <si>
    <t>Kd: 0.766 μM</t>
  </si>
  <si>
    <t>Biosensor and Detection: "Chloramphenicol (Cam), although an effective antibiotic, has lost favour due to some fatal side effects. Thus there is an urgent need for rapid and sensitive methods to detect residues in food, feed and environment. These aptamers open up possibilities to allow easy detection of Cam via aptamer-based biosensors."</t>
  </si>
  <si>
    <t>Mehta, J, Jaytry.Mehta@ua.ac.be</t>
  </si>
  <si>
    <t>Aptamer 9</t>
  </si>
  <si>
    <t>5′AGCAGCACAGAGGTCAGATGCACCAAGCGCAGGGAATTACATTGAAGTGTGGGATTGGCTCCTATGCGTGCTACCGTGAA3′</t>
  </si>
  <si>
    <t>Kd: 20.03 μM</t>
  </si>
  <si>
    <t>Aptamer 12</t>
  </si>
  <si>
    <t>5′AGCAGCACAGAGGTCAGATGGGCGGGGAACGGTTATGAACCATACAAAATGATCATTATTCCTATGCGTGCTACCGTGAA3′</t>
  </si>
  <si>
    <t>Kd: ~1.87e + 014 μM</t>
  </si>
  <si>
    <t>Aptamer 16</t>
  </si>
  <si>
    <t>5′AGCAGCACAGAGGTCAGATGACTGAGGGCACGGACAGGAGGGGGAGAGATGGCGTGAGGTCCTATGCGTGCTACCGTGAA3′</t>
  </si>
  <si>
    <t>Kd: 1.16 μM</t>
  </si>
  <si>
    <t>Aptamer 20</t>
  </si>
  <si>
    <t>5′AGCAGCACAGAGGTCAGATGATGCGGGTATATGGTGCGAGAAAACAAGGGGCATACTGGACCTATGCGTGCTACCGTGAA3′</t>
  </si>
  <si>
    <t>Kd: 2.2 μM</t>
  </si>
  <si>
    <t>https://pubmed.ncbi.nlm.nih.gov/20967861/</t>
  </si>
  <si>
    <t xml:space="preserve"> Arthritis Rheum </t>
  </si>
  <si>
    <t>https://doi.org/10.1002/art.30108</t>
  </si>
  <si>
    <t>Apt21‐2</t>
  </si>
  <si>
    <t>Interleukin-17A (IL‐17A)</t>
  </si>
  <si>
    <t>5′UAAUACGACUCACUAUAGGGAGCAGGAGAGAGGUCAGAUGGGUCUAGCCGGAGGAGUCAGUAAUCGGUAGACCCAUCUGACCUCUCUCCUGCUCCC3′</t>
  </si>
  <si>
    <t>Kd: 48.5 pM</t>
  </si>
  <si>
    <t>5′‐TAATACGACTCACTATAGGGAGCAGGAGAGAGGTCAGATG‐N30‐CATCTGACCTCTCTCCTGCTCCC‐3′</t>
  </si>
  <si>
    <t>50 mM Tris HCl, pH 8.0, 50 mM NaCl, 10% glycerol, 10 mM β‐mercaptoethanol, 20 mM imidazole, 0.5% Nonidet P40, 1 mM phenylmethylsulfonyl fluoride, and 0.5 mg/ml of lysozyme</t>
  </si>
  <si>
    <t>Therapeutic: " This study was undertaken to investigate the effect of a high-affinity RNA molecule, called an aptamer, against human IL-17A on IL-17A-induced signal transduction in vitro and its anti-autoimmune efficacy in vivo in 2 mouse models of inflammation. Our findings indicate that the chemically processed anti-IL-17A aptamer PEG21-2idT inhibits the actions of IL-17A as well as the development of autoimmunity in 2 mouse models of inflammation. These results offer for the first time an aptamer-based therapeutic approach to the treatment of Th17 cell-mediated autoimmune disorders."</t>
  </si>
  <si>
    <t>https://pubmed.ncbi.nlm.nih.gov/22013507/</t>
  </si>
  <si>
    <t xml:space="preserve"> J Nucleic Acids </t>
  </si>
  <si>
    <t>https://doi.org/10.4061/2011/720798</t>
  </si>
  <si>
    <t>3XABA</t>
  </si>
  <si>
    <t>Anti-FLAG M2 antibody</t>
  </si>
  <si>
    <t>5′GCGTCGACAAGCTTTCTAGATCGATTTCCTTAGTTGTCTTCCTTAGTTGTCTTCCTTAGTTGTCTTCCTTAGTGAGGAATTCGGATCCCTCGAGCG3′</t>
  </si>
  <si>
    <t>Kd: 80 ± 7 nM</t>
  </si>
  <si>
    <t>5′-GCGTCGACAAGCTTTCTAGA-N35-GAATTCGGATCCCTCGAGCG-3′</t>
  </si>
  <si>
    <t>1X binding buffer (4% glycerol, 1 mM MgCl2, 1 mM DTT, 50 mM NaCl, 10 mM Tris-HCl pH 7.5)</t>
  </si>
  <si>
    <t>Therapuetic: " Using SELEX (systematic evolution of ligands by exponential enrichment), we serendipitously discovered a ssDNA aptamer that binds selectively to the anti-FLAG M2 antibody. These findings demonstrate the feasibility of using SELEX to develop ssDNA aptamers that block the function of a specific antibody, a capability that could lead to the development of novel therapeutic modalities for patients with systemic lupus erythematosus, rheumatoid arthritis, and other autoimmune diseases."</t>
  </si>
  <si>
    <t>Ouellette, M. M., mouellet@unmc.edu</t>
  </si>
  <si>
    <t>https://pubmed.ncbi.nlm.nih.gov/21531729/</t>
  </si>
  <si>
    <t>https://doi.org/10.1074/jbc.M111.238261</t>
  </si>
  <si>
    <t>CLN0020</t>
  </si>
  <si>
    <t>Fc-gamma receptor III (FcγRIII) (CD16α)</t>
  </si>
  <si>
    <t>5′GGAGGGAAAAGTTATCAGGCCACTGCGGGGGTCTATACGTGAGGAAGAAGTGGGCAGGTCGATTAGTTTTGGAGTACTCGCTCC3′</t>
  </si>
  <si>
    <t>Kd: 45 ± 28 nM</t>
  </si>
  <si>
    <t>5′-GGAGGGAAAAGTTATCAGGC-N40-GATTAGTTTTGGAGTACTCGCTCC-3′</t>
  </si>
  <si>
    <t>200 μl of 0.05% BSA in DPBS</t>
  </si>
  <si>
    <t>Therapeutic: " Antibody-dependent cellular cytotoxicity plays a pivotal role in antibody-based tumor therapies and is based on the recruitment of natural killer cells to antibody-bound tumor cells via binding of the Fcγ receptor III (CD16). Here we describe the generation of chimeric DNA aptamers that simultaneously bind to CD16α and c-Met, a receptor that is overexpressed in many tumors. These results represent the first gain of a tumor-effective function of two distinct oligonucleotides by linkage into a bi-specific aptamer mediating cellular cytotoxicity."</t>
  </si>
  <si>
    <t>Hock, B, Bjoern.Hocl@merck.de</t>
  </si>
  <si>
    <t>CLN0003</t>
  </si>
  <si>
    <t>C-Met receptor</t>
  </si>
  <si>
    <t>5′GGAGGGAAAAGTTATCAGGCTGGATGGTAGCTCGGTCGGGGTGGGTGGGTTGGCAAGTCTGATTAGTTTTGGAGTACTCGCTCC3′</t>
  </si>
  <si>
    <t>Kd: 0.09 ± 0.04 nM</t>
  </si>
  <si>
    <t>referenced as CLN3 is https://doi.org/10.1371/journal.pone.0142412</t>
  </si>
  <si>
    <t>https://pubmed.ncbi.nlm.nih.gov/22166202/</t>
  </si>
  <si>
    <t>https://doi.org/10.1016/j.bbrc.2011.11.130</t>
  </si>
  <si>
    <t>Two Arm</t>
  </si>
  <si>
    <t>Escherichia coli (E. coli) O157:H7</t>
  </si>
  <si>
    <t>5'GGGAUACCAGCUUAUUCAAUUUGAUUCCAUCUUCCUGGACUGUCGAAAAUUCAGUAUCGGGAGGUUACGUAUUUGGUUUAUAGAUAGUAAGUGCAAUCU3'</t>
  </si>
  <si>
    <t>Kd: 110 nM</t>
  </si>
  <si>
    <t>5′-GGGAUACCAGCUUAUUCAAUU-N60-AGAUAGUAAGUGCAAUCU-3′</t>
  </si>
  <si>
    <t>200 ul (30 mM Tris-HCl, ph 7.5, 150 mM NaCl, 1.5 mM MgCl2, 2mM dithiothreitol, 1% BSA)</t>
  </si>
  <si>
    <t>Diagnostic: " In this study, a RNA aptamer-based ligand which can specifically distinguish the pathogen E. coli O157:H7 from others was developed by a subtractive cell-SELEX method. This novel O157:H7-specific aptamer could be of potential application as a diagnostic ligand against the pathogen-related food borne illness."</t>
  </si>
  <si>
    <t>Truncated to: 5'-gggtcttccthhacthtchaaaattcagtatcgggaggttacgtatttggtttatagatagtaa-3'</t>
  </si>
  <si>
    <t>Lee, S. W. , SWL0208@dankook.ac.kr</t>
  </si>
  <si>
    <t>https://pubmed.ncbi.nlm.nih.gov/21565620/</t>
  </si>
  <si>
    <t xml:space="preserve"> Arch Med Res </t>
  </si>
  <si>
    <t>https/doi.org/10.1016/j.arcmed.2011.02.005</t>
  </si>
  <si>
    <t>G5α3N.4</t>
  </si>
  <si>
    <t>Human papillomavirus type 16 (HPV-16) E7 oncoprotein</t>
  </si>
  <si>
    <t>5′UAAUACGACUCACUAUAGGGAGACCCAAGCCGAUUUAUUUUGUGCAGCUUUUGUUCCCUUUAGUGAGGGUUAAUU3′</t>
  </si>
  <si>
    <t>Kd: 1.9 µM</t>
  </si>
  <si>
    <t>5′-UAAUACGACUCACUAUAGGGAGACCCAAGC-N15-AGCUUUUGUUCCCUUUAGUGAGGGUUAAUU-3′</t>
  </si>
  <si>
    <t>EMSA binding buffer: 4% glycerol, 1 mM MgCl2, 0.5 mM EDTA, 10 mM Tris HCl, 0.5 mM DTT, 50 mM NaCl and 25 mM spermidine</t>
  </si>
  <si>
    <t>Diagnostic and Detection: "Cervical cancer is a common neoplastic disease affecting women worldwide. Expression of human papillomavirus type 16 (HPV-16) E6/E7 genes is frequently associated with cervical cancer, representing ideal targets for diagnostic and therapeutic strategies. The affinity and specificity of G5α3N.4 binding domains for the HPV-16 E7 protein may be used for the detection of papillomavirus infection and cervical cancer."</t>
  </si>
  <si>
    <t>*The paper notes this is an RNA aptamer with RNA library, but provided a DNA format of pool and sequence</t>
  </si>
  <si>
    <t>Alvarez-Salas, L. M, lalvarez@cinvestav.mx</t>
  </si>
  <si>
    <t>https://pubmed.ncbi.nlm.nih.gov/21920814/</t>
  </si>
  <si>
    <t xml:space="preserve"> J Biosci Bioeng </t>
  </si>
  <si>
    <t>https://doi.org/10.1016/j.jbiosc.2011.08.014</t>
  </si>
  <si>
    <t>SARS CoV N protein</t>
  </si>
  <si>
    <t>5′GCAATGGTACGGTACTTCCGGATGCGGAAACTGGCTAATTGGTGAGGCTGGGGCGGTCGTGCAGCAAAAGTGCACGCTACTTTGCTAA3′</t>
  </si>
  <si>
    <t>Kd: 4.93 ± 0.30 nM</t>
  </si>
  <si>
    <t>5′-GCAATGGTACGGTACTTCC-N45-CAAAAGTGCACGCTACTTTGCTAA-3′</t>
  </si>
  <si>
    <t>50 mM Tris/Cl, pH 8.0, 150 mM NaCl, 1.5 mM MgCl2, 2 mM dithiothreitol (DTT) and 1% (w/v) BSA</t>
  </si>
  <si>
    <t>46 kDa</t>
  </si>
  <si>
    <t>Detection: " The outbreak of severe acute respiratory syndrome (SARS) in 2002 affected thousands of people and an efficient diagnostic system is needed for accurate detection of SARS coronavirus (SARS CoV) to prevent or limit future outbreaks. This ssDNA aptamer could be used to efficiently detect the SARS CoV nucleocapsid protein when compared with a nucleocapsid antibody. Therefore, we believe that the selected ssDNA aptamer may be a good alternative detection probe for the rapid and sensitive detection of SARS."</t>
  </si>
  <si>
    <t>Jeong, Y. J., jeongyj@kookmin.ac.kr</t>
  </si>
  <si>
    <t>https://pubmed.ncbi.nlm.nih.gov/21504182/</t>
  </si>
  <si>
    <t>https://doi.org/10.1021/ac200575e</t>
  </si>
  <si>
    <t>20A24P</t>
  </si>
  <si>
    <t>Group A Streptococcus (GAS)*</t>
  </si>
  <si>
    <t>5′AGCAGCACAGAGGTCAGATGGGGGGAAGACACAGAGAAAGGCCGGGGTGAAGTGTAGAGGCCTATGCGTGCTACCGTGAA3′</t>
  </si>
  <si>
    <t>Kd: 9.1 ± 0.6 nM</t>
  </si>
  <si>
    <t>1× BB; 50 mM Tris–HCl (pH 7.4), 5 mM KCl, 100 mM NaCl, 1 mM MgCl2</t>
  </si>
  <si>
    <t>Diagnostic  and Detection: "This paper describes the selection of high affinity DNA aptamers binding to multiple M-types of the pathogenic species Streptococcus pyogenes (Group A Streptococcus or GAS). Two aptamers, 20A24P and 15A3P (with estimated binding dissociation constants of 9 and 10 nM, respectively), are particularly promising. These aptamers could potentially be used to improve the detection of GAS, a pathogen that is the causative agent of many infectious diseases, most notably strep throat."</t>
  </si>
  <si>
    <t>This aptamer was noted as "particulalry promising." A total of 10^8 cells, containing an equal number of cells of each M-type: Streptococcus pyogenes clinical isolates corresponding to M-types M1, M2, M3, M4, M5, M6, M11, M12, M28, M41, M49, M59, M75, M77, M82, M83, M89, M91, M92, and M114. One of the recommended aptamers for this article. 5' fam addition</t>
  </si>
  <si>
    <t>XLi, X. F, xingfang.li@ualberta.ca; Hamula, C. L, xc.le@ualberta.ca</t>
  </si>
  <si>
    <t>Hamula, C. L., Le, X. C., &amp; Li, X. F. (2011). DNA aptamers binding to multiple prevalent M-types of Streptococcus pyogenes. Analytical chemistry, 83(10), 3640–3647. https://doi.org/10.1021/ac200575e</t>
  </si>
  <si>
    <t>15A3P</t>
  </si>
  <si>
    <t>5'TTCACGGTAGCACGCATAGGGACAGCAAGCCCAAGCTGGGTGTGCAAGGTGAGGAGTGGGCATCTGACCTCTGTGCTGCT3'</t>
  </si>
  <si>
    <t>Kd: 9.6 ± 0.3 nM</t>
  </si>
  <si>
    <t>20A1</t>
  </si>
  <si>
    <t>5′AGCAGCACAGAGGTCAGATGCAGAACGCACCCGCACACCTCCATCACTCGCATGCACCCCCCTATGCGTGCTACCGTGAA3′</t>
  </si>
  <si>
    <t>Primer regions removed (no primer version of 20a1p)</t>
  </si>
  <si>
    <t>A total of 10^8 cells, containing an equal number of cells of each M-type: Streptococcus pyogenes clinical isolates corresponding to M-types M1, M2, M3, M4, M5, M6, M11, M12, M28, M41, M49, M59, M75, M77, M82, M83, M89, M91, M92, and M114. 5' fam addition</t>
  </si>
  <si>
    <t>20A1P</t>
  </si>
  <si>
    <t>5′TTCACGGTAGCACGCATAGGCAGAACGCACCCGCACACCTCCATCACTCGCATGCACCCCCATCTGACCTCTGTGCTGCT3′</t>
  </si>
  <si>
    <t>20A8</t>
  </si>
  <si>
    <t>5'CCCCACGAATCGTTACTCTGGTCCTCTATTTCTCCTCCCC3'</t>
  </si>
  <si>
    <t>Kd: 4 ± 1 nM</t>
  </si>
  <si>
    <t>Primer regions removed (no primer version of 20a8p)</t>
  </si>
  <si>
    <t>20A8P</t>
  </si>
  <si>
    <t>5'AGCAGCACAGAGGTCAGATGCCCCACGAATCGTTACTCTGGTCCTCTATTTCTCCTCCCCCCTATGCGTGCTACCGTGAA3'</t>
  </si>
  <si>
    <t>20A9</t>
  </si>
  <si>
    <t>5'CACACGCTGAAGAAACTGAGGTCGTAGGTTTTCTTCGGG3'</t>
  </si>
  <si>
    <t>Kd: 13 ± 1 nM</t>
  </si>
  <si>
    <t>Primer region removed (no primer version of 20a9)</t>
  </si>
  <si>
    <t>20A9P</t>
  </si>
  <si>
    <t>5'AGCAGCACAGAGGTCAGATGCACACGCTGAAGAAACTGAGGTCGTAGGTTTTCTTCGGGCCTATGCGTGCTACCGTGAA3'</t>
  </si>
  <si>
    <t>Kd: 9.1 ± 0.8nM</t>
  </si>
  <si>
    <t>20A12P</t>
  </si>
  <si>
    <t>5'TTCACGGTAGCACGCATAGGGCCCGACACTCGTCCACCCGATACCTCTCATGTGTCCCCATCTGACCTCTGTGCTGCT3'</t>
  </si>
  <si>
    <t>Kd: 25 ± 3 nM</t>
  </si>
  <si>
    <t>20A14P</t>
  </si>
  <si>
    <t>5'AGCAGCACAGAGGTCAGATGGGCATGGGGAAGAGAAAGCGGGATAACTTCGTTACCGGGCCCTATGCGTGCTACCGTGAA3'</t>
  </si>
  <si>
    <t>Kd: 17 ± 1 nM</t>
  </si>
  <si>
    <t>https://pubmed.ncbi.nlm.nih.gov/21730942/</t>
  </si>
  <si>
    <t xml:space="preserve"> J Vis Exp </t>
  </si>
  <si>
    <t>https://doi.org/10.3791/2954</t>
  </si>
  <si>
    <t>Zhou, J., Li, H., Zhang, J., Piotr, S., &amp; Rossi, J. (2011). Development of cell-type specific anti-HIV gp120 aptamers for siRNA delivery. Journal of visualized experiments : JoVE, (52), 2954. https://doi.org/10.3791/2954</t>
  </si>
  <si>
    <t>A-1</t>
  </si>
  <si>
    <t>Human immunodeficiency virus (HIV)-1Bal gp120 protein</t>
  </si>
  <si>
    <t>5'GGGAGGACGAUGCGGAAUUGAGGGACCACGCGCUGCUUGUUGUGAUAAGCAGUUUGUCGGAUGGCAGACGACUCGCCCGA3'</t>
  </si>
  <si>
    <t>Kd: 52 nM</t>
  </si>
  <si>
    <t>5'-GGGAGGACGATGCGG-N50-CAGACGACTCGCCCGA-3'</t>
  </si>
  <si>
    <t>Low-salt RNA binding buffer (10 mM HEPES pH 7.4, 50 mM NaCl, 1 mM CaCl2, 1 mM MgCl2, 2.7 mM KCl, 10 mM DTT, 0.01% BSA and a high-salt RNA binding buffer (10 mM HEPES pH 7.4, 150 mM NaCl, 1 mM CaCl2, 1 mM MgCl2, 2.7 mM KCl, 10 mM DTT, 0.01% BSA)</t>
  </si>
  <si>
    <t>Therapeutic: " The potent ability of small interfering (si)RNAs to inhibit the expression of complementary RNA transcripts is being exploited as a new class of therapeutics for a variety of diseases including HIV. We utilize the gp120 aptamer-siRNA chimeras for cell-type specific delivery of the siRNA into HIV-1 infected cells. This dual function chimera shows considerable potential for combining various nucleic acid therapeutic agents (aptamer and siRNA) in suppressing HIV-1 infection, making the aptamer-siRNA chimeras attractive therapeutic candidates for patients failing highly active antiretroviral therapy (HAART)."</t>
  </si>
  <si>
    <t>2'F-modified: Typically, prepare 20 μL of reaction containing 1 μg of purified DNA template, 2 μL 10 x buffer, 2 μL dATP, 2 μL dGTP, 2 μL 2'-F-dCTP, 2 μL 2'-F-dUTP, 2 μL DTT and 2 μL T7 RNA polymerase at room temperature and then incubate at 37°C for 6 h.</t>
  </si>
  <si>
    <t>Rossi, J, Jrossi@coh.org</t>
  </si>
  <si>
    <t>https://pubmed.ncbi.nlm.nih.gov/21413891/</t>
  </si>
  <si>
    <t>https://doi.org/10.1089/oli.2010.0267</t>
  </si>
  <si>
    <t>Jo, M., Ahn, J. Y., Lee, J., Lee, S., Hong, S. W., Yoo, J. W., Kang, J., Dua, P., Lee, D. K., Hong, S., &amp; Kim, S. (2011). Development of single-stranded DNA aptamers for specific Bisphenol a detection. Oligonucleotides, 21(2), 85–91. https://doi.org/10.1089/oli.2010.0267</t>
  </si>
  <si>
    <t>#3</t>
  </si>
  <si>
    <t>Bisphenol A (BPA)</t>
  </si>
  <si>
    <t>5′GGGCCGTTCGAACACGAGCATGCCGGTGGGTGGTCAGGTGGGATAGCGTTCCGCGTATGGCCCAGCGCATCACGGGTTCGCACCAGGACAGTACTCAGGTCATCCTAGG3′</t>
  </si>
  <si>
    <t xml:space="preserve">Kd: 8.3 nM </t>
  </si>
  <si>
    <t>5′-GGGCCGTTCGAACACGAGCATG-N60-GGACAGTACTCAGGTCATCCTAG-3′</t>
  </si>
  <si>
    <t>25 mM Tris-HCl, 100 mM NaCl, 25 mM KCl, 10 mM MgCl2, and 5% DMSO, pH 8.0</t>
  </si>
  <si>
    <t>228 da</t>
  </si>
  <si>
    <t>Detection and Diagnostics: "We report highly specific ssDNA oligonucleotide aptamers and an aptamer-based sol–gel chip assay for sensitive and selective detection of small molecule pollutants. These results demonstrate that specific aptamers of small molecules can be used in many sensor applications, such as environmental monitorization and food safety."</t>
  </si>
  <si>
    <t>Lee, D. K, dklee@skku.edu; Hong, S, shong@phya.snu.ac.kr; Kim, S, skim@dongguk.edu</t>
  </si>
  <si>
    <t>6 fluorine atoms difference bisphenol A (6F BPA)</t>
  </si>
  <si>
    <t>Kd: 208 mM</t>
  </si>
  <si>
    <t>5′-GGGCCGTTCGAACACGAGCATG-N60-GGACAGTACTCAGGTCATCCTAGG-3′</t>
  </si>
  <si>
    <t>Bisphenol B (BPB)</t>
  </si>
  <si>
    <t>Kd: 139 mM</t>
  </si>
  <si>
    <t>4,4′-Bisphenol (BP)</t>
  </si>
  <si>
    <t>https://pubmed.ncbi.nlm.nih.gov/22125633/</t>
  </si>
  <si>
    <t>http://doi.org/10.1371/journal.pone.0027862</t>
  </si>
  <si>
    <t>S9</t>
  </si>
  <si>
    <t>Recombinant truncated human hepatitis B virus (HBV) P protein (miniP)</t>
  </si>
  <si>
    <t>5'UGUUCAUGUCCUACUGUUCAAACAAAAAAACUGUGCACAAAAAUAAAUUGGGGCAUGGACA3'</t>
  </si>
  <si>
    <t>5'-UGUUCAUGUCCUACUGUUC-N11-CUGUGC-N12-UGGGGCAUGGACA-3'</t>
  </si>
  <si>
    <t>0.1 M sodium phosphate, pH 7.4, 150 mM NaCl, 20 mM imidazol, 0.1% (v/v) NP-40, 100 mg/ml yeast tRNA</t>
  </si>
  <si>
    <t>102 kDa</t>
  </si>
  <si>
    <t>Therapeutic: " This study demonstrates the first successful identification of human HBV ε aptamers by an in vitro SELEX approach. Effective suppression of HBV replication by the S9 aptamer provides proof-of-principle for the ability of ε decoy RNAs to interfere with viral P-ε complex formation and suggests that S9-like RNAs may further be developed into useful therapeutics against chronic hepatitis B."</t>
  </si>
  <si>
    <t>Figure 2 pool and the reported pool in main body slightly are different: main body pool (5′-GGTACCTGTCCATGCCCCA-N12-GCACAG-N11-GAACAGTAGGACATGAACAGCCCTATAGTGAGTCGTATTAattc-3)</t>
  </si>
  <si>
    <t>Hu, K. H, hukgh@wh.iov.cn</t>
  </si>
  <si>
    <t>Feng, H., Beck, J., Nassal, M., &amp; Hu, K. H. (2011). A SELEX-screened aptamer of human hepatitis B virus RNA encapsidation signal suppresses viral replication. PloS one, 6(11), e27862. https://doi.org/10.1371/journal.pone.0027862</t>
  </si>
  <si>
    <t>S6</t>
  </si>
  <si>
    <t>5'UGUUCAUGUCCUACUGUUCACAGAAAAUAGCUGUGCAAAAAAAAAAGAUGGGGCAUGGACA3'</t>
  </si>
  <si>
    <t>https://pubmed.ncbi.nlm.nih.gov/21306108/</t>
  </si>
  <si>
    <t>https://doi.org/10.1021/jf104189g</t>
  </si>
  <si>
    <t>He, J., Liu, Y., Fan, M., &amp; Liu, X. (2011). Isolation and identification of the DNA aptamer target to acetamiprid. Journal of agricultural and food chemistry, 59(5), 1582-1586.https://doi.org/10.1021/jf104189g</t>
  </si>
  <si>
    <t>S18</t>
  </si>
  <si>
    <t>Acetamiprid</t>
  </si>
  <si>
    <t>5'CCTGCCACGCTCCGCAAGCTTTGTAATTTGTCTGCAGCGGTTCTTGATCGCTGACACCATATTATGAAGATAAGCTTGGCACCCGCATCGT(3'</t>
  </si>
  <si>
    <t>Kd: 4.98 μM</t>
  </si>
  <si>
    <t>5'-CCTGCCACGCTCCGCAAGCTT-N10-CTGCAGCGATTCTTGATCG-N20-TAAGCTTGGCACCCGCATCGT-3'</t>
  </si>
  <si>
    <t>Detection: " Aptamers have a great potential as analytical tools for pesticide detection. In this work, aptamers targeting acetamiprid were selected by a specific systematic evolution of ligands by exponential enrichment (SELEX) strategy. Further work is ongoing to develop an aptamer-based detection method for field determination of this pesticides in agricultural products and environmental samples."</t>
  </si>
  <si>
    <t>polymerase chain reaction (PCR) amplifications were realized with a biotin-5′-labeled primer P-2 (P-2-B) and a FAM-5′-labeled primer P-3 (F-P-3).</t>
  </si>
  <si>
    <t>Liu, X; xianjin_liu@yahoo.cn</t>
  </si>
  <si>
    <t>https://pubmed.ncbi.nlm.nih.gov/21321690/</t>
  </si>
  <si>
    <t>https://doi.org/10.1039/C0AN00962H</t>
  </si>
  <si>
    <t>Kunii, T., Ogura, S., Mie, M., &amp; Kobatake, E. (2011). Selection of DNA aptamers recognizing small cell lung cancer using living cell-SELEX. The Analyst, 136(7), 1310–1312. https://doi.org/10.1039/c0an00962h</t>
  </si>
  <si>
    <t>16-1</t>
  </si>
  <si>
    <t>Small cell lung cancer (SCLC) cell lines (SBC3 cells)</t>
  </si>
  <si>
    <t>5'ATACCAGCTTATTCAATTGAATCCTTCTTTGTCCCGGGCCCGTAGATAGTAAGTGCAATCT3'</t>
  </si>
  <si>
    <t>5'-ATACCAGCTTATTCAATT-N25-AGATAGTAAGTGCAATCT-3'</t>
  </si>
  <si>
    <t>(0.1 mg mL−1 yeast tRNA, 1 mg mL−1 BSA, 4.5 g L−1glucose and 5 mM MgCl2 in phosphate buffered saline, pH 7.4</t>
  </si>
  <si>
    <t>Detection: " We applied Systematic Evolution of Ligands by EXponential enrichment using Small Cell Lung Cancer (SCLC) cells. Our results showed that the DNA aptamer binds to molecules that exist predominantly on target SCLC cell surfaces compared with other types of SCLC cells."</t>
  </si>
  <si>
    <t>Kobatake, E, ekobatak@bio.titech.ac.jp</t>
  </si>
  <si>
    <t>0-25</t>
  </si>
  <si>
    <t>5'ATACCAGCTTATTCAATTTACTCAATTACTCTCTTGTCCCTCTAGATAGTAAGTGCAATCT3'</t>
  </si>
  <si>
    <t>https://pubmed.ncbi.nlm.nih.gov/21627466/</t>
  </si>
  <si>
    <t xml:space="preserve"> Can J Microbiol </t>
  </si>
  <si>
    <t>https://doi.org/10.1139/w11-030</t>
  </si>
  <si>
    <t>Enterotoxigenic Escherichia coli (E. coli) (ETEC) K88 fimbriae protein</t>
  </si>
  <si>
    <t>5′CGTACGGTCGACGCTAGCGGCGACCCCCGGGCTACCAGACAATGTACGCAGCAAGAGTGACGGTCGTACCTCGGAGTCCACGTGGAGCTCGGATCC3′</t>
  </si>
  <si>
    <t>Kd: 44 ± 7 nM</t>
  </si>
  <si>
    <t>5′-CGTACGGTCGACGCTAGC-N60-CACGTGGAGCTCGGATCC-3′</t>
  </si>
  <si>
    <t>(SHCMK) containing 20 mmol/L HEPES (N-2-hydroxyethylpiperazine-N′-2-ethanesulfonic acid), pH 7.35; 1 mmol/L MgCl2; 1 mmol/L CaCl2; and 120 mmol/L KCl</t>
  </si>
  <si>
    <t>Diagnostic and Therapeutic: "In this study, the first group of single-stranded DNA aptamers that are highly specific to enterotoxigenic Escherichia coli (ETEC) K88 was obtained from an enriched oligonucleotide pool by the SELEX (Systematic Evolution of Ligands by Exponential Enrichment) procedure. Since ETEC K88 is the only type of bacterium that expressed abundant K88 fimbriae, the selected aptamers against the K88 fimbriae protein were able to specifically identify ETEC K88 among other bacteria. This method of detecting ETEC K88 by aptamers can also be applied to bacteria other than ETEC K88."</t>
  </si>
  <si>
    <t>Deng, L, dengle@hunnu.edu.cn</t>
  </si>
  <si>
    <t>31</t>
  </si>
  <si>
    <t>5′CGTACGGTCGACGCTAGCACACTCTTTTGCTCGTGTTTTTGCCTGTTACATAAAATGAATCAGTGGATGTTTCCTTCTCACGTGGAGCTCGGATCC3′</t>
  </si>
  <si>
    <t>Kd: 36 ± 8 nM</t>
  </si>
  <si>
    <t>7</t>
  </si>
  <si>
    <t>5′CGTACGGTCGACGCTAGCGGCGGCCGTGAAATTTGCCAAATGCCGTCTTGGCTTTCGCCCAATGTATCCTGGGTGTTCCACGTGGAGCTCGGATCC3′</t>
  </si>
  <si>
    <t>Kd: 43 ± 6 nM</t>
  </si>
  <si>
    <t>37</t>
  </si>
  <si>
    <t>5′CGTACGGTCGACGCTAGCGGAGACCGTACCATCTGTTCGTGGAAGCGCTTTGCTCGTCCATTAGCCTTGTGCTCGTGCCACGTGGAGCTCGGATCC3′</t>
  </si>
  <si>
    <t>Kd: 25 ± 4 nM</t>
  </si>
  <si>
    <t>https://pubmed.ncbi.nlm.nih.gov/22480209/</t>
  </si>
  <si>
    <t>https://doi.org/10.1021/jf300395z</t>
  </si>
  <si>
    <t>Duan N, Wu S, Chen X, Huang Y, Wang Z. Selection and identification of a DNA aptamer targeted to Vibrio parahemolyticus. J Agric Food Chem. 2012 Apr 25;60(16):4034-8. doi: 10.1021/jf300395z. Epub 2012 Apr 13. PMID: 22480209.</t>
  </si>
  <si>
    <t>A1P</t>
  </si>
  <si>
    <t>Vibrio parahaemolyticus (V. parahaemolyticus)</t>
  </si>
  <si>
    <t>5'ATAGGAGTCACGACGACCAGAATAGAGATATGACAGCGGGGAAGGTTAAGAGGCGCTAGGAGTATGTGCGTCTACCTCTTGACTAAT3′</t>
  </si>
  <si>
    <t>Kd: 21.45 ± 2.62 nM</t>
  </si>
  <si>
    <t>5′-ATAGGAGTCACGACGACCAGAA-N40-TATGTGCGTCTACCTCTTGACTAAT-3′</t>
  </si>
  <si>
    <t>1× BB, 50 mM Tris-HCl (pH 7.4), 5 mM KCl, 100 mM NaCl, and 1 mM MgCl2</t>
  </si>
  <si>
    <t>Detection: " In this study, whole-bacterium SELEX was employed to identify DNA aptamer sequences specific to V. parahemolyticus that have the potential to be further developed into a rapid isolation/identification technology to facilitate the detection of V. parahemolyticus in food and environmental samples. Whole-bacterium SELEX is [also] a promising technique for the design of aptamer-based molecular probes for microbial pathogens that does not require the labor-intensive steps of isolating and purifying complex markers or targets."</t>
  </si>
  <si>
    <t>Wang Z, wangzp@jiangnan.edu.cn</t>
  </si>
  <si>
    <t>A3P</t>
  </si>
  <si>
    <t>5'ATAGGAGTCACGACGACCAGAATCTAAAAATGGGCAAAGAAACAGTGACTCGTTGAGATACTTATGTGCGTCTACCTCTTGACTAAT3′</t>
  </si>
  <si>
    <t>Kd: 16.88 ± 1.92 nM</t>
  </si>
  <si>
    <t>https://pubmed.ncbi.nlm.nih.gov/23226512/</t>
  </si>
  <si>
    <t>https://doi.org/10.1371%2Fjournal.pone.0050174</t>
  </si>
  <si>
    <t>AraHH001</t>
  </si>
  <si>
    <t>Primary cultured Mouse tumor endothelial cells (mTECs)</t>
  </si>
  <si>
    <t>5'CGTAGAATTCATGAGGACGTTACGTACCGACTTCGTATGCCAACAGCCCTTTATCCACCTCAGCTAAGCTTACCAGTGCGAT3'</t>
  </si>
  <si>
    <t>Kd: 43.8±13.7 nM</t>
  </si>
  <si>
    <t>5′-CGTAGAATTCATGAGGACGTT-N40-AGCTAAGCTTACCAGTGCGAT-3′</t>
  </si>
  <si>
    <t>50 mM Tris-HCl (pH 7.5), 5 mM KCl, 100 mM NaCl, 1 mM MgCl2, 250 mM sucrose and 0.1% sodium azide</t>
  </si>
  <si>
    <t>Therapeutic and Drug Delivery: "The present study used a spontaneous cell-based SELEX method (Systemic Evolution of Ligands by EXponential Enrichment) to produce DNA aptamers that specifically bind to cell surface proteins or biomarkers produced by primary cultured mouse tumor endothelial cells (mTECs). The development of a specific DNA aptamer that binds to mTECs, as reported here for the first time, holds great promise not only as a therapeutic aptamer but also as a targeted molecular probe that appears to play a major role in angiogenesis, and for the development of a targeted new drug delivery system."</t>
  </si>
  <si>
    <t>Cell-based SELEX, a modification of the usual SELEX technique using live cells</t>
  </si>
  <si>
    <t>Hyodo M, hyodo_mam@pharm.hokudai.ac.jp</t>
  </si>
  <si>
    <t>AraHH004</t>
  </si>
  <si>
    <t>Mouse tumor endothelial cells (mTEC)</t>
  </si>
  <si>
    <t>5′CGTAGAATTCATGAGGACGTTGTTGTAGTATGGTGGTGCGGTGCAGGTGGGAATAGCTAAGCTTACCAGTGCGAT3′</t>
  </si>
  <si>
    <t>50 mM Tris-HCl (pH 7.5), 5 mM KCl, 100 mM NaCl, 1 mM MgCl2, 250 mM sucrose and 0.1% sodium azide.</t>
  </si>
  <si>
    <t>AraHH008</t>
  </si>
  <si>
    <t>5′CGTAGAATTCATGAGGACGTTGTGTATGTGGCTATAGTACGCGATGTTCGTAGCTAAGCTTACCAGTGCGAT3′</t>
  </si>
  <si>
    <t>AraHH009</t>
  </si>
  <si>
    <t>5′CGTAGAATTCATGAGGACGTTCGGGTATGGGGTGGTGCTATGTGTATATGAGCTAAGCTTACCAGTGCGAT3′</t>
  </si>
  <si>
    <t>AraHH022</t>
  </si>
  <si>
    <t>5′CGTAGAATTCATGAGGACGTTGTGTTACGTGACCGAGACGGTTAGTTCTATGGTCAAGGAGCTAAGCTTACCAGTGCGAT3′</t>
  </si>
  <si>
    <t>https://pubmed.ncbi.nlm.nih.gov/23029506/</t>
  </si>
  <si>
    <t>https://doi.org/10.1371/journal.pone.0046393</t>
  </si>
  <si>
    <t>C14B</t>
  </si>
  <si>
    <t>Anterior gradient homolog 2 (AGR2)</t>
  </si>
  <si>
    <t>5′TCTCGGACGCGTGTGGTCGGCGACGCACCGATCGCAGGTTCGGGATTTTCGGGTGGGAGTTGTGGGGGGGGGTGGGAGGGTTCTCGCTGCCTGGCCCTAGAGTG3′</t>
  </si>
  <si>
    <t>Kd: 13.1 ± 67.2 nM</t>
  </si>
  <si>
    <t>5′-TCTCGGACGCGTGTGGTCGG-N45-CTCGCTGCCTGGCCCTAGAGTG-3′</t>
  </si>
  <si>
    <t>200 µL, 1×PBS buffer containing 137 mM NaCl, 2.7 mM KCl, 10 mM Na2HPO4 and 2.0 mM KH2PO4, pH 7.4</t>
  </si>
  <si>
    <t>Diagnostic: " Clinical studies have shown that the AGR2 protein is overexpressed in a wide range of human cancers, including carcinomas of the esophagus, pancreas, breast, prostate, and lung, making the protein as a potential cancer biomarke. We have developed new aptamer probes for specific recognition of the AGR2. This aptamer probe has great potential to serve as a useful tool for early diagnosis and prognosis of cancer and for fundamental research to elucidate the biochemical functions of AGR2."</t>
  </si>
  <si>
    <t>Zhu, Z, zhuzhi@xmu.edu.cn; Lu, Zu, zhongxian@xmu.edu.cn; Yang, C. J, cyyang@xmu.edu.cn</t>
  </si>
  <si>
    <t>Wu, J., Wang, C., Li, X., Song, Y., Wang, W., Li, C., Hu, J., Zhu, Z., Li, J., Zhang, W., Lu, Z., &amp; Yang, C. J. (2012). Identification, characterization and application of a G-quadruplex structured DNA aptamer against cancer biomarker protein anterior gradient homolog 2. PloS one, 7(9), e46393. https://doi.org/10.1371/journal.pone.0046393</t>
  </si>
  <si>
    <t>C14B1</t>
  </si>
  <si>
    <t>5'TCTCGGACGCGTGTGGTCGGCGGGTGGGAGTTGTGGGGGGGGGTGGGAGGGTTCTCGCTGCCTGGCCCTAGAGTG3'</t>
  </si>
  <si>
    <t>Kd: 19.1 ± 5.1 nM</t>
  </si>
  <si>
    <t>https://pubmed.ncbi.nlm.nih.gov/22936337/</t>
  </si>
  <si>
    <t>https://doi.org/10.1039/c2cc34217k</t>
  </si>
  <si>
    <t>FKN-S2</t>
  </si>
  <si>
    <t>Fractalkine (FKN)</t>
  </si>
  <si>
    <t>5'GTGCAGTCAAAGACGTCCGGGGTGGGTGGGGGGCACGTGTGGGGGCGGCCAGGGTGCTGACCATGAAGTGCGATTGCC3'</t>
  </si>
  <si>
    <t>Kd: 3.4 ± 0.7 nM</t>
  </si>
  <si>
    <t>5'-GTGCAGTCAAAGACGTCC-N40-GACCATGAAGTGCGATTGCC-3'</t>
  </si>
  <si>
    <t>PBS with 0.5 μg/mL poly dA:dT and 50 μg/mL bovine serum albumin (BSA), pH 7.4.</t>
  </si>
  <si>
    <t>Drug Delivery: Fractalkine (FKN) is a unique cell surface protein with potential as a therapeutic target because of its role in inflammatory diseases and cancer. We developed an aptamer, named FKN-S2, with a dissociation constant of 3.4 ± 0.7 nM that is specific to the chemokine domain of fractalkine."</t>
  </si>
  <si>
    <t>Kokkoli, E, kokkoli@umn.edu</t>
  </si>
  <si>
    <t>https://pubmed.ncbi.nlm.nih.gov/23077124/</t>
  </si>
  <si>
    <t xml:space="preserve"> J Clin Microbiol </t>
  </si>
  <si>
    <t>https://doi.org/10.1128/JCM.02118-12</t>
  </si>
  <si>
    <t>HA68</t>
  </si>
  <si>
    <t>Recombinant HA protein from swine IAV H3 cluster IV</t>
  </si>
  <si>
    <t>5'GTGCAGTCAAAGACGTCCACTCCGTCATCTTTAGTGGCCCCAATGTCGTTATCACCGAGGCAATCGCACTTCATGGTC3'</t>
  </si>
  <si>
    <t>Kd: 7.1 nM</t>
  </si>
  <si>
    <t>5'-GTGCAGTCAAAGACGTCC-N40-GGCAATCGCACTTCATGGTC-'3</t>
  </si>
  <si>
    <t>500 μl of 50 mM NaH2PO4, 300 mM NaCl, and 20 mM imidazole (pH 8.0)</t>
  </si>
  <si>
    <t>Detection: " Triple reassortant influenza A viruses (IAVs) of swine, particularly the North American H3N2 subtype, circulate in swine herds and may reassort and result in the emergence of novel zoonotic strains. Aptamer HA68 was also able to bind and detect H3N2v isolated from recent human cases. We provide subtype-specific aptamers against H3N2 IAVs of swine that can now be used in rapid detection and typing protocols for field applications."</t>
  </si>
  <si>
    <t>Selected aptamer sequences were synthesized and labeled with biotin (5′), while amplicons containing enriched aptamer pool were amplified by pcr with 5′-biotin-labeled forward primer (bio-wp18: biotingtgcagtcaaagacgtcc)</t>
  </si>
  <si>
    <t>HA7</t>
  </si>
  <si>
    <t>5'GTGCAGTCAAAGACGTCCCACTCCGTCACTTTAGTGGATCTTTATAAAACCGATGCTGGGCAATCGCACTTCATGGTC3'</t>
  </si>
  <si>
    <t>Kd: 22.3 nM</t>
  </si>
  <si>
    <t>HA2a</t>
  </si>
  <si>
    <t>5'GTGCAGTCAAAGACGTCCGCCACTCCGTCACTTTAGTGGTTTTTTTTATAAATGCTTCGGCAATCGCACTTCATGGTC3'</t>
  </si>
  <si>
    <t>Kd: 16 nM</t>
  </si>
  <si>
    <t>5'GTGCAGTCAAAGACGTCC-N40-GGCAATCGCACTTCATGGTC'5</t>
  </si>
  <si>
    <t>Wongphatcharachai, M., Wang, P., Enomoto, S., Webby, R. J., Gramer, M. R., Amonsin, A., &amp; Sreevatsan, S. (2013). Neutralizing DNA aptamers against swine influenza H3N2 viruses. Journal of clinical microbiology, 51(1), 46–54. https://doi.org/10.1128/JCM.02118-12</t>
  </si>
  <si>
    <t>HA2b</t>
  </si>
  <si>
    <t>5'GTGCAGTCAAAGACGTCCTACTCCGTCACTTTAGTGGATATAACAACCTCCCTATGGGGGCAATCGCACTTCATGGTC3'</t>
  </si>
  <si>
    <t>Kd: 3.7 nM</t>
  </si>
  <si>
    <t>5'GTGCAGTCAAAGACGTCC-N40-GGCAATCGCACTTCATGGTC'6</t>
  </si>
  <si>
    <t>https://pubmed.ncbi.nlm.nih.gov/23232067/</t>
  </si>
  <si>
    <t>https://doi.org/10.1016/j.ab.2012.11.024</t>
  </si>
  <si>
    <t>Ashley J, Li SF. Three-dimensional selection of leptin aptamers using capillary electrophoresis and implications for clone validation. Anal Biochem. 2013;434(1):146-152. doi:10.1016/j.ab.2012.11.024</t>
  </si>
  <si>
    <t>Lep1</t>
  </si>
  <si>
    <t>Leptin protein, Human</t>
  </si>
  <si>
    <t>5′CTTCTGCCCGCCTCCTTCCTGTCACAATTTCCCCCCTCGCACATTTTGCAAGTAACTGAGGAGACGAGATAGGCGGACACT3′</t>
  </si>
  <si>
    <t>Kd: 0.87 ± 0.07 μM via NECEEM, Kd: 1.90 ± 0.53 μM via Fluorescence intensity</t>
  </si>
  <si>
    <t>5′-CTTCTGCCCGCCTCCTTCC-N40-GGAGACGAGATAGGCGGACACT-3′</t>
  </si>
  <si>
    <t>(1× TGK) 25 mM Tris, 192 mM glycine, and 5 mM potassium phosphate (pH 8.3)</t>
  </si>
  <si>
    <t>16 kDa</t>
  </si>
  <si>
    <t>Therapeutic: " In this article, we demonstrate the use of CE–SELEX to select aptamer sequences with high nanomolar binding affinities in free solution against human leptin protein. An aptamer developed against human leptin will have applications in investigating leptin’s role as an inflammatory marker and as a therapeutic affinity probe."</t>
  </si>
  <si>
    <t>5'-FAM: Fuorescent label modified primers (IDT)</t>
  </si>
  <si>
    <t>Li SF, chmlifys@nus.edu.sg</t>
  </si>
  <si>
    <t>Lep2</t>
  </si>
  <si>
    <t>5′CTTCTGCCCGCCTCCTTCCTGGGTGGCCTCCCGTTTATTCGAGATTTGGTTGAATTTGTGGAGACGAGATAGGCGGACACT3′</t>
  </si>
  <si>
    <t>Kd: 0.41 ± 0.13 μM via NECEEM, Kd: 1.18 ± 0.39 μM via Fluorescence intensity</t>
  </si>
  <si>
    <t>Lep3</t>
  </si>
  <si>
    <t>5′CTTCTGCCCGCCTCCTTCCGTTAATGGGGGATCTCGCGGCCGTTCTTGTTGCTTATACAGGAGACGAGATAGGCGGACACT3′</t>
  </si>
  <si>
    <t>Kd: 0.32 ± 0.50 μM via NECEEM, Kd: 1.50 ± 0.25 μM via Fluorescence intensity</t>
  </si>
  <si>
    <t>Lep4</t>
  </si>
  <si>
    <t>5′CTTCTGCCCGCCTCCTTCCTCTATAAACTCTGTCCGGTTTTATAATAATAACATTTTACGGAGACGAGATAGGCGGACACT3′</t>
  </si>
  <si>
    <t>Kd: 1.47 ± 0.14 μM via NECEEM, Kd: 3.00 ± 0.80 μM via Fluorescence intensity</t>
  </si>
  <si>
    <t>https://pubmed.ncbi.nlm.nih.gov/22771543/</t>
  </si>
  <si>
    <t>Int Immunopharmacol</t>
  </si>
  <si>
    <t>https://doi.org/10.1016/j.intimp.2012.06.019</t>
  </si>
  <si>
    <t>T9</t>
  </si>
  <si>
    <t>Rabies virus infected BHK-21 cells</t>
  </si>
  <si>
    <t>5'ATCCAGAGTGACGCAGCAACCGATAACAAGTCTCGTTGTGTTTGCCGGGTGGGTTTTGTTGTTTGGACACGGTGGCTTAGT3'</t>
  </si>
  <si>
    <t>Kd: 33 ± 1.2 nM</t>
  </si>
  <si>
    <t>5'-ATCCAGAGTGACGCAGCA-N45-TGGACACGGTGGCTTAGT-3'</t>
  </si>
  <si>
    <t>Therapeutic: " In this study, the cell surface-systematic evolution of ligands by exponential enrichment (Cell-SELEX) strategy was used to generate DNA aptamers which targeted to the intact rabies virus-infected live cells. These data show the feasibility of generating functionally effective aptamers against rabies virus-infected cells by the Cell-SELEX iterative procedure. These aptamers may prove clinically useful as therapeutic molecules with specific antiviral potential against RABV infections."</t>
  </si>
  <si>
    <t>Yang, S. T., yst610223@yahoo.com.cn; Xia, X. Z, Xia_xzh@yahoo.com.cn</t>
  </si>
  <si>
    <t>T13</t>
  </si>
  <si>
    <t>5'ATCCAGAGTGACGCAGCACTTGTTTGCGTGTTTTTTTCGTTGTCTTGTCGGGGTCTTGTGGTTTGGACACGGTGGCTTAGT3'</t>
  </si>
  <si>
    <t>Kd: 39 ± 2.4 nM</t>
  </si>
  <si>
    <t>0.1 g/L yeast tRNA (Invitrogen, NY, USA), 4.5 g/L glucose, 1.0 g/L bovine serum albumin (Solarbio, Beijing, China), and 5 mmol/L MgCl2 in Dullbecco's PBS</t>
  </si>
  <si>
    <t>T14</t>
  </si>
  <si>
    <t>5'ATCCAGAGTGACGCAGCAGGGGCCGATTGGTGGTACTGCCATCGTCGTTCTTCAGGCGTTAGTTGGACACGGTGGCTTAGT3'</t>
  </si>
  <si>
    <t>Kd: 31 ± 2.1 nM</t>
  </si>
  <si>
    <t>F3</t>
  </si>
  <si>
    <t>5'ATCCAGAGTGACGCAGCACAGCATTCAGTCCACTACACGGTTCCTCCTTTCATCTCATAAATTTGGACACGGTGGCTTAGT3'</t>
  </si>
  <si>
    <t>Kd: 28 ± 2.3 nM</t>
  </si>
  <si>
    <t>F34</t>
  </si>
  <si>
    <t>5'ATCCAGAGTGACGCAGCAGGGGCTGAGTTTCTTTGTCGGTCTTTTCATGGTTGGTTCTCTTTTTGGACACGGTGGCTTAGT3'</t>
  </si>
  <si>
    <t>Kd: 28 ± 1.9 nM</t>
  </si>
  <si>
    <t>https://pubmed.ncbi.nlm.nih.gov/23179274/</t>
  </si>
  <si>
    <t xml:space="preserve"> Appl Biochem Biotechnol </t>
  </si>
  <si>
    <t>https://doi.org/10.1007/s12010-012-9956-5</t>
  </si>
  <si>
    <t>Mie M, Kai T, Le T, Cass AE, Kobatake E. Selection of DNA aptamers with affinity for pro-gastrin-releasing peptide (proGRP), a tumor marker for small cell lung cancer. Appl Biochem Biotechnol. 2013;169(1):250-255. doi:10.1007/s12010-012-9956-5</t>
  </si>
  <si>
    <t>proGRP(198)</t>
  </si>
  <si>
    <t>Pro-gastrin-Releasing Peptide (proGRP)</t>
  </si>
  <si>
    <t>5'ATACCAGCTTATTCAATTTGCACCACTTATTGTTACTAATCTGAGATAGTAAGTGCAATCT3'</t>
  </si>
  <si>
    <t>Kd: 1.2 μM</t>
  </si>
  <si>
    <t>SELEX Buffer: 137 mM NaCl, 8.1 mM Na2HPO4, 2.68 mM KCl, 1.47 mM KH2PO4, 0.9 mM CaCl2, 5.3 mM MgCl2, and 4.5 g/L glucose, pH 7.4</t>
  </si>
  <si>
    <t>Diagnostic: " Detection of tumor markers, which are molecules associated with cancer, is important for accurate diagnosis and prognosis. We attempted to select an appropriate DNA aptamer for use as a tumor marker using the SELEX technique. Here, a single-stranded DNA aptamer for proGRP(1–98) was selected using SELEX and evaluated its binding affinity using surface plasmon resonance."</t>
  </si>
  <si>
    <t>Kobatake E, ekobatak@bio.titech.ac.jp</t>
  </si>
  <si>
    <t>https://pubmed.ncbi.nlm.nih.gov/23113766/</t>
  </si>
  <si>
    <t xml:space="preserve"> Nucleic Acid Ther </t>
  </si>
  <si>
    <t>https://doi.org/10.1089/nat.2012.0388</t>
  </si>
  <si>
    <t>hOX40 9C7 aptamer</t>
  </si>
  <si>
    <t>T Cell costimulatory receptor, OX40</t>
  </si>
  <si>
    <t>5'GGGAGGACGAUGCGGAAAAAAGAACACUUCCGAUUAGGGCCCACCCUAACGGCCGCAGCAGACGACUCGCCCGA3'</t>
  </si>
  <si>
    <t>5'-TCGGGCGAGTCGTCTG-N40-CCGCATCGTCCTCCCTA-3'</t>
  </si>
  <si>
    <t>(20 mM HEPES, pH 7.4, 150mM NaCl, 2 mM CaCl2, and 0.01% BSA</t>
  </si>
  <si>
    <t>Therapeutic: " Induction of an effective immune response that can target and eliminate malignant cells or virus-infected cells requires the stimulation of antigen-specific effector T cells. Future studies will assess the therapeutic potential of hOX40 aptamers for ex vivo stimulation of antigen specific T cells in conjunction with dendritic cell-based vaccines for adoptive cellular therapy."</t>
  </si>
  <si>
    <t>An initial 2'-fluoro (2'F) modified RNA pool was generated by transcribing the double-stranded DNA (dsDNA) templates with a mutant T7 RNA polymerase (Y639F) that allows for incorporation of the modified nucleotides</t>
  </si>
  <si>
    <t>Pratico, E. D, elizabeth.pratico@duke.edu; Nair, S. K., smita.nair@duke.edu</t>
  </si>
  <si>
    <t>9C7</t>
  </si>
  <si>
    <t>OX40, T cell costimulatory receptor</t>
  </si>
  <si>
    <t>5′UCGGGCGAGUCGUCUGGGGAGGACGAUGCGGAAAAAAGAACACUUCCGAUUAGGGCCCACCCUAACGGCCGCAGGGGAGGACGAUGCGGCCGCAUCGUCCUCCCUA3′</t>
  </si>
  <si>
    <t>Kd: 1.7 nM</t>
  </si>
  <si>
    <t>5′-TCGGGCGAGTCGTCTG-N40-CCGCATCGTCCTCCCTA-3′</t>
  </si>
  <si>
    <t>20 mM (4-(2-hydroxyethyl)-1-piperazine ethane sulfonic acid) (HEPES) pH 7.5, 100 mM NaCl, 2 mM CaCl2, and 0.01% bovine serum albumin (BSA)</t>
  </si>
  <si>
    <t>Pratico, E. D., Sullenger, B. A., &amp; Nair, S. K. (2013). Identification and characterization of an agonistic aptamer against the T cell costimulatory receptor, OX40. Nucleic acid therapeutics, 23(1), 35–43. https://doi.org/10.1089/nat.2012.0388</t>
  </si>
  <si>
    <t>11F11</t>
  </si>
  <si>
    <t>5′UCGGGCGAGUCGUCUGGGGAGGACGAUGCGGAACGGGACCACCCAUGCCAGGGGACCACCUCAGGCAGCGCCAGACGACGGGAGGACGAUGCGGCCGCAUCGUCCUCCCUA3′</t>
  </si>
  <si>
    <t>Kd: 10 nM</t>
  </si>
  <si>
    <t>https://pubmed.ncbi.nlm.nih.gov/23021809/</t>
  </si>
  <si>
    <t xml:space="preserve"> Anal Chim Acta </t>
  </si>
  <si>
    <t>https://doi.org/10.1016/j.aca.2012.08.025</t>
  </si>
  <si>
    <t>Kiani Z, Shafiei M, Rahimi-Moghaddam P, Karkhane AA, Ebrahimi SA. In vitro selection and characterization of deoxyribonucleic acid aptamers for digoxin. Anal Chim Acta. 2012;748:67-72. doi:10.1016/j.aca.2012.08.025</t>
  </si>
  <si>
    <t>D1</t>
  </si>
  <si>
    <t>Digoxin</t>
  </si>
  <si>
    <t>5′ATACCAGCTTATTCAATTAGCGAGGGCGGTGTCCAACAGCGGTTTTTTCACGAGGAGGTTGGCGGTGGAGATAGTAAGTGCAATCT3′</t>
  </si>
  <si>
    <t>Kd: 0.05 nM and 17.8 nM</t>
  </si>
  <si>
    <t>5′-ATACCAGCTTATTCAATT-N50-AGATAGTAAGTGCAATCT-3′</t>
  </si>
  <si>
    <t>100 mM NaCl, 20 mM Tris–HCl (pH 7.6), 2 mM MgCl2, 5 mM KCl, 1 mM CaCl2 and 0.02% Tween 20</t>
  </si>
  <si>
    <t>Detection and Therapeutic: "Since aptamers have been shown to be highly specific for their targets, the aim of this study was to develop DNA aptamers for this widely used cardiac glycoside. Our finding indicated that D1 anti-digoxin aptamer can selectively bind to digoxin. Further studies might show its suitability for use in digoxin assays and as a therapeutic agent in life-threatening digoxin toxicity."</t>
  </si>
  <si>
    <t>The following forward and reverse primers were used for amplification and cloning using forward primer: 5′-ATACCAGCTTATTCAATT-3′, reverse primer: 5′-AGATTGCACTTACTATCT-3′, fluorescein-labeled forward primer: 5′-fluorescein-ATACCAGCTTATTCAATT-3′ and modified reverse primer: 5′-poly-dA20-hexaethylene glycol (HEGL)-AGATTGCACTTACTATCT-3′.</t>
  </si>
  <si>
    <t>Ebrahimi SA, sa-ebrahimi@sina.tums.ac.ir</t>
  </si>
  <si>
    <t>D2</t>
  </si>
  <si>
    <t>5′ATACCAGCTTATTCAATTGGTGGCTGTTGGTCGAGGCTTATTAGTGTAGTCAATGGAGGCAGGCGACGAGATAGTAAGTGCAATCT3′</t>
  </si>
  <si>
    <t>5′ATACCAGCTTATTCAATTTACTGGGCTGGGCTTGGATTAGATCACAGTGGAACATACAGGACACACGAGATAGTAAGTGCAATCT3′</t>
  </si>
  <si>
    <t>Truncated D1</t>
  </si>
  <si>
    <t>5′AGCGAGGGCGGTGTCCAACAGCGGTTTTTTCACGAGGAGGTTGGCGGTGG3′</t>
  </si>
  <si>
    <t>Kd: 8.2 nM</t>
  </si>
  <si>
    <t xml:space="preserve">5'dApdGpdCpdGpdApdGpdGpdGpdCpdGpdGpdTpdGpdTpdCpdCpdApdApdCpdApdGpdCpdGpdGpdTpdTpdTpdTpdTpdTpdCpdApdCpdGpdApdGpdGpdApdGpdGpdTpdTpdGpdGpdCpdGpdGpdTpdGpdGp3'
Aptamer length and affinity are different
https://www.aptagen.com/aptamer-details/?id=405 </t>
  </si>
  <si>
    <t>Truncated D2</t>
  </si>
  <si>
    <t>5′GGTGGCTGTTGGTCGAGGCTTATTAGTGTAGTCAATGGAGGCAGGCGACG3′</t>
  </si>
  <si>
    <t>Kd: 44.0 nM</t>
  </si>
  <si>
    <t>https://pubmed.ncbi.nlm.nih.gov/22222912/</t>
  </si>
  <si>
    <t>https://doi.org/10.1007/s00216-011-5662-3</t>
  </si>
  <si>
    <t>Song KM, Jeong E, Jeon W, Cho M, Ban C. Aptasensor for ampicillin using gold nanoparticle based dual fluorescence-colorimetric methods. Anal Bioanal Chem. 2012;402(6):2153-2161. doi:10.1007/s00216-011-5662-3</t>
  </si>
  <si>
    <t>AMP4</t>
  </si>
  <si>
    <t>Ampicillin</t>
  </si>
  <si>
    <t>5′CACCTAATACGACTCACTATAGCGGATCCGACACGGCATGGTGGGCGTCGTGCTGGCTCGAACAAGCTTGC3′</t>
  </si>
  <si>
    <t>Kd: 9.4 nM</t>
  </si>
  <si>
    <t>5′-CACCTAATACGACTCACTATAGCGGATCCGA-N40-CTGGCTCGAACAAGCTTGC-3′</t>
  </si>
  <si>
    <t>20 mM Tris–HCl, 50 mM NaCl, 5 mM KCl, 5 mM MgCl2, pH 8.0</t>
  </si>
  <si>
    <t>Detection: " A gold nanoparticle based dual fluorescence-colorimetric method was developed as an aptasensor to detect ampicillin using its single-stranded DNA (ssDNA) aptamer, which was discovered by a magnetic bead-based SELEX technique. Because these detection limits were below the maximum residue limit of ampicillin, this aptasensor was sensitive enough to detect antibiotics in food products, such as milk and animal tissues."</t>
  </si>
  <si>
    <t>Fam conjugated to 5' end of aptamer</t>
  </si>
  <si>
    <t>Ban C, ciban@postech.ac.kr</t>
  </si>
  <si>
    <t>AMP17</t>
  </si>
  <si>
    <t>5′CACCTAATACGACTCACTATAGCGGATCCGAGCGGGCGGTTGTATAGCGGCTGGCTCGAACAAGCTTGC3′</t>
  </si>
  <si>
    <t>Kd: 13.4 nM</t>
  </si>
  <si>
    <t>AMP18</t>
  </si>
  <si>
    <t>5'TTTAGTTGGGGTTCAGTTG3'</t>
  </si>
  <si>
    <t>Kd: 9.8 nM</t>
  </si>
  <si>
    <t>Truncated: The ssDNA was shortened based on the common sequence</t>
  </si>
  <si>
    <t xml:space="preserve">Fam conjugated to 5' end of aptamer. The paper reported two common sequences for the AMP18, the manuscript version of sequence is: AMP18 (21-mer 5′-TTAGTTGGGGTTCAGTTGG-3′) </t>
  </si>
  <si>
    <t>https://pubmed.ncbi.nlm.nih.gov/22817844/</t>
  </si>
  <si>
    <t xml:space="preserve"> J Transl Med </t>
  </si>
  <si>
    <t>https://doi.org/10.1186/1479-5876-10-148</t>
  </si>
  <si>
    <t>HER2 aptamer (HB5)</t>
  </si>
  <si>
    <t>Epitope peptide of human epithelial growth factor receptor 2 (HER2)</t>
  </si>
  <si>
    <t>5'AACCGCCCAAATCCCTAAGAGTCTGCACTTGTCATTTTGTATATGTATTTGGTTTTTGGCTCTCACAGACACACTACACACGCACA3'</t>
  </si>
  <si>
    <t>Kd: 18.9 nM</t>
  </si>
  <si>
    <t>5'-AACCGCCCAAATCCCTAAGAGTC-N40-CACAGACACACTACACACGCACA-3'</t>
  </si>
  <si>
    <t>Hank's Buffer with 0.1 mg/mL salmon sperm DNA and 1 mg/mL of BSA</t>
  </si>
  <si>
    <t>Therapeutic: " HER2 protein is an attractive target for tumor-specific drug delivery because of its overexpression in multiple malignancies, including breast, gastric, ovarian, and lung cancers. The results suggest that the selected HER2 aptamer may have application potentials in targeted therapy against HER2-positive breast cancer cells."</t>
  </si>
  <si>
    <t>Yang, X. D, yangxianda2009@yahoo.cn</t>
  </si>
  <si>
    <t>Extracellular domain (ECD) of human epithelial growth factor receptor 2 (HER2) protein</t>
  </si>
  <si>
    <t>Kd: 316 nM</t>
  </si>
  <si>
    <t>https://pubmed.ncbi.nlm.nih.gov/22943666/</t>
  </si>
  <si>
    <t xml:space="preserve"> J Fish Dis </t>
  </si>
  <si>
    <t>https://doi.org/10.1111/jfd.12000</t>
  </si>
  <si>
    <t>H1</t>
  </si>
  <si>
    <t>Hirame rhabdovirus (HIRRV)</t>
  </si>
  <si>
    <t>5'GGUGUAUAGGUAUUGAAUCAAUUGUUUUAGCGUUGUCUUA3'</t>
  </si>
  <si>
    <t>5′‐GGGCCAGGCAGCGAG-N40‐CCGACCACACGCGTCCGAGA‐3′</t>
  </si>
  <si>
    <t>2.5 mm MgCl2, 100 mm NaCl, 20 mm Tris–HCl, pH 7.5</t>
  </si>
  <si>
    <t>Therapeutic: " Here, we describe four Hirame rhabdovirus (HIRRV)-RNA aptamers (H1, H2, H3 and H4) that we obtained from an in vitro process called the systematic evolution of ligands by exponential enrichment (SELEX). The HIRRV-RNA aptamers specifically bind to HIRRV. Thus, the recombinant R. sulfidophilum might be a powerful tool for the prevention of HIRRV in aquaculture."</t>
  </si>
  <si>
    <t>Aoki, T., aokitaka@aoni.waseda.jp</t>
  </si>
  <si>
    <t>H2</t>
  </si>
  <si>
    <t>5'GGAACGCGAGCUUAGAUUUCGGAGAACAGUUUGUAAUUGUU3'</t>
  </si>
  <si>
    <t>H3</t>
  </si>
  <si>
    <t>5'GUCCUAUACAGUGUGACCGGUUGAAAGUGGGUUCGUUG3'</t>
  </si>
  <si>
    <t>H4</t>
  </si>
  <si>
    <t>5'GGGUUAAGCCGGAUUGUAGACUGUAACAGGUAGAGCUGGC3'</t>
  </si>
  <si>
    <t>https://pubmed.ncbi.nlm.nih.gov/22484812/</t>
  </si>
  <si>
    <t>https://doi.org/10.1172/JCI62385</t>
  </si>
  <si>
    <t>Ray P, Rialon-Guevara KL, Veras E, Sullenger BA, White RR. Comparing human pancreatic cell secretomes by in vitro aptamer selection identifies cyclophilin B as a candidate pancreatic cancer biomarker. J Clin Invest. 2012;122(5):1734-1741. doi:10.1172/JCI62385</t>
  </si>
  <si>
    <t>M9-5</t>
  </si>
  <si>
    <t>Cyclophilin B (CypB)</t>
  </si>
  <si>
    <t>5'GGGAGGACGAUGCGGGGACCUAUGCAGUAGCCAGUGUGGACUGGGCUGCCCCCCCCAGACGACUCGCCCGA3'</t>
  </si>
  <si>
    <t>Kd: 1.5 ± 0.02 nM</t>
  </si>
  <si>
    <t>20 mM HEPES pH 7.5; 150 mM NaCl; 2 mM CaCl2 and 3 mM MgCl2</t>
  </si>
  <si>
    <t>50 kDa</t>
  </si>
  <si>
    <t>Diagnostic " and Therapeutic: In order to identify biomarkers for pancreatic cancer, we devised an in vitro positive/negative selection strategy to identify RNA ligands (aptamers) that could detect structural differences between the secretomes of pancreatic cancer and non-cancerous cells. We suggest that the aptamer we identified has the potential to serve as a tool for the early detection of pancreatic cancer."</t>
  </si>
  <si>
    <t>White RR, rebekah.white@duke.edu; Ray P, partha.ray@duke.edu</t>
  </si>
  <si>
    <t>https://pubmed.ncbi.nlm.nih.gov/22536456/</t>
  </si>
  <si>
    <t>https://doi.org/10.1371/journal.pone.0036103</t>
  </si>
  <si>
    <t>Aptamer 13</t>
  </si>
  <si>
    <t>Human papillomavirus (HPV)-transformed HeLa cervical carcinoma cells</t>
  </si>
  <si>
    <t>5′ATACCAGCTTATTCAATTGGGCACAGACGGAAGATGAGAATTGTGGGGCTTAGTATAGTGAGGTGCGTGTAGATAGTAAGTGCAATCT3′</t>
  </si>
  <si>
    <t>Kd: 2.5±0.5 nM</t>
  </si>
  <si>
    <t>5′-ATACCAGCTTATTCAATT-N52-AGATAGTAAGTGCAATCT-3′</t>
  </si>
  <si>
    <t>1% BSA in PBS with salts</t>
  </si>
  <si>
    <t>Dectection: " Using AC-SELEX we have generated several aptamers that have high affinity and specificity to the nontumorigenic, revertant of HPV-transformed cervical cancer cells. These aptamers can be used to identify new biomarkers that are related to carcinogenesis. Panels of aptamers, such as these may be useful in predicting the tumorigenic potential and properties of cancer biopsies and aid in the effective management of pathological conditions (diagnosis, predicted outcome, and treatment options)."</t>
  </si>
  <si>
    <t>Zarbl, H, zarbl@eohsi.rutgers.edu</t>
  </si>
  <si>
    <t>Graham, J. C., &amp; Zarbl, H. (2012). Use of cell-SELEX to generate DNA aptamers as molecular probes of HPV-associated cervical cancer cells. PloS one, 7(4), e36103. https://doi.org/10.1371/journal.pone.0036103</t>
  </si>
  <si>
    <t>Aptamer 14</t>
  </si>
  <si>
    <t>5′ATACCAGCTTATTCAATTGGGCGGGGAGTAGGGAGAGGGGTTTCCATCGGCGACAGAGGAGTTATGTGTGTAGATAGTAAGTGCAATCT3′</t>
  </si>
  <si>
    <t>Kd: 7.1±0.4 nM</t>
  </si>
  <si>
    <t>5′ATACCAGCTTATTCAATTGGGGAGGGAGACACAGTCATGGAGCAGTTATTAGGGTGTACCGGGTGTAGTAGATAGTAAGTGCAATCT3′</t>
  </si>
  <si>
    <t>Kd: 1.6±0.4 nM</t>
  </si>
  <si>
    <t>Aptamer 28</t>
  </si>
  <si>
    <t>5′ATACCAGCTTATTCAATTGGGGGACACGGAGGTGGTGGAAAGGCTAAGATTTGATGATGAGTAGTGTGGTAGATAGTAAGTGCAATCT3′</t>
  </si>
  <si>
    <t>Kd: 6.9±0.2 nM</t>
  </si>
  <si>
    <t>https://pubmed.ncbi.nlm.nih.gov/22384115/</t>
  </si>
  <si>
    <t>https://doi.org/10.1371/journal.pone.0031970</t>
  </si>
  <si>
    <t>Hu, Y., Duan, J., Zhan, Q., Wang, F., Lu, X., &amp; Yang, X. D. (2012). Novel MUC1 aptamer selectively delivers cytotoxic agent to cancer cells in vitro. PloS one, 7(2), e31970. https://doi.org/10.1371/journal.pone.0031970</t>
  </si>
  <si>
    <t>MA3</t>
  </si>
  <si>
    <t>MUC1 protein</t>
  </si>
  <si>
    <t>5′AACCGCCCAAATCCCTAAGAGTCGGACTGCAACCTATGCTATCGTTGATGTCTGTCCAAGCAACACAGACACACTACACACGCACA3′</t>
  </si>
  <si>
    <t>Kd: 38.3 nM</t>
  </si>
  <si>
    <t>5′-AACCGCCCAAATCCCTAAGAGTC-N40-CACAGACACACTACACACGCACA-3′</t>
  </si>
  <si>
    <t>Hanks buffer with 0.1 mg/ml salmon sperm DNA and 1 mg/ml of BSA</t>
  </si>
  <si>
    <t>Therapeutic " and Drug Delivery: Targeted drug delivery may reduce the non-specific toxicity of chemotherapy by selectively directing anticancer drugs to tumor cells. MUC1 protein is an attractive target for tumor-specific drug delivery owning to its overexpression in most adenocarcinomas. The results suggest that the MUC1 aptamer may have potential utility as a targeting ligand for selective delivery of cytotoxic agent to MUC1-expressing tumors."</t>
  </si>
  <si>
    <t>Not appilcable</t>
  </si>
  <si>
    <t>Yang, X. D; ayangmd@gmail.com</t>
  </si>
  <si>
    <t>https://pubmed.ncbi.nlm.nih.gov/23978634/</t>
  </si>
  <si>
    <t xml:space="preserve"> J Microbiol Methods </t>
  </si>
  <si>
    <t>https://doi.org/10.1016/j.mimet.2013.08.005</t>
  </si>
  <si>
    <t>Moon, J., Kim, G., Lee, S., &amp; Park, S. (2013). Identification of Salmonella Typhimurium-specific DNA aptamers developed using whole-cell SELEX and FACS analysis. Journal of microbiological methods, 95(2), 162–166. https://doi.org/10.1016/j.mimet.2013.08.005</t>
  </si>
  <si>
    <t>C4</t>
  </si>
  <si>
    <t>Salmonella Typhimurium</t>
  </si>
  <si>
    <t>5′CGGATGCGAATTCCCTAATACGACTCACTATAGGGCGTACGGGCGTGGGGGCAATGCCTGCTTGTAGGCTTCCCCTGTGCGCGGGTGGATCCATATTCCTACTCG3′</t>
  </si>
  <si>
    <t>5′-CGGATGCGAATTCCCTAATACGACTCACTATAGGGCGT-N40-GGTGGATCCATATTCCTACTCG-3′</t>
  </si>
  <si>
    <t>50 μl PBS (pH 7.4, Sigma, MO, USA)</t>
  </si>
  <si>
    <t>Detection: " In this study, aptamer against S. Typhimurium was selected through the whole-cell SELEX technique. Whole-cell SELEX is considered to be a useful aptamer selection tool, as aptamers derived in this way can target whole live bacteria. Our modified strategy has improved the development of aptamers against bacteria. Furthermore, aptamer C4 could be a potential ligand for capturing S. Typhimurium, and be useful in development of easy, rapid, and sensitive methodology for pathogen detection."</t>
  </si>
  <si>
    <t>The selected DNA was fluorescently labeled via PCR amplification with 5′-FAM (fluorescein)- and 3′-FAM-modified primers</t>
  </si>
  <si>
    <t>Moon, J., Kim, giyoung@korea.kr</t>
  </si>
  <si>
    <t>https://pubmed.ncbi.nlm.nih.gov/24011458/</t>
  </si>
  <si>
    <t>http://doi.org/10.1016/j.bios.2013.08.003</t>
  </si>
  <si>
    <t>Kim, C. H., Lee, L. P., Min, J. R., Lim, M. W., &amp; Jeong, S. H. (2014). An indirect competitive assay-based aptasensor for detection of oxytetracycline in milk. Biosensors &amp; bioelectronics, 51, 426–430. https://doi.org/10.1016/j.bios.2013.08.003</t>
  </si>
  <si>
    <t>OTC3</t>
  </si>
  <si>
    <t>5′CGTACGGAATTCGCTAGCCGACGCACAGTCGCTGGTGCGTACCTGGTTGCCGTTGTGTGGATCCGAGCTCCACGTG3′</t>
  </si>
  <si>
    <t>20 mM Tris–HCl, 50 mM NaCl, 5 mM KCl, 1 mM MgCl2, pH 7.2</t>
  </si>
  <si>
    <t>Biosensor and Detection: "Oxytetracycline (OTC) is a common antibacterial agent used for the control of animal diseases. OTC abuse can seriously affect human health; therefore, we developed a biosensor using single-stranded DNA (ssDNA) aptamers for the detection of OTC. This biosensor method with high sensitivity and specificity based on indirect competitive ELAA can be applied to OTC detection in food products on-site because of the simplicity of detection."</t>
  </si>
  <si>
    <t>Jeong, S. H, jeongsh@hoseo.edu</t>
  </si>
  <si>
    <t>https://pubmed.ncbi.nlm.nih.gov/24055449/</t>
  </si>
  <si>
    <t xml:space="preserve"> Antiviral Res </t>
  </si>
  <si>
    <t>http://doi.org/10.1016/j.antiviral.2013.09.004</t>
  </si>
  <si>
    <t>Woo, H. M., Kim, K. S., Lee, J. M., Shim, H. S., Cho, S. J., Lee, W. K., Ko, H. W., Keum, Y. S., Kim, S. Y., Pathinayake, P., Kim, C. J., &amp; Jeong, Y. J. (2013). Single-stranded DNA aptamer that specifically binds to the influenza virus NS1 protein suppresses interferon antagonism. Antiviral research, 100(2), 337–345. https://doi.org/10.1016/j.antiviral.2013.09.004</t>
  </si>
  <si>
    <t>NS1 aptamer</t>
  </si>
  <si>
    <t>Influenza virus non-structural protein 1 (NS1) protein</t>
  </si>
  <si>
    <t>5'GCAATGGTACGGTACTTCCGCGGTCCGGGGTGGGTGGGTGGTGGGGGGTGCGGGGGGGCGGCCGCAAAAGTGCACGCTACTTTGCTAA3'</t>
  </si>
  <si>
    <t>Kd: 18.91 ± 3.95 nM</t>
  </si>
  <si>
    <t>5'-GCAATGGTACGGTACTTCC-N45-CAAAAGTGCACGCTACTTTGCTAA-3'</t>
  </si>
  <si>
    <t>50 mM Tris/Cl (pH 8.0), 150 mM NaCl, 1.5 mM MgCl2, 2 mM DTT and 1% (w/v) BSA</t>
  </si>
  <si>
    <t>Therapeutic: " Blocking NS1 activity can be a potential strategy in the development of antiviral agents against IAV infection. In the present study, we selected a single-stranded DNA aptamer specific to the IAV NS1 protein. We also found that the selected aptamer was able to inhibit the viral replication without affecting cell viability. These results indicate that the selected ssDNA aptamer has strong potential to be further developed as a therapeutic agent against IAV."</t>
  </si>
  <si>
    <t>Jeong, Y. J, jeongyj@kookmin.ac.kr</t>
  </si>
  <si>
    <t>https://pubmed.ncbi.nlm.nih.gov/23480547/</t>
  </si>
  <si>
    <t>http://doi.org/10.1021/jf400880r</t>
  </si>
  <si>
    <t>Hu, P., Liu, Z., Tian, R., Ren, H., Wang, X., Lin, C., Gong, S., Meng, X., Wang, G., Zhou, Y., &amp; Lu, S. (2013). Selection and identification of a DNA aptamer that mimics saxitoxin in antibody binding. Journal of agricultural and food chemistry, 61(14), 3533–3541. https://doi.org/10.1021/jf400880r</t>
  </si>
  <si>
    <t>F2</t>
  </si>
  <si>
    <t>Saxitoxin (STX)</t>
  </si>
  <si>
    <t>5'CATCTGCAGTGTGGCACCATGTCACCGGTTCGCGGTATGTGGTCGCAGGATGGTGTTCACGTGCTGAGCGTGAATTCGC3'</t>
  </si>
  <si>
    <t>5′-CATCTGCAGTGTGGCACCATG-N40-CGTGCTGAGCGTGAATTCGC-3′</t>
  </si>
  <si>
    <t>20 mM PB, pH 7.35, 120 mM KCl, 1 mM CaCl2, and 1 mM MgCl2</t>
  </si>
  <si>
    <t>Detection: " In this article, high-affinity single-stranded DNA (ssDNA) aptamer-targeting F(ab')₂ fragments of saxitoxin (STX) antibodies were selected from a random ssDNA library by the SELEX strategy. We successfully obtained an aptamer that mimics STX in antibody binding, and a substitute for STX in aptamer form has been developed. Further work is in progress aimed at using this aptamer substitute to replace the STX standard in an antibody-based, nontoxic detection method for field determination of STX in seafood products."</t>
  </si>
  <si>
    <t>Lu, S., lushiying1129@163.com</t>
  </si>
  <si>
    <t>5'CATCTGCAGTGTGGCACCATGGAATACGACATTGTTGGCTGTTCTTGGTTATGCGGTTTTTCGTGCTGAGCGTGAATTCGC3'</t>
  </si>
  <si>
    <t>Kd: 96.37 nM</t>
  </si>
  <si>
    <t>F19</t>
  </si>
  <si>
    <t>5'CATCTGCAGTGTGGCACCATGGCGGGAAAGGGTCCGGTTGTGATGTTGTTTCTGTTTTGGTCGTGCTGAGCGTGAATTCGC3'</t>
  </si>
  <si>
    <t>https://pubmed.ncbi.nlm.nih.gov/24043377/</t>
  </si>
  <si>
    <t>http://doi.org/10.1007/s00216-013-7350-y</t>
  </si>
  <si>
    <t>Svobodova, M., Bunka, D. H., Nadal, P., Stockley, P. G., &amp; O'Sullivan, C. K. (2013). Selection of 2'F-modified RNA aptamers against prostate-specific antigen and their evaluation for diagnostic and therapeutic applications. Analytical and bioanalytical chemistry, 405(28), 9149–9157. https://doi.org/10.1007/s00216-013-7350-y</t>
  </si>
  <si>
    <t>R3</t>
  </si>
  <si>
    <t>Prostate-specific antigen (PSA)</t>
  </si>
  <si>
    <t>5'AGCUCCAGAAGAUAAAUUACAGGUCCAGGCGCGUUAGCAAAACCGCGGAUCAAACUUAGUUGACAACUAGGAUACUAUGACCC3'</t>
  </si>
  <si>
    <t>Kd: 8.7 nM</t>
  </si>
  <si>
    <t>5′-AGCTCCAGAAGATAAATTACAGG–N53–CAACTAGGATACTATGACCCC-3′</t>
  </si>
  <si>
    <t>PBS buffer containing 3 mM MgCl2</t>
  </si>
  <si>
    <t>Therapeutic and Detection: "Prostate-specific antigen (PSA) is considered to be the most sensitive marker available for prostate cancer detection and for monitoring of disease progression. The potential use of the selected aptamers in therapeutics was demonstrated with the 2'F-modified aptamers being highly stable in human serum and having the ability to moderate the activity of PSA, which will be explored for the treatment of prostate cancer."</t>
  </si>
  <si>
    <t>2′F-modified RNA pool, 2'F-modified CTP and UTP</t>
  </si>
  <si>
    <t>Svobodova, M, marketa.svobodova@urv.cat; O'Sullivan, C. K, ciara.osullivan@urv.cat</t>
  </si>
  <si>
    <t>5'AGCUCCAGAAGAUAAAUUACAGGUACGGUUCACGCCUGUCUCAUGCUGACUAAGAAAGUUUAGCAACUAGGAUACUAUGACCC3'</t>
  </si>
  <si>
    <t>https://pubmed.ncbi.nlm.nih.gov/24300391/</t>
  </si>
  <si>
    <t>http://doi.org/10.1093/abbs/gmt130</t>
  </si>
  <si>
    <t>HA09</t>
  </si>
  <si>
    <t>Human-derived hepatoma cell line HepG2</t>
  </si>
  <si>
    <t>5'ACGCTCGGATGCCACTACAGGACAGGGCACCACCATAGTACCTGTACTACCCAGCCGAGGCTCATGGACGTGCTGGTGAC3'</t>
  </si>
  <si>
    <t>Kd: 103.61 ± 35.05 nM</t>
  </si>
  <si>
    <t>5′-ACGCTCGGATGCCACTACAG-N40-CTCATGGACGTGCTGGTGAC-3′</t>
  </si>
  <si>
    <t>0.2 mg/ml yeast tRNA and 2 mg/ml bovine serum albumin in washing buffer (4.5 g/l glucose and 5 mM MgCl2 in Dulbecco's phosphate-buffered saline (PBS))</t>
  </si>
  <si>
    <t>Diagnostic and Therapeutic: "Hepatocellular carcinoma (HCC) is one of the most malignant cancers in the world. Molecular probes that can recognize biomarkers specific for HCC are urgently needed to improve the sensitivity and specificity of early diagnosis. Using human-derived hepatoma cell line HepG2 as positive target cell line and normal hepatocyte cell line HL-7702 as negative one, we obtained an aptamer HA09 that could specifically bind to human liver cancer cells. This aptamer may facilitate the discovery of novel biomarkers and serve as an ideal molecular probe for intracellular delivery with both diagnostic and therapeutic implications."</t>
  </si>
  <si>
    <t>Liu, J, jieliu@fudan.edu.cn</t>
  </si>
  <si>
    <t>Lu, B., Wang, J., Zhang, J., Zhang, X., Yang, D., Wu, L., Luo, Z., Ma, Y., Zhang, Q., Ma, Y., Pei, X., Yu, H., &amp; Liu, J. (2014). Screening and verification of ssDNA aptamers targeting human hepatocellular carcinoma. Acta biochimica et biophysica Sinica, 46(2), 128–135. https://doi.org/10.1093/abbs/gmt130</t>
  </si>
  <si>
    <t>HA05</t>
  </si>
  <si>
    <t>Human-derived hepatoma cell line HepG3</t>
  </si>
  <si>
    <t>5'ACGCTCGGATGCCACTACAGGCCCCAACTAGGTTAAAAGTATCACATTCGAGGTGCTATGCTCATGGACGTGCTGGTGAC3'</t>
  </si>
  <si>
    <t>Diagnostic and Therapeutic: " Hepatocellular carcinoma (HCC) is one of the most malignant cancers in the world. Molecular probes that can recognize biomarkers specific for HCC are urgently needed to improve the sensitivity and specificity of early diagnosis. Using human-derived hepatoma cell line HepG2 as positive target cell line and normal hepatocyte cell line HL-7702 as negative one, we obtained an aptamer HA09 that could specifically bind to human liver cancer cells. This aptamer may facilitate the discovery of novel biomarkers and serve as an ideal molecular probe for intracellular delivery with both diagnostic and therapeutic implications."</t>
  </si>
  <si>
    <t>HA15</t>
  </si>
  <si>
    <t>Human-derived hepatoma cell line HepG4</t>
  </si>
  <si>
    <t>5'ACGCTCGGATGCCACTACAGCTGGGCACCATGCAGGTTTGTCACGTTTATCGCGTAATGGCTCATGGACGTGCTGGTGAC3'</t>
  </si>
  <si>
    <t>https://pubmed.ncbi.nlm.nih.gov/23374873/</t>
  </si>
  <si>
    <t>https://doi.org/10.1016/j.bmcl.2012.12.093</t>
  </si>
  <si>
    <t>Kasahara, Y., Irisawa, Y., Ozaki, H., Obika, S., &amp; Kuwahara, M. (2013). 2',4'-BNA/LNA aptamers: CE-SELEX using a DNA-based library of full-length 2'-O,4'-C-methylene-bridged/linked bicyclic ribonucleotides. Bioorganic &amp; medicinal chemistry letters, 23(5), 1288–1292. https://doi.org/10.1016/j.bmcl.2012.12.093</t>
  </si>
  <si>
    <t>2′,4′-BNA/LNA (A#17)</t>
  </si>
  <si>
    <t>5′TCGCCTTGCCGGATCGCAGACtCttAACAGGACAAGtGAAACAAACCCGCTGGTCCGTGAGCCTGACACC3′</t>
  </si>
  <si>
    <t>Kd: 23nM</t>
  </si>
  <si>
    <t>5′-TCGCCTTGCCGGATCGCAGA-N30-TGGTCCGTGAGCCTGACACC-3′</t>
  </si>
  <si>
    <t>20 mM Tris-HCl buffer (pH 7.40), MgCl2 (1 mM) and NaCl (10 mM)</t>
  </si>
  <si>
    <t>Therapeutic and Diagnostic: " Biostability is a critical property of medicinal and biological agents, and 2′,4′-BNA/LNA analogs are well known to have superior nuclease resistance than other types of sugar-modified nucleotides. Therefore, to create nucleic acid aptamers that are extremely stable under physiological conditions, attempts to use 2′,4′-BNA/LNA in SELEX experiments have been made."</t>
  </si>
  <si>
    <t>DNA library contained B/L thymidines (t's) instead of the natural thymidines in the non-primer region and 8 B/L nucleotides placed at intervals of two residues in the primer region. 2′,4′-BNA/LNA library was enzymatically prepared from 70-mer oligodeoxyribonucleotides (ODNs) comprising the variable region (30 bases) flanked by the forward and reverse primer regions (20 bases each) 2′,4′-BNA/LNA --&gt;2'-O,4'-C-methylene bridged/locked nucleic acid</t>
  </si>
  <si>
    <t>Kuwahara, M, mkuwa@gunma-u.ac.jp</t>
  </si>
  <si>
    <t>2′,4′-BNA/LNA (A#18)</t>
  </si>
  <si>
    <t>5′TCGCCTTGCCGGATCGCAGACtCttGACAGGACtCAtGCACGGGGGGGCtTGGTCCGTGAGCCTGACACC3′</t>
  </si>
  <si>
    <t>Kd: 27nM</t>
  </si>
  <si>
    <t>2′,4′-BNA/LNA (A#23)</t>
  </si>
  <si>
    <t>5′TCGCCTTGCCGGATCGCAGACtCttGACAGGACACAtGCACGCGGGGGCtTGGTCCGTGAGCCTGACACC3′</t>
  </si>
  <si>
    <t>2′,4′-BNA/LNA (A#40)</t>
  </si>
  <si>
    <t>5′TCGCCTTGCCGGATCGCAGACTCTTAACAGGACTCATGCACGGGGGGGCTTGGTCCGTGAGCCTGACACC3′</t>
  </si>
  <si>
    <t>Kd: 18nM</t>
  </si>
  <si>
    <t>Modified nucleoside triphosphates with corresponding foreign functionalities (ATS tail)</t>
  </si>
  <si>
    <t>Thrombin, Rat</t>
  </si>
  <si>
    <t>5′TCGCCTTGCCGGATCGCAGACtCttAACAGGACtCAtGCACGGGGGGGCtTGGTCCGTGAGCCTGACACC3′</t>
  </si>
  <si>
    <t>Kd: 4.2nM</t>
  </si>
  <si>
    <t>https://pubmed.ncbi.nlm.nih.gov/23842900/</t>
  </si>
  <si>
    <t>http://doi.org/10.1007/s00216-013-7155-z</t>
  </si>
  <si>
    <t>N55</t>
  </si>
  <si>
    <t>Inflamed endothelial cells</t>
  </si>
  <si>
    <t>5′AGATTGCACTTACTATCTATACCAGCTTATTCAATTCCCAAATTGCCACCACTTACAGCATGATAACATACTACATCTTTTCATCAAGATAGTAAGTGCAATCTAATTGAATAAGCTGGTAT3′</t>
  </si>
  <si>
    <t>Kd: 460.12 (±101.99) nM</t>
  </si>
  <si>
    <t>5′-AGATTGCACTTACTATCT-N50-AATTGAATAAGCTGGTAT-3′</t>
  </si>
  <si>
    <t>SELEX binding buffer (the binding buffer contained 0.1 % bovine serum albumin (BSA) (Sigma-Aldrich) and 0.1 g/L yeast tRNA (Invitrogen) in the washing buffer) 
Washing buffer ( 5 mmol/L MgCl2 (Sigma-Aldrich) and 4.5 g/L glucose (Sigma-Aldrich) in Dulbecco PBS (Invitrogen))</t>
  </si>
  <si>
    <t>Diagnostic: " We report a promising aptamer, N55, selected by SRC-SELEX, which can bind specifically to inflamed endothelial cells both in cell culture and atherosclerotic plaque tissue. This aptamer probe was demonstrated as a potential molecular probe for magnetic resonance imaging to target inflamed endothelial cells and atherosclerotic plaque detection."</t>
  </si>
  <si>
    <t>Utilized modified SELEX methodology called SRC-SELEX, which enables the selection of aptamers to distinguish the cells activated by stimulus of healthy cells or cells isolated from diseased tissue.</t>
  </si>
  <si>
    <t>Li, S. F., chmlifys@nus.edu.sg; Bhakoo, K, kishore_bhakoo@sbic.a-star.edu.sg</t>
  </si>
  <si>
    <t>https://pubmed.ncbi.nlm.nih.gov/24440854/</t>
  </si>
  <si>
    <t>RNA Biol</t>
  </si>
  <si>
    <t>http://doi.org/10.4161/rna.27447</t>
  </si>
  <si>
    <t>FAIR-6</t>
  </si>
  <si>
    <t>Hyper-Interleukin-6 (IL-6) (a fusion protein of sIL-6R and IL-6)</t>
  </si>
  <si>
    <t>5'AAUGCUAAUACGACUCACUAUAGGAAGAAAGAGGUCUGAGACAUUGUAAGUAGUGUAGGCUGUGGGAGUUAUAGGGGUGGAUGUGGAGUGGGGUGAAGCAACGUCAACUCCAGAAG3'</t>
  </si>
  <si>
    <t>Kd: 40.9 ± 12.7</t>
  </si>
  <si>
    <t>5'-AAUGCUAAUACGACUCACUAUAGGAAGAAAGAGGUCUGAGACAUU-N50-AAGCAACGUCAACUCCAGAAG-3'</t>
  </si>
  <si>
    <t>137 mM NaCl; 2.7 mM KCl; 6.5 mM Na2HPO4; 1.5 mM KH2PO4; 3 mM MgCl2; and 1 µg BSA/µL at pH 7.5</t>
  </si>
  <si>
    <t>Drug Delivery and Therapeutic: " we reported on the in vitro selection of RNA aptamers binding to the human IL-6 receptor (IL-6R) with nanomolar affinity. One aptamer, namely AIR-3A, was 19 nt in size and able to deliver bulky cargos into IL-6R-presenting cells. The work described here represents one further step to potentially apply stabilized IL-6R-binding RNA aptamers in IL-6R-connected diseases, like multiple myeloma and hepatocellular carcinoma."</t>
  </si>
  <si>
    <t>realted article: https://doi.org/10.4161/rna.9.1.18062. 2'F-modified CTP and UTP (2′-fluoro RNA (pyrimidines))</t>
  </si>
  <si>
    <t>Hahn, U, uli.hahn@uni-hamberg.de</t>
  </si>
  <si>
    <t>Meyer, C., Berg, K., Eydeler-Haeder, K., Lorenzen, I., Grötzinger, J., Rose-John, S., &amp; Hahn, U. (2014). Stabilized Interleukin-6 receptor binding RNA aptamers. RNA biology, 11(1), 57–65. https://doi.org/10.4161/rna.27447</t>
  </si>
  <si>
    <t>AIR-3A</t>
  </si>
  <si>
    <t>Interleukin-6 receptor (IL-6R), Human</t>
  </si>
  <si>
    <t>5'GGAAGAAAGAGGUCUGAGACAUUCUGGGGAGGCUGUGGUGAGGGCUUCUGGAGUUGACGUUGCUU3'</t>
  </si>
  <si>
    <t>Kd: 23.1 ± 4.0 nM</t>
  </si>
  <si>
    <t>5'-GGAAGAAAGAGGTCTGAGACATTCT–N50–CTTCTGGAGTTGACGTTGCTT-3'</t>
  </si>
  <si>
    <t>1x PBS/MgCl2 (137 mM NaCl; 2.7 mM KCl; 6.5 mM Na2HPO4; 1.5 mM KH2PO4; and 3 mM MgCl2 at pH 7.5)</t>
  </si>
  <si>
    <t>Full library was not used. 2'F-modified CTP and UTP (2′-fluoro RNA (pyrimidines))</t>
  </si>
  <si>
    <t>Hahn, U uli.hahn@uni-hamberg.de</t>
  </si>
  <si>
    <t>https://pubmed.ncbi.nlm.nih.gov/24171482/</t>
  </si>
  <si>
    <t>http://doi.org/10.1089/nat.2013.0423</t>
  </si>
  <si>
    <t>Human recombinant full-length CD44 protein</t>
  </si>
  <si>
    <t>5′GGGAUGGAUCCAAGCUUACUGGCAUCUGGAUUUGCGCGUGCCAGAAUAAAGAGUAUAACGUGUGAAUGGGAAGCUUCGAUAGGAAUUCGG3′</t>
  </si>
  <si>
    <t>Kd: 81.3 ± 30.6 nM</t>
  </si>
  <si>
    <t>5′-GGGAUGGAUCCAAGCUUACUGG-N45-GGGAAGCUUCGAUAGGAAUUCGG-3′</t>
  </si>
  <si>
    <t>4.2 mM Na2HPO4, 2 mM K2HPO4, 140 mM NaCl, 10 mM KCl, 2.5 mM MgCl2</t>
  </si>
  <si>
    <t>Therapeutic: " Cancer stem cells (CSCs) are a subset of tumor cells that has the ability to self-renew and to generate the diverse cells that comprise the tumor mass. Cell-surface glycoprotein CD44 is one of the most common surface markers used to identify CSCs. In this study, the systematic evolution of ligands by exponential enrichment (SELEX) technology was used to isolate RNA aptamers using human recombinant full-length CD44 protein. It can be concluded that the selected aptamers can be used to target CD44 positive cells, including cancer stem cells, for detection, sorting, and enrichment and for drug delivery purposes."</t>
  </si>
  <si>
    <t>Modified with 2′-O-methyl group to inhibit their degradation by nucleases.</t>
  </si>
  <si>
    <t>2′-F-modified; The selected aptamers were labeled with fitc</t>
  </si>
  <si>
    <t>Ababneh, N, nida2080@yahoo.com</t>
  </si>
  <si>
    <t>Ababneh, N., Alshaer, W., Allozi, O., Mahafzah, A., El-Khateeb, M., Hillaireau, H., Noiray, M., Fattal, E., &amp; Ismail, S. (2013). In vitro selection of modified RNA aptamers against CD44 cancer stem cell marker. Nucleic acid therapeutics, 23(6), 401–407. https://doi.org/10.1089/nat.2013.0423</t>
  </si>
  <si>
    <t>5′GGGAUGGAUCCAAGCUUACUGGGGAGUAUGCGCUUGGCCGUAAUAAUGUCGAGGCUGCCCAGGUUGUGGGAAGCUUCGAUAGGAAUUCGG3′</t>
  </si>
  <si>
    <t>5′GGGAUGGAUCCAAGCUUACUGGGGAGUACGACUUGGCUGUGUUCUUUCGGUGCUUCUGCGUAGGCCGGGGAAGCUUCGAUAGGAAUUCGG3′</t>
  </si>
  <si>
    <t>https://pubmed.ncbi.nlm.nih.gov/24164310/</t>
  </si>
  <si>
    <t>http://doi.org/10.1021/ac402220k</t>
  </si>
  <si>
    <t>Eissa, S., Ng, A., Siaj, M., Tavares, A. C., &amp; Zourob, M. (2013). Selection and identification of DNA aptamers against okadaic acid for biosensing application. Analytical chemistry, 85(24), 11794–11801. https://doi.org/10.1021/ac402220k</t>
  </si>
  <si>
    <t>OA34</t>
  </si>
  <si>
    <t>Okadaic acid (OA)</t>
  </si>
  <si>
    <t>5'GGTCACCAACAACAGGGAGCGCTACGCGAAGGGTCAATGTGACGTCATGCGGATGTGTGG3'</t>
  </si>
  <si>
    <t>Kd: 77 nM</t>
  </si>
  <si>
    <t>50 mM Tris, pH 7.5, 150 mM NaCl, 2 mM MgCl2</t>
  </si>
  <si>
    <t>Biosensor: " This work describes the selection and identification of DNA aptamers that bind with high affinity and specificity to okadaic acid (OA), a lipophilic marine biotoxin that accumulates in shellfish. The aptamers selected using systematic evolution of ligands by exponential enrichment (SELEX) exhibited dissociation constants in the nanomolar range. Further biosensing applications of the selected aptamers are expected to offer promising alternatives to the traditional analytical and immunological methods for OA detection."</t>
  </si>
  <si>
    <t>Zourob, M, m.zourob@cranfield.ac.uk</t>
  </si>
  <si>
    <t>https://pubmed.ncbi.nlm.nih.gov/23942378/</t>
  </si>
  <si>
    <t>http://doi.org/10.1016/j.jbiotec.2013.07.027</t>
  </si>
  <si>
    <t>Suh, S. H., &amp; Jaykus, L. A. (2013). Nucleic acid aptamers for capture and detection of Listeria spp. Journal of biotechnology, 167(4), 454–461. https://doi.org/10.1016/j.jbiotec.2013.07.027</t>
  </si>
  <si>
    <t>Lbi-17</t>
  </si>
  <si>
    <t>Listeria (L. monocytogenes)</t>
  </si>
  <si>
    <t>5′AGTATACGTATTACCTGCAGCGAGGGAAGAAGGGCCAGCACAGATCAGATCAATCGCTCCGCGATATCTCGGAGATCTTGC3′</t>
  </si>
  <si>
    <t>Kd: 35.7 ± 8.02 μM</t>
  </si>
  <si>
    <t>5′-AGTATACGTATTACCTGCAGC-N40-CGATATCTCGGAGATCTTGC-3′</t>
  </si>
  <si>
    <t>1xPBST, 0.05%Tween20 in 1xPBS</t>
  </si>
  <si>
    <t>Diagnostic and Detection: " The purpose of this study was to identify biotinylated single-stranded (ss) DNA aptamers with binding specificity to Listeria and use these for capture and subsequent qPCR detection of the organism. Biotinylated ssDNA aptamers are promising ligands for food-borne pathogen concentration prior to detection using molecular methods."</t>
  </si>
  <si>
    <t>Suh, S. H, ssuh@ncsu.edu, 76ssuh@gmail.com</t>
  </si>
  <si>
    <t>Lbi-16</t>
  </si>
  <si>
    <t>5′AGTATACGTATTACCTGCAGCAAATACTTTAGATCTAAGAGTGTTTCGAAAAGACAACAGACGATATCTCGGAGATCTTGC3′</t>
  </si>
  <si>
    <t>Lbi-118</t>
  </si>
  <si>
    <t>5′AGTATACGTATTACCTGCAGCTTGAATTAATAGATTAGTATACTTGGGAATCGTCCTAATACGATATCTCGGAGATCTTGC3′</t>
  </si>
  <si>
    <t>Lbi-200</t>
  </si>
  <si>
    <t>5′AGTATACGTATTACCTGCAGCAGGAAGACAAATTCCGCCAAAAAGTGGATATAACCAATAACGATATCTCGGAGATCTTGC3′</t>
  </si>
  <si>
    <t>Lbi-203</t>
  </si>
  <si>
    <t>5′AGTATACGTATTACCTGCAGCATAGAGTAGAAGCTACACTACGTAATCACAGACAGATCCACGATATCTCGGAGATCTTGC3′</t>
  </si>
  <si>
    <t>https://pubmed.ncbi.nlm.nih.gov/23318547/</t>
  </si>
  <si>
    <t>http://doi.org/10.1016/j.bios.2012.12.022</t>
  </si>
  <si>
    <t>A1</t>
  </si>
  <si>
    <t>Ara h 1 (peanut allergen)</t>
  </si>
  <si>
    <t>5′TCGCACATTCCGCTTCTACCGGGGGGGTCGAGCTGAGTGGATGCGAATCTGTGGGTGGGCTTCGCACACACGGACTTACG3′</t>
  </si>
  <si>
    <t>Kd: 419 ± 63 nM</t>
  </si>
  <si>
    <t>5′-TCGCACATTCCGCTTCTACC-N40-TTCGCACACACGGACTTACG-3′</t>
  </si>
  <si>
    <t>Electrophoresis buffer: (A) 25 mM trizma base, 192 mM glycine, and 5 mM K2HPO4 (TGK pH 8.3) and (B) 8.1 mM Na2HPO4, 1.1 mM KH2PO4, 1 mM MgCl2, 2.7 mM KCl, 40 mM NaCl (PBS pH 7.4)</t>
  </si>
  <si>
    <t>Detection: " In this paper we report for the first time the selection of aptamers against one of the most important peanut allergens, Ara h 1. The selected aptamer was used for bioassay development on a home-built fiber optic surface plasmon resonance (FO-SPR) biosensor platform for detecting Ara h 1 protein in both buffer and food matrix samples demonstrating its real potential for the development of novel, more accurate aptamer-based biosensors."</t>
  </si>
  <si>
    <t>Lammertyn, J, jeroen.lammertyn@biw.kuleuven.be</t>
  </si>
  <si>
    <t>Tran, D. T., Knez, K., Janssen, K. P., Pollet, J., Spasic, D., &amp; Lammertyn, J. (2013). Selection of aptamers against Ara h 1 protein for FO-SPR biosensing of peanut allergens in food matrices. Biosensors &amp; bioelectronics, 43, 245–251. https://doi.org/10.1016/j.bios.2012.12.022</t>
  </si>
  <si>
    <t>A2</t>
  </si>
  <si>
    <t>5′TCGCACATTCCGCTTCTACCCGGGGGGGCATCGGGTGGGATATGAGTAGATGCGTTAGGCTTCGCACACACGGACTTACG3′</t>
  </si>
  <si>
    <t>5′TCGCACATTCCGCTTCTACCGGGGGGGATATGCACGTCGCGACAGTGTGATTGGGTGGGCTTCGCACACACGGACTTACG3′</t>
  </si>
  <si>
    <t>A4</t>
  </si>
  <si>
    <t>5′TCGCACATTCCGCTTCTACCGGGGGGGTGAGACATCGGGCATGTTCATGGGTGGGGGGTATTCGCACACACGGACTTACG3′</t>
  </si>
  <si>
    <t>Kd: 1770 ± 140 nM</t>
  </si>
  <si>
    <t>A5</t>
  </si>
  <si>
    <t>5′TCGCACATTCCGCTTCTACCGGGGGGGATCGCAATGTCCGGTGATCATTGGGGTGGGGTGTTCGCACACACGGACTTACG3′</t>
  </si>
  <si>
    <t>5′TCGCACATTCCGCTTCTACCGCCGCACAATCGGGTTGGGCAGGGAGGGCACGTGTGGCGCTTCGCACACACGGACTTACG3′</t>
  </si>
  <si>
    <t>Kd: 1210 ± 60 nM</t>
  </si>
  <si>
    <t>A7</t>
  </si>
  <si>
    <t>5′TCGCACATTCCGCTTCTACCGCCGCACAATCGGGTTGGGCGGGGAGGGCACGTGTGGCGCTTCGCACACACGGACTTACG3′</t>
  </si>
  <si>
    <t>https://pubmed.ncbi.nlm.nih.gov/23387511/</t>
  </si>
  <si>
    <t>http://doi.org/10.1021/jm301856j</t>
  </si>
  <si>
    <t>SE-3 (80nt)</t>
  </si>
  <si>
    <t>Salmonella enterica (S. enteritidis)</t>
  </si>
  <si>
    <t>5′CTCCTCTGACTGTAACCACGTCGGCAACAAGGTCACCCGGAGAAGATCGGTGGTCAAACTGCATAGGTAGTCCAGAAGCC3′</t>
  </si>
  <si>
    <t>5′-CTCCTCTGACTGTAACCACG-N40-GCATAGGTAGTCCAGAAGCC-3′</t>
  </si>
  <si>
    <t>500 μl DPBS buffer</t>
  </si>
  <si>
    <t>Therapeutic: " Salmonella is one of the most dangerous and common food-borne pathogens. The overuse of antibiotics for disease prevention has led to the development of multidrug resistant Salmonella. Now, more than ever, there is a need for new antimicrobial drugs to combat these resistant bacteria. Studies have shown that synthetic pools combined from individual aptamers have the capacity to inhibit growth of S. enteritidis and S. typhimurium in bacterial cultures; this was the result of a decrease in their membrane potential."</t>
  </si>
  <si>
    <t>aptamer can be used as affitity probe in flow cytometry or biosensors</t>
  </si>
  <si>
    <t>Zamay, A. S annazamay@yandex.ru, aszamay@gmail.com</t>
  </si>
  <si>
    <t>Kolovskaya, O. S., Savitskaya, A. G., Zamay, T. N., Reshetneva, I. T., Zamay, G. S., Erkaev, E. N., Wang, X., Wehbe, M., Salmina, A. B., Perianova, O. V., Zubkova, O. A., Spivak, E. A., Mezko, V. S., Glazyrin, Y. E., Titova, N. M., Berezovski, M. V., &amp; Zamay, A. S. (2013). Development of bacteriostatic DNA aptamers for salmonella. Journal of medicinal chemistry, 56(4), 1564–1572. https://doi.org/10.1021/jm301856j</t>
  </si>
  <si>
    <t>SE-3 (60nt)</t>
  </si>
  <si>
    <t>5'TCGGCAACAAGGTCACCCGGAGAAGATCGGTGGTCAAACTGCATAGGTAGTCCAGAAGCC3′</t>
  </si>
  <si>
    <t>Kd: 7.8 ± 6.1 nM</t>
  </si>
  <si>
    <t>Trucated by removing the first 20 bases</t>
  </si>
  <si>
    <t>SE-6 (79nt)</t>
  </si>
  <si>
    <t>5'CTCCTCTGACTGTAACGTACCAAAATGTTGGATTGGATGTTGTACTGGGTTGCATAGGTAGTCCAGAAGCC'3</t>
  </si>
  <si>
    <t>Kd: 53 ± 7 nM (affinity for 80nt)</t>
  </si>
  <si>
    <t>aptamer has good antibacterial potential</t>
  </si>
  <si>
    <t>SE-6 (54nt)</t>
  </si>
  <si>
    <t>5'TACCAAAATGTTGGATTGGATGTTGTACTGGGTTGCATAGGTAGTCCAGAAGCC'3</t>
  </si>
  <si>
    <t>Kd: 6.3 ± 0.58 nM (affinity for 60nt)</t>
  </si>
  <si>
    <t>Truncated by removing the first 25 bases</t>
  </si>
  <si>
    <t>SE-20 (80nt)</t>
  </si>
  <si>
    <t>5′CTCCTCTGACTGTAACCACGCACAAAGGCTCGCGCATGGTGTGTACGTTCTTACAGAGGTGCATAGGTAGTCCAGAAGCC3′</t>
  </si>
  <si>
    <t>Kd: 28 ± 3.8 nM</t>
  </si>
  <si>
    <t>SE-20 (60nt)</t>
  </si>
  <si>
    <t>5′CTCCTCTGACTGTAACCACGCACAAAGGCTCGCGCATGGTGTGTACGTTCTTACAGAGGT3'</t>
  </si>
  <si>
    <t>Kd: 7.1 ± 0.62 nM</t>
  </si>
  <si>
    <t>Trucated by removing the last 20 bases</t>
  </si>
  <si>
    <t>SE-11 (60nt)</t>
  </si>
  <si>
    <t>5′CTCCTCTGACTGTAACCACGAACGATTCAAGAACTGTTGGTTGTCGGCTTATTTTCGGCA3′</t>
  </si>
  <si>
    <t>Kd: 6.9 ± 0.4 nM</t>
  </si>
  <si>
    <t>SE-34 (80nt)</t>
  </si>
  <si>
    <t>5′CTCCTCTGACTGTAACCACGTGCCGCTAAACGCCGGCTCATCGTTATGCTTTTCATTGCAGCATAGGTAGTCCAGAAGCC3′</t>
  </si>
  <si>
    <t>Kd: 56 ± 7.1 nM</t>
  </si>
  <si>
    <t>ST-1 (80nt)</t>
  </si>
  <si>
    <t>Salmonella typhimurium (S. typhimurium)</t>
  </si>
  <si>
    <t>5′CTCCTCTGACTGTAACCACGGAGTTAATCAATACAAGGCGGGAACATCCTTGGCGGTGCCGCATAGGTAGTCCAGAAGCC3′</t>
  </si>
  <si>
    <t>Kd: 37 ± 2.7 nM</t>
  </si>
  <si>
    <t>ST-1 (40nt)</t>
  </si>
  <si>
    <t>5′GAGTTAATCAATACAAGGCGGGAACATCCTTGGCGGTGCC3′</t>
  </si>
  <si>
    <t>Kd: 5.3 ± 0.4 nM</t>
  </si>
  <si>
    <t>Trucated by removing the first 20 bases and the last 20 bases</t>
  </si>
  <si>
    <t>ST-6 (60nt)</t>
  </si>
  <si>
    <t>5′GCCTCTAAGGCTCACCTTGAAGCGCCCGGACTAAGCTGCTCGCATAGGTAGTCCAGAAGCC3′</t>
  </si>
  <si>
    <t>Kd: 13 ± 1.1 nM</t>
  </si>
  <si>
    <t>ST-12 (80nt)</t>
  </si>
  <si>
    <t>5′CTCCTCTGACTGTAACCACGGTGGTTTGATCACTATTGGGCCTTTGTGATGTCGGTAGTCGCATAGGTAGTCCAGAAGCC3′</t>
  </si>
  <si>
    <t>Kd: 15.4 ±1.8 nM</t>
  </si>
  <si>
    <t>ST-12 (60nt)</t>
  </si>
  <si>
    <t>5′CTCCTCTGACTGTAACCACGGTGGTTTGATCACTATTGGGCCTTTGTGATGTCGGTAGT3′</t>
  </si>
  <si>
    <t>Kd: 4.5 ± 0.4 nM</t>
  </si>
  <si>
    <t>ST-33 (60nt)</t>
  </si>
  <si>
    <t>5′CTCCTCTGACTGTAACCACGGTGGGAGAGATGCTATACAATCTTGTAAGGCGATGGACCG3′</t>
  </si>
  <si>
    <t>Kd: 51 ± 4.3 nM</t>
  </si>
  <si>
    <t>https://pubmed.ncbi.nlm.nih.gov/23403083/</t>
  </si>
  <si>
    <t>http://doi.org/10.1016/j.bmcl.2013.01.040</t>
  </si>
  <si>
    <t>Hepatoma HepG2 cells, Human</t>
  </si>
  <si>
    <t>5'CAGCTCAGAAGCTTGATCCTGTGTAACTCAATAAGCTAGGTGGGTGGGGGACACTACCCGGGGGTGGTTGGGTGACTCGAAGTCGTGCATCTGCA3'</t>
  </si>
  <si>
    <t>Kd: 450 ± 360 nM</t>
  </si>
  <si>
    <t>5'-CAGCTCAGAAGCTTGATCCTGTG-N50-GACTCGAAGTCGTGCATCTGCA-3'</t>
  </si>
  <si>
    <t>D-PBS(+) supplemented with 1 mg/ml bovine serum albumin (BSA). To decrease non-specific binding, the binding buffer was supplemented with 20% FBS and 1 mg/ml BSA after round 6.</t>
  </si>
  <si>
    <t>Dection and Therapeutic: " ssDNA aptamers recognizing human hepatoma HepG2 cells were isolated using cell-SELEX. Our previous study reported a new targeted DDS for cancer therapy that delivers titanium dioxide (TiO2) nanoparticles to tumor tissues with subsequent generation of hydroxyl radicals from TiO2 nanoparticles activated by external ultrasound irradiation.34 The construction of the TiO2 nanoparticle–aptamer conjugate will be able to provide sonodynamic cancer therapy with enhanced treatment specificity and efficacy."</t>
  </si>
  <si>
    <t>Shimizu, N, nshimizu@t.kanazawa-u.ac.jp</t>
  </si>
  <si>
    <t>A-2</t>
  </si>
  <si>
    <t>5'CAGCTCAGAAGCTTGATCCTGTGCAACTCAATAAGCTAGGTGGGTGGGGGACACTACCCGGGGGTGGTTGGGTGACTCGAAGTCGTGCATCTGCA3'</t>
  </si>
  <si>
    <t>Kd: 214 ± 82 nM</t>
  </si>
  <si>
    <t>D-PBS(+) supplemented with 1 mg/ml bovine serum albumin (BSA); To decrease non-specific binding, the binding buffer was supplemented with 20% FBS and 1 mg/ml BSA after round 6.</t>
  </si>
  <si>
    <t>B-1</t>
  </si>
  <si>
    <t>5'CAGCTCAGAAGCTTGATCCTGTGTAACTCAATAAGCTAGGTGGGTGGGGGACACTGCCCGGGGGTGGTTGGGTGACTCGAAGTCGTGCATCTGCA3'</t>
  </si>
  <si>
    <t>Kd: 111 ± 41 nM</t>
  </si>
  <si>
    <t>5'CAGCTCAGAAGCTTGATCCTGTGCAACTCAATAAGCTAGGTGGGTGGGGGACACTGCCCGGGGGTGGTTGGGTGACTCGAAGTCGTGCATCTGCA3'</t>
  </si>
  <si>
    <t>Kd: 27 ± 1 nM</t>
  </si>
  <si>
    <t>C-1</t>
  </si>
  <si>
    <t>5'CAGCTCAGAAGCTTGATCCTGTGTAACTCAATAAGCTAGGTGGGTGGGGGACACTATCCGGGGGTGGTTGGGTGACTCGAAGTCGTGCATCTGCA3'</t>
  </si>
  <si>
    <t>Kd: 20 ± 8 nM</t>
  </si>
  <si>
    <t>C-2</t>
  </si>
  <si>
    <t>5'CAGCTCAGAAGCTTGATCCTGTGTAACTCAATAAGCTAGGTGGGTGGGGGACACTACTCGGGGGTGGTTGGGTGACTCGAAGTCGTGCATCTGCA3'</t>
  </si>
  <si>
    <t>Kd: 19 ± 1 nM</t>
  </si>
  <si>
    <t>Bioorg Med Chem Lett</t>
  </si>
  <si>
    <t>C-3</t>
  </si>
  <si>
    <t>5'CAGCTCAGAAGCTTGATCCTGTGCAACTCAATAAGCTAGGTGGGTGGGGGACACTACTCGGGGGTGGTTGGGTGACTCGAAGTCGTGCATCTGCA3'</t>
  </si>
  <si>
    <t>Kd: 50 ± 21 nM</t>
  </si>
  <si>
    <t>C-4</t>
  </si>
  <si>
    <t>5'CAGCTCAGAAGCTTGATCCTGTGTAACTCAGTAAGCTAGGTGGGTGGGGGACACTATCCGGGGGTGGTTGGGTGACTCGAAGTCGTGCATCTGCA3'</t>
  </si>
  <si>
    <t>Kd: 141 ± 59 nM</t>
  </si>
  <si>
    <t>D-1</t>
  </si>
  <si>
    <t>5'CAGCTCAGAAGCTTGATCCTGTGTAACTCAATAGGCTAGGTGGGTGGGGGACACTACCAGGGGGTGGTTGGGTGACTCGAAGTCGTGCATCTGCA3'</t>
  </si>
  <si>
    <t>Kd: 195 ± 131 nM</t>
  </si>
  <si>
    <t>E-1</t>
  </si>
  <si>
    <t>5'CAGCTCAGAAGCTTGATCCTGTGCGATGGCGGTGGGTGGGGGACAAATTTGGGGGGCGTTGGGTGTTTGTGGTGACTCGAAGTCGTGCATCTGCA3'</t>
  </si>
  <si>
    <t>Kd: 64 ± 10 nM</t>
  </si>
  <si>
    <t>F-1</t>
  </si>
  <si>
    <t>5'CAGCTCAGAAGCTTGATCCTGTGGGTGGTGGGGAGGGGGTTGCTGGGTCGCGACTAGGAAACTCATGCGGTAAGACTCGAAGTCGTGCATCTGCA3'</t>
  </si>
  <si>
    <t>Kd: 370 ± 311 nM</t>
  </si>
  <si>
    <t>G-1</t>
  </si>
  <si>
    <t>5'CAGCTCAGAAGCTTGATCCTGTGTTCCGCAATGGCCCTCGATTACTGTCCCTACCACATGAGTTTCCCACATCGACTCGAAGTCGTGCATCTGCA3'</t>
  </si>
  <si>
    <t>Kd: 153 ± 52 nM</t>
  </si>
  <si>
    <t>https://pubmed.ncbi.nlm.nih.gov/23777704/</t>
  </si>
  <si>
    <t>http://doi.org/10.1016/j.bios.2013.05.024</t>
  </si>
  <si>
    <t>N8</t>
  </si>
  <si>
    <t>N-glycolylneuraminic acid (Neu5Gc)</t>
  </si>
  <si>
    <t>5'CATCTGCAGTGTGGCACCATGTACGCCGCGGTGTACCTCCGCGTGTTACGCTACTTTCTGTGCGTGCGAGCGTGAATTCGC3'</t>
  </si>
  <si>
    <t>Kd: 6.68 nM</t>
  </si>
  <si>
    <t>Diagnostic: " The aptamers selected in this study will provide a novel analytical probe for the development of a biosensor to detect Neu5Gc in tissues and sera from patients with tumors as well as to detect Neu5Gc in animal-derived foods. In addition, the successful aptamer candidate can solve the problem that antibody is difficult to prepare in immunological assays. Thus, the discovery of novel aptamers specific for Neu5Gc is important for developing new methods of detecting Neu5Gc for the diagnosis and prevention of cancer as well as food poisoning."</t>
  </si>
  <si>
    <t>Lu, S. Y, lushiying1129@163.com</t>
  </si>
  <si>
    <t>Gong, S., Ren, H. L., Tian, R. Y., Lin, C., Hu, P., Li, Y. S., Liu, Z. S., Song, J., Tang, F., Zhou, Y., Li, Z. H., Zhang, Y. Y., &amp; Lu, S. Y. (2013). A novel analytical probe binding to a potential carcinogenic factor of N-glycolylneuraminic acid by SELEX. Biosensors &amp; bioelectronics, 49, 547–554. https://doi.org/10.1016/j.bios.2013.05.024</t>
  </si>
  <si>
    <t>N14</t>
  </si>
  <si>
    <t>5'CATCTGCAGTGTGGCACCATGAGGCTCTCGATAAGTATAGACACTGAATTTCGAGGTTCTTCGTGCTGAGCGTGAATTCGC3'</t>
  </si>
  <si>
    <t>Kd: 6.13 nM</t>
  </si>
  <si>
    <t>5'CATCTGCAGTGTGGCACCATGATCGCGCATCCTCGGTCGGCGGAGTCGGTGGTGTGTTCTCGTGCTGAGCGTGAATTCGC3'</t>
  </si>
  <si>
    <t>Kd: 4.58 nM</t>
  </si>
  <si>
    <t>N32</t>
  </si>
  <si>
    <t>5'CATCTGCAGTGTGGCACCATGGGATCCGGGAGGGACGTTTTCTAGTACGGTCCGTTGGGTACGTGCTGAGCGTGAATTCGC3'</t>
  </si>
  <si>
    <t>Kd: 6.49 nM</t>
  </si>
  <si>
    <t>N20</t>
  </si>
  <si>
    <t>5'CATCTGCAGTGTGGCACCATGTCCGTAGTGCTTTGTTTGTTGTGTGCTAGGTAGTGTTCTTCGTGCTGAGCGTGAATTCGC3'</t>
  </si>
  <si>
    <t>Kd: 73.3 nM</t>
  </si>
  <si>
    <t>https://pubmed.ncbi.nlm.nih.gov/23196060/</t>
  </si>
  <si>
    <t xml:space="preserve"> Cancer Lett </t>
  </si>
  <si>
    <t>http://doi.org/10.1016/j.canlet.2012.11.032</t>
  </si>
  <si>
    <t>CD133-A15</t>
  </si>
  <si>
    <t>CD133-positive on cell line HT-29</t>
  </si>
  <si>
    <t>5'CCCUCCUACAUAGGG'3</t>
  </si>
  <si>
    <t>Kd: 83.2 ± 82.9 nM</t>
  </si>
  <si>
    <t xml:space="preserve">5′-GGAGACAAGAATAAACGCTCAA-N40-TTCGACAGGAGGCTCACAACAGGC-3' </t>
  </si>
  <si>
    <t>100 μl Dulbecco's PBS (2.5 mM MgCl2)</t>
  </si>
  <si>
    <t>Therapeutic: " The monoclonal antibody against the AC133 epitope of CD133 has been widely used as a cell surface marker of cancer stem cells in several different cancer types. Here, we describe the isolation and characterisation of two RNA aptamers, including the smallest described 15 nucleotide RNA aptamer, which specifically recognise the AC133 epitope and the CD133 protein with high sensitivity. These novel CD133 aptamers will aid future development of cancer stem cell targeted therapeutics and molecular imaging."</t>
  </si>
  <si>
    <t>Cd133-a aptamer was truncated to 15 nucleotides</t>
  </si>
  <si>
    <t>Li, L, lilianhong917@126.com; Duan, W, wduan@deakin.edu.au</t>
  </si>
  <si>
    <t>Shigdar, S., Qiao, L., Zhou, S. F., Xiang, D., Wang, T., Li, Y., Lim, L. Y., Kong, L., Li, L., &amp; Duan, W. (2013). RNA aptamers targeting cancer stem cell marker CD133. Cancer letters, 330(1), 84–95. https://doi.org/10.1016/j.canlet.2012.11.032</t>
  </si>
  <si>
    <t>CD133-positive on cell line Hep3B</t>
  </si>
  <si>
    <t>Kd: 33.9 ± 12.5 nM</t>
  </si>
  <si>
    <t>CD133-B19</t>
  </si>
  <si>
    <t>5′CAGAACGUAUACUAUUCUG3'</t>
  </si>
  <si>
    <t>Kd: 145.1 ± 75.4</t>
  </si>
  <si>
    <t>Cd133-b aptamer was truncated to 19 nucleotides</t>
  </si>
  <si>
    <t>Kd: 52.3 ± 15.8 nM</t>
  </si>
  <si>
    <t>https://pubmed.ncbi.nlm.nih.gov/23968853/</t>
  </si>
  <si>
    <t xml:space="preserve"> Biomaterials </t>
  </si>
  <si>
    <t>https://doi.org/10.1016/j.biomaterials.2013.07.099</t>
  </si>
  <si>
    <t>Parekh, P., Kamble, S., Zhao, N., Zeng, Z., Portier, B. P., &amp; Zu, Y. (2013). Immunotherapy of CD30-expressing lymphoma using a highly stable ssDNA aptamer. Biomaterials, 34(35), 8909–8917. https://doi.org/10.1016/j.biomaterials.2013.07.099</t>
  </si>
  <si>
    <t>CD30</t>
  </si>
  <si>
    <t>5'TACCAGTGCGATGCTCAGACTGGGCGAAACAAGTCTATTGACTATGAGCCTGACGCATTCGGTTGAC3'</t>
  </si>
  <si>
    <t>5'-TACCAGTGCGATGCTCAG-N30-CTGACGCATTCGGTTGAC-3</t>
  </si>
  <si>
    <t>4.5 g/l glucose and 5 mM MgCl2 in Dulbecco's PBS (Sigma, St. Louis, MO). One mg/mL BSA (Fisher, Waltham, MA), 0.1 mg/mL t-RNA</t>
  </si>
  <si>
    <t>Diagnostic and Therapeutic: " CD30 is highly expressed on Hodgkins lymphoma and anaplastic large cell lymphoma, making it an attractive target for therapy. We describe the generation of serum-stabilized ssDNA aptamers that bind CD30 via a hybrid SELEX methodology. Immunotherapy using aptamer-based co-stimulation provides an alternative to antibodies, and has potential to transform cancer treatment."</t>
  </si>
  <si>
    <t>Zu, Y, yzu@tmhs.org</t>
  </si>
  <si>
    <t>C2NP</t>
  </si>
  <si>
    <t>5'ACTGGGCGAAACAAGTCTATTGACTATGGC3'</t>
  </si>
  <si>
    <t>Truncated version of c2 aptamer</t>
  </si>
  <si>
    <t>https://doi.org/10.1089/nat.2013.0423</t>
  </si>
  <si>
    <t>Ababneh N, Alshaer W, Allozi O, et al. In vitro selection of modified RNA aptamers against CD44 cancer stem cell marker. Nucleic Acid Ther. 2013;23(6):401-407. doi:10.1089/nat.2013.0423</t>
  </si>
  <si>
    <t>Cell-surface Glycoprotein CD44</t>
  </si>
  <si>
    <t>5'GGGAUGGAUCCAAGCUUACUGGCAUCUGGAUUUGCGCGUGCCAGAAUAAAGAGUAUAACGUGUGAAUGGGAAGCUUCGAUAGGAAUUCGG3'</t>
  </si>
  <si>
    <t>5′-GGGATGGATCCAAGCTTACTGG-N45-GGGAAGCTTCGATAGGAATTCGG-3′</t>
  </si>
  <si>
    <t>4.2 mM Na2HPO4, 2 mM K2HPO4, 140 mM NaCl, 10 mM KCl, 2.5 mM MgCl2</t>
  </si>
  <si>
    <t>Therapeutic and Drug Delivery: " Cancer stem cells are thought to be resistant to conventional chemotherapy, which makes them potential targets for cancer research and drug development; CD44 is a cell-surface glycoprotein expressed on lymphocytes, monocytes, and granulocytes, which have been identified as a stem cell marker in some solid tumors, including breast and head and neck cancers"</t>
  </si>
  <si>
    <t>Ababneh N, nida2080@yahoo.com</t>
  </si>
  <si>
    <t>https://pubmed.ncbi.nlm.nih.gov/25436184</t>
  </si>
  <si>
    <t xml:space="preserve"> World J Transl Med </t>
  </si>
  <si>
    <t>https://doi.org/10.5528/wjtm.v2.i3.67</t>
  </si>
  <si>
    <t>Turek, D., Van Simaeys, D., Johnson, J., Ocsoy, I., &amp; Tan, W. (2013). Molecular recognition of live methicillin-resistant staphylococcus aureus cells using DNA aptamers. World journal of translational medicine, 2(3), 67–74. https://doi.org/10.5528/wjtm.v2.i3.67</t>
  </si>
  <si>
    <t>DTMRSA1</t>
  </si>
  <si>
    <t>Methicillin-resistant Staphylococcus aureus (MRSA)</t>
  </si>
  <si>
    <t>5'ATCCAGAGTGACGCAGCAATCCAGACGTGACGCAGCATGCGGTTGGTTGCGGTTGGGCATGATGTATTTCTGTGTGGACACGGTGGCTTAGTATGGACACGGTGGCTTAGT3'</t>
  </si>
  <si>
    <t>kD: 160 ± 50 nM</t>
  </si>
  <si>
    <t>5'-ATCCAGAGTGACGCAGCA-N40-TGGACACGGTGGCTTAGT-3'</t>
  </si>
  <si>
    <t>4.5 g/L glucose, 5 mL MgCl2, 1.0 g/L bovine serum albumin and 100 mg/L tRNA</t>
  </si>
  <si>
    <t>Therapeutic: " The Cell-Systematic Evolution of Ligands by Exponential Enrichment (SELEX) technology was used to run the selection against MRSA bacteria and develop target-specific aptamers. The development of MRSA aptamer would present a great tool to new therapeutic approaches to eradicate the MRSA superbug, either without the use of antibiotics or with a strain-specific antibiotic."</t>
  </si>
  <si>
    <t>https://pubmed.ncbi.nlm.nih.gov/23698275/</t>
  </si>
  <si>
    <t xml:space="preserve"> Sensors (Basel) </t>
  </si>
  <si>
    <t>https://doi.org/10.3390/s130506865</t>
  </si>
  <si>
    <t>Yang, M., Peng, Z., Ning, Y., Chen, Y., Zhou, Q., &amp; Deng, L. (2013). Highly specific and cost-efficient detection of Salmonella Paratyphi A combining aptamers with single-walled carbon nanotubes. Sensors (Basel, Switzerland), 13(5), 6865–6881. https://doi.org/10.3390/s130506865</t>
  </si>
  <si>
    <t>Apt22</t>
  </si>
  <si>
    <t>Salmonella Paratyphi A</t>
  </si>
  <si>
    <t>5'GAATTCAGTCGGACAGCGATGGACGAATATCGTCTCCCAGTGAATTCAGTCGGACAGCGGATGGACGAATATCGTCTCCC3'</t>
  </si>
  <si>
    <t>Kd: 47 ± 3 nM</t>
  </si>
  <si>
    <t>50 mM Tris-HCl (pH 7.4), 100 mM NaCl, 5 mM KCl, 1 mM MgCl2, and 0.1% NaN3</t>
  </si>
  <si>
    <t>Detection: " In this paper, a panel of single-stranded DNA aptamers with high affinity and specificity against Salmonella Paratyphi A was selected from an enriched oligonucleotide pool by a whole-cell-Systematic Evolution of Ligands by Exponential Enrichment (SELEX) procedure. This study demonstrated the applicability of Salmonella specific aptamers and their potential for use in the detection of Salmonella in food, clinical and environmental samples."</t>
  </si>
  <si>
    <t>Unclear if the primer/static-regions are part of the aptamer. This UTexas Aptamer DB includes them as part of the aptamer, but the Apta-Index does not.
The FITC-labeled forward primer (5'-C12-FITC-GAATTCAGTCGGACAGCG-3') and biotin-labeled reverse primer (5'-Bio-GGGAGACGATATTCGTCCATC-3') were used in PCR to get the double-labeled DNA and measure the concentration of the ssDNA in fluorescence analysis.</t>
  </si>
  <si>
    <t>https://pubmed.ncbi.nlm.nih.gov/25514650/</t>
  </si>
  <si>
    <t xml:space="preserve"> Mol Ther Nucleic Acids </t>
  </si>
  <si>
    <t>https://doi.org/10.1038/mtna.2014.70</t>
  </si>
  <si>
    <t>Eukaryotic translation initiation factor 4E (eIF4e)</t>
  </si>
  <si>
    <t>5'ACACTCTTTCCCTACACGACGCTCTTCCGATCTTGAGTAGTCAGGGATCAGTGCGGTTCGTGATGGAGATCGGAAGAGCTC3'</t>
  </si>
  <si>
    <t>5′-ACACTCTTTCCCTACACGACGCTCTTCCGATCT-N33-AGATCGGAAGAGCTC-3′</t>
  </si>
  <si>
    <t>Tris/Triton buffer (50 mmol/l Tris pH 8.0, 2 mmol/l EDTA, 100 mmol/l NaCL, 0.5% Triton X-100)</t>
  </si>
  <si>
    <t>Therapeutic: " Development of DNA aptamer screens that are both simple and informative can increase the success rate of DNA aptamer selection and induce greater adoption. High eIF4e levels contribute to malignancies, thus eIF4e presents itself as a valuable target for DNA aptamer-based inhibition screen. Here, we demonstrate a method for the rapid selection of looped DNA aptamers against eIF4e. We show that ligation of looped aptamers can enhance their functional effects. These results demonstrate a rapid protocol to screen and optimize aptamers against macromolecules of interest."</t>
  </si>
  <si>
    <t>dominates early on in selection, peaking at rounds 3–6</t>
  </si>
  <si>
    <t>Seow, Y, seowy@bmsi.a-star.edu.sg</t>
  </si>
  <si>
    <t>Apt 2</t>
  </si>
  <si>
    <t>5'ACACTCTTTCCCTACACGACGCTCTTCCGATCTAATGAGATTCGGCAAGACCCGTCTTATTACAACAGATCGGAAGAGCTC3'</t>
  </si>
  <si>
    <t>begins displacing the first class after round 7</t>
  </si>
  <si>
    <t>Guo, W. M., Kong, K. W., Brown, C. J., Quah, S. T., Yeo, H. L., Hoon, S., &amp; Seow, Y. (2014). Identification and Characterization of an eIF4e DNA Aptamer That Inhibits Proliferation With High Throughput Sequencing. Molecular therapy. Nucleic acids, 3(12), e217. https://doi.org/10.1038/mtna.2014.70</t>
  </si>
  <si>
    <t>5'ACACTCTTTCCCTACACGACGCTCTTCCGATCTATGCGTTTGAAGTTGCCCCGGAAGTAGGTTTTCAGATCGGAAGAGCTC3'</t>
  </si>
  <si>
    <t>Apt 4</t>
  </si>
  <si>
    <t>5'ACACTCTTTCCCTACACGACGCTCTTCCGATCTAATGGGATGGAATTATTGTGTATTGATGACGATAGATCGGAAGAGCTC3'</t>
  </si>
  <si>
    <t>Apt 5</t>
  </si>
  <si>
    <t>5'ACACTCTTTCCCTACACGACGCTCTTCCGATCTTGTGGAGGTGGTTGGGGGTTCGGTGGGGGGGGGAGATCGGAAGAGCTC3'</t>
  </si>
  <si>
    <t>Apt 6</t>
  </si>
  <si>
    <t>5'ACACTCTTTCCCTACACGACGCTCTTCCGATCTAGGTGGGAGGGTGGGGGTGGGAATGGGGGTTCAAGATCGGAAGAGCTC3'</t>
  </si>
  <si>
    <t>Apt 7</t>
  </si>
  <si>
    <t>5'ACACTCTTTCCCTACACGACGCTCTTCCGATCTTATCGCAAGGCTATGGATCGCAATTCAGTGGCAGATCGGAAGAGCTC3'</t>
  </si>
  <si>
    <t>5'ACACTCTTTCCCTACACGACGCTCTTCCGATCTTTGGTTGGAGGTGGTGGGGGGGGGGGGGGGGGAAGATCGGAAGAGCTC3'</t>
  </si>
  <si>
    <t>Apt 9</t>
  </si>
  <si>
    <t>5'ACACTCTTTCCCTACACGACGCTCTTCCGATCTGAGGGTGGTAAGTGTCTAAAGCCAGTTCTAGCGAGATCGGAAGAGCTC3'</t>
  </si>
  <si>
    <t>Apt 10</t>
  </si>
  <si>
    <t>5'ACACTCTTTCCCTACACGACGCTCTTCCGATCTGCTAGTTGCAGCTATACAACGTAACGTTATGTGAGATCGGAAGAGCTC3'</t>
  </si>
  <si>
    <t>Apt 11</t>
  </si>
  <si>
    <t>5'ACACTCTTTCCCTACACGACGCTCTTCCGATCTGTTAGGCTGGGATGTCTGGGCTTCGCGGCAGTAAGATCGGAAGAGCTC3'</t>
  </si>
  <si>
    <t>Apt 12</t>
  </si>
  <si>
    <t>5'ACACTCTTTCCCTACACGACGCTCTTCCGATCTGATGTACAACCTTTTTTACCGAGAACACGGTGGAGATCGGAAGAGCTC3'</t>
  </si>
  <si>
    <t>https://pubmed.ncbi.nlm.nih.gov/24588102/</t>
  </si>
  <si>
    <t>https://doi.org/10.1089/nat.2013.0474</t>
  </si>
  <si>
    <t>AptER-1</t>
  </si>
  <si>
    <t>Estrogen receptor alpha (ERα)</t>
  </si>
  <si>
    <t>5’GGGCAGAGGCACCGCGAACAAAACGCAAGACAGAGUGCCGACAAGAGCACUACAAGCUUCUGCCC3</t>
  </si>
  <si>
    <t>Kd:16 nM</t>
  </si>
  <si>
    <t>5'- GGGAGAAUUCAACUGCCAUCUAGGC-N50-AGUACUACAAGCUUCUGGACUCGGU-3'</t>
  </si>
  <si>
    <t>Binding Buffer (1xBB): 12mM HEPES/pH 7.6, 150mM NaCl, and 10mM MgCl2</t>
  </si>
  <si>
    <t>Therapeutic and Drug Delivery: " Estrogen receptor α (ERα) is a well-validated drug target for a majority of breast cancers. But the target sites on this receptor are far from exhaustively defined. In this report, we describe the utility of RNA aptamers in the search for new drug target sites on ERα. Serving as a novel drug lead, it may also be used to guide the rational chemical synthesis of small molecule drugs or to perform screens of small molecule libraries for those that are able to displace the aptamer from its binding site."</t>
  </si>
  <si>
    <t>Shi, H, hshi@albany.edu</t>
  </si>
  <si>
    <t>AptER-2</t>
  </si>
  <si>
    <t>5'GGGAGAAUUCAACUGCCAUCUAGGCACACGCGAGAUAGAGCGAGGCCUCCAAAAAUGGCCACGCCAGGAAGCAGUACUACAAGCUUCUGGACUCGGU3'</t>
  </si>
  <si>
    <t>Binding Buffer (1xBB): 12mM HEPES/pH 7.6, 150mM NaCl, and 10mM MgCl3</t>
  </si>
  <si>
    <t>AptER-3</t>
  </si>
  <si>
    <t>5'GGGAGAAUUCAACUGCCAUCUAGGCGACCCAGGGCCGGGACGCAAAGCAGCCAAAACAGACGGCCCCAGUCAGGGAGUUACUACAAGCUUCUGGACUCGGU3'</t>
  </si>
  <si>
    <t>Binding Buffer (1xBB): 12mM HEPES/pH 7.6, 150mM NaCl, and 10mM MgCl4</t>
  </si>
  <si>
    <t>https://pubmed.ncbi.nlm.nih.gov/25122072/</t>
  </si>
  <si>
    <t>https://doi.org/10.1021/ac502157g</t>
  </si>
  <si>
    <t>Elshafey, R., Siaj, M., &amp; Zourob, M. (2014). In vitro selection, characterization, and biosensing application of high-affinity cylindrospermopsin-targeting aptamers. Analytical chemistry, 86(18), 9196–9203. https://doi.org/10.1021/ac502157g</t>
  </si>
  <si>
    <t>CYN4</t>
  </si>
  <si>
    <t>Cytotoxin CNY</t>
  </si>
  <si>
    <t>5′ATACCAGCTTATTCAATTGGCCACAACCCAACGACACTGACTGTACTGAATAATGTCTGTCAAACATCCGCGTGGTGAGATAGTAAGTGCAATCT3'</t>
  </si>
  <si>
    <t>Kd: 180.4 nM</t>
  </si>
  <si>
    <t>5′-ATACCAGCTTATTCAATT-N60-AGATAGTAAGTGCAATCT-3</t>
  </si>
  <si>
    <t>Biosensor: " Contamination of freshwater with cyanotoxin cylindrospermopsin (CYN) represents a significant global concern for public health. The sensitive detection of CYN is necessary to effectively manage and control the treatment of water resources. Here we report a novel, highly sensitive label-free aptasensor for CYN analysis, using aptamers as specific receptors. the aptasensor showed high specificity toward other coexistent cyanobacterial toxins of microcystin-LR and Anatoxin-a. Further biosensor designs will be generated using those aptamers for simple and sensitive CYN monitoring"</t>
  </si>
  <si>
    <t>CYN17</t>
  </si>
  <si>
    <t>5′ATACCAGCTTATTCAATTCACCACCACAACACACGCACAGCTAGGACCGGTCGTAGGTATATCTGTTGTTCATGCGCGAGATAGTAAGTGCAATCT3'</t>
  </si>
  <si>
    <t>Kd: 57.41 nM</t>
  </si>
  <si>
    <t>CYN9</t>
  </si>
  <si>
    <t>5′ATACCAGCTTATTCAATTGGCATCAGGCAACAACCGATGGTCCGGCCACCCTAACAACCAGCCCACCCACCACCCCGCCGAGATAGTAAGTGCAATCT3'</t>
  </si>
  <si>
    <t>Kd: 88.78 nM</t>
  </si>
  <si>
    <t>CYN19</t>
  </si>
  <si>
    <t>5′ATACCAGCTTATTCAATTCACAGCGTGACACGGCAACCCACCCACCAGCCCCGTCAACGACCTATACCTGTGCTGCGCAAGATAGTAAGTGCAATCT3'</t>
  </si>
  <si>
    <t>Kd: 87.4 nM</t>
  </si>
  <si>
    <t>CYN26</t>
  </si>
  <si>
    <t>5′ATACCAGCTTATTCAATTCACCAACGGACATCAGTACCCACCCGCCAGCCCCAACATCATGCCCATTCTGCGTGTCGAGATAGTAAGTGCAATCT3'</t>
  </si>
  <si>
    <t>Kd: 176.3 nM</t>
  </si>
  <si>
    <t>https://pubmed.ncbi.nlm.nih.gov/25174447/</t>
  </si>
  <si>
    <t>Int J Mol Med</t>
  </si>
  <si>
    <t>https://doi.org/10.3892/ijmm.2014.1908</t>
  </si>
  <si>
    <t>Apt.No.28</t>
  </si>
  <si>
    <t>Hepatitis B virus (HBV) core protein (HBc)</t>
  </si>
  <si>
    <t>5′ACGCTCGGATGCCACTACAGGGTGGGATTCTATTTTATTCTGATTCTCCGTTCACTTTGCCTCATGGACGTGCTGGTGAC3′</t>
  </si>
  <si>
    <t>5′-ACGCTCGGATGCCACTA CAG-N40-CTCATGGACGTGCTGGTGAC-3′</t>
  </si>
  <si>
    <t>50 mM NaH2PO4, 300 mM NaCl, 10 mM imidazole, pH 8.0</t>
  </si>
  <si>
    <t>Diagnostic and Drug Delivery: " Hepatitis B virus (HBV)-related hepatitis is a major health concern worldwide. As current anti-HBV therapies are limited, it is essential to develop new strategies. In the present study, by systematic evolution of ligand by exponential enrichment (SELEX), aptamers were screened against the core protein of HBV (HBc) from a random ssDNA library. The results provided a new ideal targeting molecule and may facilitate the strategy for targeted therapy as well as drug development of HBV-related diseases."</t>
  </si>
  <si>
    <t>https://pubmed.ncbi.nlm.nih.gov/24956390/</t>
  </si>
  <si>
    <t>https://doi.org/10.1371/journal.pone.0100243</t>
  </si>
  <si>
    <t>Wang, Y., Luo, Y., Bing, T., Chen, Z., Lu, M., Zhang, N., Shangguan, D., &amp; Gao, X. (2014). DNA aptamer evolved by cell-SELEX for recognition of prostate cancer. PloS one, 9(6), e100243. https://doi.org/10.1371/journal.pone.0100243</t>
  </si>
  <si>
    <t>Wy-5a</t>
  </si>
  <si>
    <t>Prostate cancer (PCa) cell line PC-3</t>
  </si>
  <si>
    <t>5'ACGCTCGGATGCCACTACAGTGCCACTACAGCTGGTTCGGTTTGGTGACTTCGTTCTTCGTTGTGGTGCTTAGTGGCCTCATGGACGTGCTGGTGAC3′</t>
  </si>
  <si>
    <t>Kd: 73.59±11.01 nM</t>
  </si>
  <si>
    <t>5'-ACGCTCGGATGCCACTACAG-N45-CTCATGGACGTGCTGGTGAC-3′</t>
  </si>
  <si>
    <t>Binding buffer was prepared by adding 1 mg/mL bovine serum albumin (BSA, Sigma) and 0.1 mg/mL Herring Sperm DNA (Invitrogen) to washing buffer (0.01 M PBS (contain 8 g NaCl, 0.2 g KCl, 3.58 g Na2HPO4·12H2O, 0.272 g KH2PO4 per 1 L ddH2O. pH = 7.4)</t>
  </si>
  <si>
    <t>Diagnostic and Therapeutic: " Morbidity and mortality of prostate cancer (PCa) have increased in recent years worldwide. Currently existing methods for diagnosis and treatment do not make the situation improve, especially for hormone refractory prostate cancer (HRPC). In this work, we have developed a new aptamer probe Wy-5a against PCa cell line PC-3 by cell-SELEX technique. The high affinity and specificity of Wy-5a makes this aptamer hold potential for application in diagnosis and target therapy of PCa."</t>
  </si>
  <si>
    <t>Gao, X, xin.gao.zsu@gmail.com; Shangguan, D , sgdh@iccas.ac.cn</t>
  </si>
  <si>
    <t>Wy-5b</t>
  </si>
  <si>
    <t>Prostate cancer (PCa) cell line PC-4</t>
  </si>
  <si>
    <t>5'ACGCTCGGATGCCACTACAGTGCCACTAAGCTGGTTCGGTTTGGTGACTTCGTTCTTCGTTGTGGTGCTTAGTGGCCTCATGGACGTGCTGGTGAC3′</t>
  </si>
  <si>
    <t>Kd: 173.1±44.67 nM</t>
  </si>
  <si>
    <t>https://pubmed.ncbi.nlm.nih.gov/24699049/</t>
  </si>
  <si>
    <t>https://doi.org/10.1371/journal.pone.0093173</t>
  </si>
  <si>
    <t>SDA</t>
  </si>
  <si>
    <t>Recombinant human E-selectin/IgG-Fc-chimeras</t>
  </si>
  <si>
    <t>5′GCCTGTTGTGAGCCTCCTAACGATTTGGATTTGGGGTGGAGGGTATGGTTTGTGCTGGCGTTCTCATTTCCCATGCTTATTCTTGTCTCCC3′</t>
  </si>
  <si>
    <t>Kd: 98±16 nM</t>
  </si>
  <si>
    <t>5′-GCCTGTTGTGAGCCTCCTAAC-N50-CATGCTTATTCTTGTCTCCC-3′</t>
  </si>
  <si>
    <t>3 mM MgCl2 in phosphate buffered saline (PBS), pH 7.5, 1 mg bovine serum albumin (BSA)/mL</t>
  </si>
  <si>
    <t>30 kDa</t>
  </si>
  <si>
    <t>Therapeutic: " Recent studies have demonstrated that selectin deficiency significantly reduces metastasis formation in vivo. We selected an E- and P-Selectin specific DNA Aptamer (SDA) via SELEX. When adhesion of HT29 cells to TNFα-stimulated E-selectin presenting human pulmonary microvascular endothelial cells was analyzed, inhibition via SDA could be demonstrated. In conclusion, SDA is a potential new therapeutic agent that antagonizes selectin-mediated adhesion during metastasis formation in human malignancies."</t>
  </si>
  <si>
    <t>The author mentioned that the SDA aptamer is also highly selective for p-selectin based on sequence homologies and supporting binding affinity tests, although the SELEX procedure was solely conducted on the E-selectin.</t>
  </si>
  <si>
    <t>Hahn, U., uli.hahn@uni-hamburg.de</t>
  </si>
  <si>
    <t>https://pubmed.ncbi.nlm.nih.gov/25340286/</t>
  </si>
  <si>
    <t>https://doi.org/10.1021/ac5028726</t>
  </si>
  <si>
    <t>S-18</t>
  </si>
  <si>
    <t>5'TGTAATTTGTCTGCAGCGGTTCTTGATCGCTGACACCATATTATGAAGA3'</t>
  </si>
  <si>
    <t>Biosensor: " Our approach combines the inherent peroxidase-like nanozyme activity of gold nanoparticles (GNPs) with high affinity and specificity of an acetamiprid-specific S-18 aptamer to detect this neurotoxic pesticide in a highly rapid, specific, and sensitive manner. This approach allowed detection of 0.1 ppm acetamiprid within an assay time of 10 min. This reversible nanozyme activation/inhibition strategy may in principle be universally applicable for the detection of a range of environmental or biomedical molecules of interest."</t>
  </si>
  <si>
    <t>modified with 5'FAM fluorescent tag</t>
  </si>
  <si>
    <t>Sharma, T. K, tarun@thsti.res.in; Bansal, V, vipul.bansal@rmit.edu.au</t>
  </si>
  <si>
    <t>https://pubmed.ncbi.nlm.nih.gov/24501772/</t>
  </si>
  <si>
    <t xml:space="preserve"> Int J Biochem Cell Biol </t>
  </si>
  <si>
    <t>https://doi.org/10.1016/j.biocel.2013.10.006</t>
  </si>
  <si>
    <t>Zhang, X., Zhang, J., Ma, Y., Pei, X., Liu, Q., Lu, B., Jin, L., Wang, J., &amp; Liu, J. (2014). A cell-based single-stranded DNA aptamer specifically targets gastric cancer. The international journal of biochemistry &amp; cell biology, 46, 1–8.</t>
  </si>
  <si>
    <t>AGC03</t>
  </si>
  <si>
    <t>Gastric cancer cell-line (HGC-27)</t>
  </si>
  <si>
    <t>5′ACGCTCGGATGCCACTACAGGGGGGTGGTCCTGAGGGTGGTGTGGTTGGTTTGGTTTCCTCATGGACGTGCTGGTGAC3'</t>
  </si>
  <si>
    <t>Kd: 16.49 ± 0.40 nM</t>
  </si>
  <si>
    <t>4.5 g/l glucose, 5 mM MgCl2, 2 mg/ml BSA and 0.2 mg/ml yeast tRNA dissolved in PBS buffer</t>
  </si>
  <si>
    <t>Diagnostic and Drug Delivery: " Gastric cancer is one of the most prevailing cancers with high morbidity and mortality. After 19 cycles of systematic evolution of ligands by exponential enrichment and subsequent cloning and sequencing, an aptamer with the highest affinity and specificity (nominated as AGC03) among candidates was screened out from a random single-stranded DNA pool. Our most important finding is that AGC03 could even be internalized into cells automatically. In conclusion, we obtained a novel aptamer specifically targeting gastric cancer,which is an effective tool for both gastric cancer diagnosis and drug delivery."</t>
  </si>
  <si>
    <t>https://pubmed.ncbi.nlm.nih.gov/24374323/</t>
  </si>
  <si>
    <t xml:space="preserve"> Acta Biomater </t>
  </si>
  <si>
    <t>https://doi.org/10.1016/j.actbio.2013.12.034</t>
  </si>
  <si>
    <t>Suenaga, E., &amp; Kumar, P. K. (2014). An aptamer that binds efficiently to the hemagglutinins of highly pathogenic avian influenza viruses (H5N1 and H7N7) and inhibits hemagglutinin-glycan interactions. Acta biomaterialia, 10(3), 1314–1323. https://doi-org.ezproxy.lib.utexas.edu/10.1016/j.actbio.2013.12.034</t>
  </si>
  <si>
    <t>8-1</t>
  </si>
  <si>
    <t>Hemagglutinin (HA) of highly pathogenic avian influenza (HPAI H5N1)</t>
  </si>
  <si>
    <t>5'UCUAAUACGACUCACUAUAGGAGCUCAGCCUUCACUGCCUGUUAGAGUUUCCUAAAAGCGAACUGGCGCCCUCGUCAGCAUCUGGCAGACGAGUGGAGACGGACUAACCACAGGCACCACGGUCGGAUCCUG3'</t>
  </si>
  <si>
    <t>5'-GGAGCTCAGCCTTCACTGC-N74-GGCA CCACGGTCGGATCCTG-3'</t>
  </si>
  <si>
    <t>10 mM HEPES, pH 7.4; 150 mM NaCl</t>
  </si>
  <si>
    <t>Diagnostic: " Highly pathogenic avian influenza (HPAI) H5 and H7 viruses have ravaged the poultry industry in numerous countries in Asia, Europe, Africa and the Middle East, and have resulted in the deaths of millions of birds. These studies suggest that aptamer 8-3S should be studied further to explore its potential applications not only in surveillance and diagnosis, but also in the development of H5N1- and H7N7-specific virucidal products that interfere with virus-host interactions to contain future H5N1 and H7N7 pandemics."</t>
  </si>
  <si>
    <t>Specificity of aptamers for the HAs of different subtypes of influenza A virus were measured and reported</t>
  </si>
  <si>
    <t>Kumar, P. K, pkr-kumar@aist.go.jp</t>
  </si>
  <si>
    <t>8-3</t>
  </si>
  <si>
    <t>5'UCUAAUACGACUCACUAUAGGAGCUCAGCCUUCACUGCGAGAUUGUUCUGACCGAGUUGCCUAGCAGGGCAACCGCUGGAACUUGAAGUCGGUAAUGCGAGCGGAAAGCCUUGGCACCACGGUCGGAUCCUG3'</t>
  </si>
  <si>
    <t>Kd: 170 pM</t>
  </si>
  <si>
    <t>8-3S</t>
  </si>
  <si>
    <t>5'GGGCAACCGCUGGAACUUGAAGUCGGUAAUGCGUGCGGAAAGCCC3'</t>
  </si>
  <si>
    <t>Kd: 110 pM</t>
  </si>
  <si>
    <t>Shortened version of aptamer 8-3. Was able to retain full-length aptamer's affinity.the presence of 2′F UTP, 2′OH CTP, 2′OH ATP and 2′OH GTP to generate 2′-fluoro-U aptamer 8-3S, and in the presence of 2′OH UTP, 2′F CTP, 2′OH ATP and 2′OH GTP to generate 2′-fluoro-C aptamer 8-3S.2′-fluoro modifications to pyrimines to improve the stability of the aptamer in the presence of endoribonucleases</t>
  </si>
  <si>
    <t>Acta Biomater</t>
  </si>
  <si>
    <t>8-10</t>
  </si>
  <si>
    <t>5'UCUAAUACGACUCACUAUAGGAGCUCAGCCUUCACUGCGGUGACCGGAGGAAUACGCGGACGGAGAAAGGGUUGGCCUCGUGGAUGGCGGAUACCCGUCCAGGGAUCUUCUAGGCACCACGGUCGGAUCCUG3'</t>
  </si>
  <si>
    <t>https://pubmed.ncbi.nlm.nih.gov/24334484/</t>
  </si>
  <si>
    <t xml:space="preserve"> Cell Struct Funct </t>
  </si>
  <si>
    <t>https://doi.org/10.1247/csf.13019</t>
  </si>
  <si>
    <t>Glygoprotein 2 (GP2), Mouse</t>
  </si>
  <si>
    <t>5'GGGAGAAUUCCGACCAGAAGCAAGUAGUUGGCGCCUACUAUAGAAAUACGCCUUUCCUCUCUCCUUCCUCUUCU3'</t>
  </si>
  <si>
    <t>Kd: 110 ± 2.6 nM</t>
  </si>
  <si>
    <t>5'-GGGAGAAUUCCGACCAGAAG-N30-CCUUUC­CUCUCUCCUUCCUCUUCU-3'</t>
  </si>
  <si>
    <t>Phosphate buffered saline (PBS)</t>
  </si>
  <si>
    <t>Drug Delivery: " Microfold (M) cells are intestinal epithelial cells specialized for sampling and transport of luminal antigens to gut-associated lymphoid tissue for initiation of both mucosal and systemic immune responses. In this study, we used Systematic Evolution of Ligands by EXponential enrichment (SELEX) to isolate aptamers specific to murine GP2 (mGP2). this aptamer was able to bind to mGP2 expressed on the cell surface. These results suggest that this mGP2-specific aptamer could serve as a valuable tool for testing M-cell-targeted vaccine delivery in the murine model system."</t>
  </si>
  <si>
    <t>Ohno, H, ohno@rcai.riken.jp</t>
  </si>
  <si>
    <t>https://pubmed.ncbi.nlm.nih.gov/24835440/</t>
  </si>
  <si>
    <t>https://doi.org/10.1371/journal.pone.0097574</t>
  </si>
  <si>
    <t>Kwon, H. M., Lee, K. H., Han, B. W., Han, M. R., Kim, D. H., &amp; Kim, D. E. (2014). An RNA aptamer that specifically binds to the glycosylated hemagglutinin of avian influenza virus and suppresses viral infection in cells. PloS one, 9(5), e97574. https://doi.org/10.1371/journal.pone.0097574</t>
  </si>
  <si>
    <t>HA12-16</t>
  </si>
  <si>
    <t>Glycosylated receptor-binding domain of the HA protein (gHA1)</t>
  </si>
  <si>
    <t>5'GGGUUCACUGCAGACUUGACGAAGCUUGCUUGACGGAGAUCAAGGGCGAGUCGCAUACCAAGUUGAUGGGGAAUGGAUCCACAUCUACGAAUUC3'</t>
  </si>
  <si>
    <t>5'-GGGUUCACUGCAGACUUGACGAAGCUU-N40-AAUGGAUCCACAUCUACGAAUUC-3'</t>
  </si>
  <si>
    <t>20 mM sodium phosphate, pH 7.5, 500 mM NaCl, and 20 mM imidazole</t>
  </si>
  <si>
    <t>Therapeutic: " The influenza virus surface glycoprotein hemagglutinin (HA) is responsible for viral attachment to sialic acid-containing host cell receptors and it facilitates the initial stage of viral infection. In the present study, we isolated an RNA aptamer specific to the glycosylated receptor-binding domain of the HA protein (gHA1). The HA12-16 RNA aptamer suppresses viral attachment to host cells by neutralizing the receptor-binding site of influenza virus HA. These results indicate that the isolated RNA aptamer can be developed as an antiviral reagent against influenza through appropriate therapeutic formulation."</t>
  </si>
  <si>
    <t>To the best of our knowledge, this aptamer includes the primer/static regions. However, one of the paper's figures showed the secondary structure for only the random region.</t>
  </si>
  <si>
    <t>Kim, D. E, kimde@konkuk.ac.kr</t>
  </si>
  <si>
    <t>https://pubmed.ncbi.nlm.nih.gov/24880870/</t>
  </si>
  <si>
    <t>https://doi.org/10.1007/s00216-014-7883-8</t>
  </si>
  <si>
    <t>Martin, J. A., Chávez, J. L., Chushak, Y., Chapleau, R. R., Hagen, J., &amp; Kelley-Loughnane, N. (2014). Tunable stringency aptamer selection and gold nanoparticle assay for detection of cortisol. Analytical and bioanalytical chemistry, 406(19), 4637–4647. https://doi.org/10.1007/s00216-014-7883-8</t>
  </si>
  <si>
    <t>Aptamer 15–1</t>
  </si>
  <si>
    <t>Cortisol</t>
  </si>
  <si>
    <t>5'GAATGGATCCACATCCATGGATGGGCAATGCGGGGTGGAGAATGGTTGCCGCACTTCGGCTTCACTGCAGACTTGACGAAGCTTGACGAA3'</t>
  </si>
  <si>
    <t>Kd: 16.1 ± 0.6 μM</t>
  </si>
  <si>
    <t>5'-GAATGGATCCACATCCATGG-N40-TTCACTGCAGACTTGACGAAGCTTGACGAA-3'</t>
  </si>
  <si>
    <t>50 mM Tris (Promega, ≥99.9 %), 137 mM NaCl (Sigma &gt;99.5 %), 5 mM MgCl2 (Fluka, ≥98 %), pH 7.4</t>
  </si>
  <si>
    <t>Diagnostic: " The first-known aptamer for the stress biomarker cortisol was selected using a tunable stringency magnetic bead selection strategy. The structure-switching aptamer was applied to a gold nanoparticle assay in buffer and was shown to discriminate between cortisol and two other stress biomarkers, norepinephrine and epinephrine, and a structurally analogous biomarker of liver dysfunction, cholic acid. We believe this approach enhances aptamer selection and serves as proof-of-principle work toward development of point-of-care diagnostics for medical, combat, or bioterrorism targets."</t>
  </si>
  <si>
    <t>Kelley-Loughnane, N, nancy.kelley-loughnane.1@us.af.mil</t>
  </si>
  <si>
    <t>https://pubmed.ncbi.nlm.nih.gov/24849390/</t>
  </si>
  <si>
    <t>https://doi.org/10.1371/journal.pone.0098214</t>
  </si>
  <si>
    <t>Cao, B., Hu, Y., Duan, J., Ma, J., Xu, D., &amp; Yang, X. D. (2014). Selection of a novel DNA aptamer for assay of intracellular interferon-gamma. PloS one, 9(5), e98214. https://doi.org/10.1371/journal.pone.0098214</t>
  </si>
  <si>
    <t>B1-4</t>
  </si>
  <si>
    <t>Interferon-gamma (IFN-γ)</t>
  </si>
  <si>
    <t>5′CCGCCCAAATCCCTAAGAGAAGACTGTAATGACATCAAACCAGACACACTACACACGCA3′</t>
  </si>
  <si>
    <t>Kd: 74.5 nM</t>
  </si>
  <si>
    <t>5′-TGCGTGTGTAGTGTGTCTG-N21-CTCTTAGGGATTTGGGCGG-3′</t>
  </si>
  <si>
    <t>Detection, Therapeutic, and Diagnostic: " nterferon-gamma (IFN-γ) is a glycoprotein generated by lymphocytes that possesses anti-tumor, antiviral and immunomodulatory functions. IFN-γ assays are broadly employed in immunological research and clinical diagnostic tests. In this study, a novel 59-mer DNA aptamer (B1-4) was developed for assay of intracellular IFN-γ. The selected aptamer hence provides a novel approach for assaying intracellular IFN-γ generated by a group of lymphocytes, and may have application potential in both scientific research and clinical laboratory test."</t>
  </si>
  <si>
    <t>aptamer can bind to both natural and paraformaldehyde-fixed IFN-γ</t>
  </si>
  <si>
    <t>Hu, Y, hyjy2008@hotmail.com; Yang, X. D, ayangmd@gmail.com</t>
  </si>
  <si>
    <t>https://pubmed.ncbi.nlm.nih.gov/24496116/</t>
  </si>
  <si>
    <t>https://doi.org/10.1039/c3an02117c</t>
  </si>
  <si>
    <t>Wu, Y., Zhan, S., Wang, L., &amp; Zhou, P. (2014). Selection of a DNA aptamer for cadmium detection based on cationic polymer mediated aggregation of gold nanoparticles. The Analyst, 139(6), 1550–1561. https://doi.org/10.1039/c3an02117c</t>
  </si>
  <si>
    <t>Cd-4</t>
  </si>
  <si>
    <t>Cadmium (II)</t>
  </si>
  <si>
    <t>5'ACCGACCGTGCTGGACTCTGGACTGTTGTGGTATTATTTTTGGTTGTGCAGTATGAGCGAGCGTTGCG3'</t>
  </si>
  <si>
    <t>Kd: 34.5 nM</t>
  </si>
  <si>
    <t>5′-ACCGACCGTGCTGGACTCT-N30-AGTATGAGCGAGCGTTGCG-3′</t>
  </si>
  <si>
    <t>50 mM HEPES, 50 mM NaCl, 5 mM KCl, 5 mM MgCl2, pH 7.2</t>
  </si>
  <si>
    <t>Detection: " The demand for selection of aptamers against various small chemical molecules has substantially increased in recent years. Herein we chose Cd(II) as a model of a small molecule with less sites, and proposed a novel SELEX strategy of immobilizing ssDNA libraries rather than target molecules on a matrix, for selection of aptamers with high affinity to Cd(II). The selected Cd-4 aptamer will offer a new substitute for the detection of Cd(II) or other applications like recovery of cadmium from polluted samples."</t>
  </si>
  <si>
    <t>Zhou, P, zhoupei@sjtu.edu.cn</t>
  </si>
  <si>
    <t>https://pubmed.ncbi.nlm.nih.gov/24129312/</t>
  </si>
  <si>
    <t>https://doi.org/10.1016/j.biomaterials.2013.09.107</t>
  </si>
  <si>
    <t>Sung, H. J., Choi, S., Lee, J. W., Ok, C. Y., Bae, Y. S., Kim, Y. H., Lee, W., Heo, K., &amp; Kim, I. H. (2014). Inhibition of human neutrophil activity by an RNA aptamer bound to interleukin-8. Biomaterials, 35(1), 578–589. https://doi.org/10.1016/j.biomaterials.2013.09.107</t>
  </si>
  <si>
    <t>8A-44</t>
  </si>
  <si>
    <t>Interleukin-8 (IL-8)</t>
  </si>
  <si>
    <t>5'GGGGGCUUAUCAUUCCAUUUAGUGUUAUGAUAACCUUCCCAUCA3'</t>
  </si>
  <si>
    <t>Kd: 92.2 μM</t>
  </si>
  <si>
    <t>5'-GGGAGAGCGGAAGCGTGCTGGGCC-N40-CATAACCCAGAGGTCGATGGATCCCCCC-3</t>
  </si>
  <si>
    <t>30 mM Tris-HCl (pH 7.5), 150 mM NaCl, 1.5 mM MgCl2, 2mM DTT, and 1% BSA</t>
  </si>
  <si>
    <t>Therapeutic and Inhibition: " Interleukin-8 (IL-8) is a proinflammatory CXC chemokine that has been associated with the promotion of neutrophil chemotaxis, degranulation, and the pathogenesis of several neutrophil-infiltrating chronic inflammatory diseases. In the current study, we generated and characterized a 2'-fluoro-pyrimidine modified RNA aptamer (8A-35) against human IL-8. Our results suggest that the 8A-35 aptamer has great potential to be a lead structure in the development of effective therapeutic agents against inflammatory diseases."</t>
  </si>
  <si>
    <t>This aptamer was originally labelled as 8A-1F2R.</t>
  </si>
  <si>
    <t>Lee, W, wlee@spin.yonsei.ac.kr; Heo, K, hk@ncc.re.kr</t>
  </si>
  <si>
    <t>8A-35</t>
  </si>
  <si>
    <t>5'GGGGGCUUAUCAUUCCAUUUAGUGUUAUGAUAACC3'</t>
  </si>
  <si>
    <t>Kd: 1.72 pM</t>
  </si>
  <si>
    <t>Truncated form of 8a-44; truncated to cut costs and filter out bases not essential for binding</t>
  </si>
  <si>
    <t>8A-30</t>
  </si>
  <si>
    <t>5'GGGUUAUCAUUCCAUUUAGUGUUAUGAUAA3'</t>
  </si>
  <si>
    <t>Kd: 1.22 μM</t>
  </si>
  <si>
    <t>https://pubmed.ncbi.nlm.nih.gov/25158092/</t>
  </si>
  <si>
    <t>https://doi.org/10.1038/mtna.2014.41</t>
  </si>
  <si>
    <t>M49</t>
  </si>
  <si>
    <t>Murine CD200R1</t>
  </si>
  <si>
    <t>5'GACGATAGCGGTGACGGCACAGACGGACGTGACATGCTTGACCAACTCGCCGTATGCCGCTTCCGTCCGTCGCTC3'</t>
  </si>
  <si>
    <t>Kd: 390 ± 86 nM</t>
  </si>
  <si>
    <t>5'-GACGATAGCGGTGACGGCACAGACG-N25-CGTATGCCGCTTCCGTCCGTCGCTC-3'</t>
  </si>
  <si>
    <t>PBS (pH 7.4)</t>
  </si>
  <si>
    <t>Therapuetic: " CD200R1 expressed on the surface of myeloid and lymphoid cells delivers immune inhibitory signals to modulate inflammation when engaged with its ligand CD200. We report the development and characterization of DNA aptamers, which bind to murine CD200R1 and act as potent signalling molecules in the absence of exogenous CD200. As DNA aptamers exhibit inherent advantages over conventional protein-based therapeutics including low immunogenicity, ease of synthesis, low cost, and long shelf life, such CD200R1 agonistic aptamers may emerge as useful and safe nonsteroidal anti-inflammatory therapeutic agents."</t>
  </si>
  <si>
    <t>Gariépy, J, gariepy@sri.utoronto.ca</t>
  </si>
  <si>
    <t>Prodeus, A., Cydzik, M., Abdul-Wahid, A., Huang, E., Khatri, I., Gorczynski, R., &amp; Gariépy, J. (2014). Agonistic CD200R1 DNA Aptamers Are Potent Immunosuppressants That Prolong Allogeneic Skin Graft Survival. Molecular therapy. Nucleic acids, 3(8), e190. https://doi.org/10.1038/mtna.2014.41</t>
  </si>
  <si>
    <t>M52</t>
  </si>
  <si>
    <t>5'GACGATAGCGGTGACGGCACAGACGTTTATTACCATTATGCCTATGTAACGTATGCCGCTTCCGTCCGTCGCTC3'</t>
  </si>
  <si>
    <t>Kd: &gt;1000 nM</t>
  </si>
  <si>
    <t>https://pubmed.ncbi.nlm.nih.gov/24661998/</t>
  </si>
  <si>
    <t>https://doi.org/10.1016/j.biocel.2014.03.008</t>
  </si>
  <si>
    <t>Zhao, N., Pei, S. N., Parekh, P., Salazar, E., &amp; Zu, Y. (2014). Blocking interaction of viral gp120 and CD4-expressing T cells by single-stranded DNA aptamers. The international journal of biochemistry &amp; cell biology, 51, 10–18. https://doi.org/10.1016/j.biocel.2014.03.008</t>
  </si>
  <si>
    <t>CD4-#1-F</t>
  </si>
  <si>
    <t>CD4-expressing human cells</t>
  </si>
  <si>
    <t>5'ATCCAGAGTGACGCAGCACCACCACCGTACAATTCGCTTTCTTTTTTCATTACCTACTCTGGCTGGACACGGTGGCTTAGT 3'</t>
  </si>
  <si>
    <t>5′-ATCCAGAGTGACGCAGCA-N45-TGGACACGGTGGCTTAGT 3′</t>
  </si>
  <si>
    <t>Therapeutic: " To investigate the potential clinical application of aptamers to prevention of HIV infection, single-stranded DNA (ssDNA) aptamers specific for CD4 were developed using the systematic evolution of ligands by exponential enrichment approach and next generation sequencing. Functional studies showed that the aptamer polymers significantly blocked binding of viral gp120 to CD4-expressing cells by up to 70% inhibition. These findings provide a new approach to prevent HIV-1 transmission using oligonucleotide aptamers."</t>
  </si>
  <si>
    <t>Zu, Y; yzu@houstonmethodist.org.</t>
  </si>
  <si>
    <t>https://pubmed.ncbi.nlm.nih.gov/25153252/</t>
  </si>
  <si>
    <t xml:space="preserve"> Toxins (Basel) </t>
  </si>
  <si>
    <t>https://doi.org/10.3390/toxins6082435</t>
  </si>
  <si>
    <t>McKeague, M., Velu, R., Hill, K., Bardóczy, V., Mészáros, T., &amp; DeRosa, M. C. (2014). Selection and characterization of a novel DNA aptamer for label-free fluorescence biosensing of ochratoxin A. Toxins, 6(8), 2435–2452. https://doi.org/10.3390/toxins6082435</t>
  </si>
  <si>
    <t>A08</t>
  </si>
  <si>
    <t>5'AGCCTCGTCTGTTCTCCCGGCAGTGTGGGCGAATCTATGCGTACCGTTCGATATCGTGGGGAAGACAAGCAGACGT3'</t>
  </si>
  <si>
    <t>Kd: 290 ± 150 nM</t>
  </si>
  <si>
    <t>5'-AGCCTCGTCTGTTCTCCC-N40-GGGAAGACAAGCAGACGT-3'</t>
  </si>
  <si>
    <t>10 mM Na2HPO4, 2 mM KH2PO4, 2.7 mM KCl, 137 mM NaCl, pH 7.4</t>
  </si>
  <si>
    <t>Mw = 403.81 G/mol</t>
  </si>
  <si>
    <t>Detection: " Nucleic acid aptamers are emerging as useful molecular recognition tools for food safety monitoring. This work describes the selection of novel DNA aptamers that bind to the important food contaminant ochratoxin A (OTA). This label-free detection platform is capable of rapid, selective, and sensitive OTA quantification with a limit of detection of 9 nM and linear quantification up to 100 nM."</t>
  </si>
  <si>
    <t>The forward primer, SELF, 5'-AGCCTCGTCTGTTCTCCC-3', and reverse primer, SELR, 5'-BIOTIN-ACGTCTGCTTGTCTTCCC-3', were also synthesized and prepared for the selection procedure.</t>
  </si>
  <si>
    <t>DeRosa, M. C, maria_derosa@carleton.ca</t>
  </si>
  <si>
    <t>B08</t>
  </si>
  <si>
    <t>5'AGCCTCGTCTGTTCTCCCGGCGCATGATCATTCGGTGGGTAAGGTGGTGGTAACGTTGGGGAAGACAAGCAGACGT3'</t>
  </si>
  <si>
    <t>Kd: 110 ± 50 nM</t>
  </si>
  <si>
    <t>https://pubmed.ncbi.nlm.nih.gov/26770413/</t>
  </si>
  <si>
    <t xml:space="preserve"> Int J Clin Exp Med </t>
  </si>
  <si>
    <t>PMCID: PMC4694313 or PMID: 26770413</t>
  </si>
  <si>
    <t>Wang, H., Liang, J., Ma, Y., Sun, B., Li, X., Wei, Y., Fu, G., Li, M., &amp; Xia, W. (2015). Identification of a novel molecular probe for recognition of human osteosarcoma cell using the cell-SELEX method. International journal of clinical and experimental medicine, 8(10), 18151–18157.</t>
  </si>
  <si>
    <t>No. 6</t>
  </si>
  <si>
    <t>U-2 OS human osteosacroma cells</t>
  </si>
  <si>
    <t>5'ATCCAGAGTGACGCAGCATGGTGGGGGTTTTGGCGTTATTTGTGCTTTTTTGGCGGGGTGGACACGGTGGCTTAGT3'</t>
  </si>
  <si>
    <t>Binding buffer (1 L Dulbecco's phosphate buffered saline (DPBS) containing 4.5 g of glucose, 1 g BSA (Sigma), 100 mg yeast tRNA (Invitrogen) and 5 ml of 1 M MgCl2)</t>
  </si>
  <si>
    <t>Diagnostic: " Osteosarcoma is the most common primary malignant bone tumor in adolescents and young adults. In the present study, we have designed a novel aptamer using the cell-based Systematic Evolution of Ligands Exponential Enrichment (cell-SELEX) technique that specifically recognizes the U-2 OS human osteosarcoma cell line. The generation of aptamer libraries can be used not only for the specific diagnosis of osteosarcoma, but also to build a platform for developing probe-carrier-antitumor drugs complexes and targeted therapies for osteosarcoma."</t>
  </si>
  <si>
    <t>Xia, W., xiawei4016@126.com</t>
  </si>
  <si>
    <t>https://pubmed.ncbi.nlm.nih.gov/26694424/</t>
  </si>
  <si>
    <t xml:space="preserve"> Mar Drugs </t>
  </si>
  <si>
    <t>https://doi.org/10.3390%2Fmd13127066</t>
  </si>
  <si>
    <t>Lin, C., Liu, Z. S., Wang, D. X., Li, L., Hu, P., Gong, S., Li, Y. S., Cui, C., Wu, Z. C., Gao, Y., Zhou, Y., Ren, H. L., &amp; Lu, S. Y. (2015). Generation of Internal-Image Functional Aptamers of Okadaic Acid via Magnetic-Bead SELEX. Marine drugs, 13(12), 7433–7445. https://doi.org/10.3390/md13127066</t>
  </si>
  <si>
    <t>O31</t>
  </si>
  <si>
    <t>Monoclonal antibody against OA (OA-mAb-F(ab′)2)</t>
  </si>
  <si>
    <t>5'GAGGCAGCACTTCACACGATCTGTATTCCGTGAATAACTTAGCTGGTAATGGCGTTCGTTCCGCTGCGTAATGACTGTAGTGATG3'</t>
  </si>
  <si>
    <t>Ka: 1.47 nM</t>
  </si>
  <si>
    <t>5′-GAGGCAGCACTTCACACGATCTG-N40-CTGCGTAATGACTGTAGTGATG-3'</t>
  </si>
  <si>
    <t>binding buffer (20 mM Hepes, 150 mM NaCl, 2 mM KCl, 2 mM MgCl2, and 2 mM CaCl2, pH 7.4)</t>
  </si>
  <si>
    <t>Detection: " Okadaic acid (OA) is produced by Dinophysis and Prorocentrum dinoflagellates and primarily accumulates in bivalves, and this toxin has harmful effects on consumers and operators. In this work, we first report the use of aptamers as novel non-toxic probes capable of binding to a monoclonal antibody against OA (OA-mAb). The above data provides strong evidence that internal-image functional aptamers could be applicable as novel probes in a non-toxic assay."</t>
  </si>
  <si>
    <t>Ren, H. L, renhl@jlu.edu.cn; Lu, S. Y, lushiying1129@163.com</t>
  </si>
  <si>
    <t>https://pubmed.ncbi.nlm.nih.gov/26658271/</t>
  </si>
  <si>
    <t>https://doi.org/10.1371%2Fjournal.pone.0142412</t>
  </si>
  <si>
    <t>Piater, B., Doerner, A., Guenther, R., Kolmar, H., &amp; Hock, B. (2015). Aptamers Binding to c-Met Inhibiting Tumor Cell Migration. PloS one, 10(12), e0142412. https://doi.org/10.1371/journal.pone.0142412</t>
  </si>
  <si>
    <t>CLN3-T</t>
  </si>
  <si>
    <t>5'GAAAAGTTATCAGGCCTGGATGGTAGCTCGGTCGGGGTGGGTGGGTTGGCAAGTCTGATT3'</t>
  </si>
  <si>
    <t>Kd: 0.10 nM</t>
  </si>
  <si>
    <t>5'-GGAGGGAAAAGTTATCAGGC-N40-TGATTAGTTTTGGAGTACTCGCTCC-3'</t>
  </si>
  <si>
    <t>Dulbecco's PBS</t>
  </si>
  <si>
    <t>Diagnostic and Therapeutic: " The human receptor tyrosine kinase c-Met plays an important role in the control of critical cellular processes. Since c-Met is frequently over expressed or deregulated in human malignancies, blocking its activation is of special interest for therapy. We report the generation of the RNA aptamer CLN64 containing 2'-fluoro pyrimidine modifications by systematic evolution of ligands by exponential enrichment (SELEX). CLN3 and CLN64 aptamers exhibit valuable tools to further understand the structural and functional basis for c-Met activation or inhibition by synthetic ligands and their interplay with HGF binding."</t>
  </si>
  <si>
    <t>Trancated version of cln3 by the deletion of 25 bases in the primer region</t>
  </si>
  <si>
    <t>Initially found selected in Boltz, A., Piater, B., Toleikis, L., Guenther, R., Kolmar, H., &amp; Hock, B. (2011). Bi-specific aptamers mediating tumor cell lysis. The Journal of biological chemistry, 286(24), 21896–21905. https://doi.org/10.1074/jbc.M111.238261</t>
  </si>
  <si>
    <t>Hock, B, bjoern.hock@merckgroup.com</t>
  </si>
  <si>
    <t>CLN64</t>
  </si>
  <si>
    <t>5'GGAGGGAAAAGUUAUCAGGCCGCUAGUUACCAGGUGUAGCUGACCAAGCGGAUGUGUGUUGAUUAGUUUUGGAGUACUCGCUCC3'</t>
  </si>
  <si>
    <t>Kd: 1.03 ± 0.15 nM</t>
  </si>
  <si>
    <t>2´-fluoro-CTP (fCTP), 2´-fluoro-UTP (fUTP)</t>
  </si>
  <si>
    <t>CLN64-T</t>
  </si>
  <si>
    <t>5'GGAGGGAAAAGUUAUCAGGCCCGCUAGUUACCAGGUGUAGCUGACCAAGCGGAUGUGUGUUGAUU3'</t>
  </si>
  <si>
    <t>Kd: 3.83 ± 2.40 nM</t>
  </si>
  <si>
    <t>Truncated version of cln64 by the deletion of 20 bases from the primer region</t>
  </si>
  <si>
    <t>https://pubmed.ncbi.nlm.nih.gov/26583119/</t>
  </si>
  <si>
    <t xml:space="preserve"> Biomed Res Int </t>
  </si>
  <si>
    <t>https://doi.org/10.1155%2F2015%2F610281</t>
  </si>
  <si>
    <t>Du, J., Hong, J., Xu, C., Cai, Y., Xiang, B., Zhou, C., &amp; Xu, X. (2015). Screening and Identification of ssDNA Aptamer for Human GP73. BioMed research international, 2015, 610281. https://doi.org/10.1155/2015/610281</t>
  </si>
  <si>
    <t>A10-2</t>
  </si>
  <si>
    <t>Golgi protein-73 (GP 73)</t>
  </si>
  <si>
    <t>5'ACGCTCGGATGCCACTACAGTTGGTTTTTTTTTGTTATTTAGAGTAAAAACCTTGTGTGTAGTGACTCATGGACGTGCTGGTGAC3'</t>
  </si>
  <si>
    <t>Kd: 127.4 ± 18.65 nM.</t>
  </si>
  <si>
    <t>5′-ACGCTCGGATGCCACTACAG-N45-CTCATGGACGTGCTGGTGAC-3′</t>
  </si>
  <si>
    <t>BSA dissolved in binding buffer (20 mM HEPES, 120 mM NaCl, 5 mM KCl, 1 mM CaCl2, and 1 mM MgCl2, pH 7.3</t>
  </si>
  <si>
    <t>68 kDa</t>
  </si>
  <si>
    <t>Diagnostic: " As one tumor marker of HCC, Golgi Protein 73 (GP73) is given more promise in the early diagnosis of HCC, and aptamers have been developed to compete with antibodies as biorecognition probes in different detection system. In this study, we utilized GP73 to screen specific ssDNA aptamers by SELEX technique. Significantly, the identified aptamer A10-2 could distinguish normal and cancerous liver tissues. So, our results indicate that the aptamer A10-2 might be developed into one molecular probe to detect HCC from normal liver specimens."</t>
  </si>
  <si>
    <t>Xu, X, xuxia503@126.com</t>
  </si>
  <si>
    <t>https://pubmed.ncbi.nlm.nih.gov/25999049/</t>
  </si>
  <si>
    <t xml:space="preserve"> Sci Rep </t>
  </si>
  <si>
    <t>https://doi.org/10.1038%2Fsrep10326</t>
  </si>
  <si>
    <t>CSC-16</t>
  </si>
  <si>
    <t>Colorectal cancer stem cells (CR-CSC)</t>
  </si>
  <si>
    <t>5'GGCAGGAAGACAAACAGCGGTCTGACTGGGTAGCAGTAGAAGGCGTCGGTCCCGGGGGTCTGTGGTGCTGT3'</t>
  </si>
  <si>
    <t>Kd: 27.4 ± 4.9 nM</t>
  </si>
  <si>
    <t>5'-GGCAGGAAGACAAACA-N40-GGTCTGTGGTGCTGT-3'</t>
  </si>
  <si>
    <t>1 L of Dulbecco's phosphate-buffered saline (DPBS, Invitrogen Co., USA), 100 mg transfer ribonucleic acid (Sigma Co., USA), 4.5 g of glucose, and 5 mL of 1 M MgCl2</t>
  </si>
  <si>
    <t>Diagnostic: " Colorectal cancer (CRC) is the most frequently diagnosed cancer around the world, causing about 700,000 deaths every year. These results demonstrated that the integrated microfluidic system is able to rapidly screen aptamers with high affinity and selectivity within a shorter period of time. This technology is promising for screening of aptamer targeting agents for these cancer cells, which could be useful for early diagnosis of CR-CSC/CRC or even target therapeutics."</t>
  </si>
  <si>
    <t>Lee, G. B, gwobin@pme.nthu.edu.tw</t>
  </si>
  <si>
    <t>Hung, L. Y., Wang, C. H., Che, Y. J., Fu, C. Y., Chang, H. Y., Wang, K., &amp; Lee, G. B. (2015). Screening of aptamers specific to colorectal cancer cells and stem cells by utilizing On-chip Cell-SELEX. Scientific reports, 5, 10326. https://doi.org/10.1038/srep10326</t>
  </si>
  <si>
    <t>CSC-19</t>
  </si>
  <si>
    <t>5'GGCAGGAAGACAAACACCCGGGACCGACGCCTTCTACTGCTACCCAGTCAGACCGCGGTCTGTGGTGCTGT3'</t>
  </si>
  <si>
    <t>Kd: 157.2 ± 44.4 nM</t>
  </si>
  <si>
    <t>CSC-34</t>
  </si>
  <si>
    <t>5'GGCAGGAAGACAAACACACAGCCGCACACACAGAACTCCAGGATCTTACCGCCTCAGGTCTGTGGTGCTGT3'</t>
  </si>
  <si>
    <t>Kd: 48.6 ± 6.8 nM</t>
  </si>
  <si>
    <t>CSC-35</t>
  </si>
  <si>
    <t>5'GGCAGGAAGACAAACATGAGGCGGTAAGATCCTGGAGTTCTGTGTGTGCGGCTGTTGGGTCTGTGGTGCTGT3'</t>
  </si>
  <si>
    <t>Kd: 44.8 ± 10.2 nM</t>
  </si>
  <si>
    <t>HCT-15</t>
  </si>
  <si>
    <t>Colon carcinoma cell lines (HCT-8), Human</t>
  </si>
  <si>
    <t>5'GGCAGGAAGACAAACACGCAACAACATACGAAGCCACACAAAAAAAAACACAACCAGGTCTGTGGTGCTGT3'</t>
  </si>
  <si>
    <t>Kd: 13.2 ± 3.8 nM</t>
  </si>
  <si>
    <t>HCT-17</t>
  </si>
  <si>
    <t>5'GGCAGGAAGACAAACATGGTTGTGTTTTTTTTTGTGTGGCTTCGTATGTTGTTGCGGGTCTGTGGTGCTGT3'</t>
  </si>
  <si>
    <t>Kd: 28.5 ± 8.5 nM</t>
  </si>
  <si>
    <t>HCT-34</t>
  </si>
  <si>
    <t>5'GGCAGGAAGACAAACACCAAAAAAACACCAAAAACAAAACCACGGTCTGTGGTGCTGT3'</t>
  </si>
  <si>
    <t>Kd: 12.3 ± 4.5 nM</t>
  </si>
  <si>
    <t>HCT-35</t>
  </si>
  <si>
    <t>5'GGCAGGAAGACAAACAGTGGTTTTGTTTTTGGTGTTTTTTTGGGGTCTGTGGTGCTGT3'</t>
  </si>
  <si>
    <t>Kd: 34.4 ± 6.6 nM</t>
  </si>
  <si>
    <t>https://pubmed.ncbi.nlm.nih.gov/26221481/</t>
  </si>
  <si>
    <t xml:space="preserve"> Iran J Basic Med Sci </t>
  </si>
  <si>
    <t>PMID: 26221481 or PMCID: PMC4509953</t>
  </si>
  <si>
    <t>Moosavian, S. A., Jaafari, M. R., Taghdisi, S. M., Mosaffa, F., Badiee, A., &amp; Abnous, K. (2015). Development of RNA aptamers as molecular probes for HER2(+) breast cancer study using cell-SELEX. Iranian journal of basic medical sciences, 18(6), 576–586.</t>
  </si>
  <si>
    <t>TSA14</t>
  </si>
  <si>
    <t>RHER2/neu protein via TUBO cell line</t>
  </si>
  <si>
    <t>5'ACCGAGUCCAGAAGCUUGUAGUACUGCUGGAGCAUUUAUGGAUGAACCUUGGACGGAAGCCUAGAUGGAGUUGAAUUCUCCCUAUAGUGAGUCGUAUUAC3'</t>
  </si>
  <si>
    <t>Kd: 133.9 ± 12.78 nM</t>
  </si>
  <si>
    <t>5'-ACCGAGTCCAGAAGCTTGTAGTACT-N35-GCCTAGATGGAGTTGAATTCTCCCTATAGTGAGTCGTATTAC-3'</t>
  </si>
  <si>
    <t>20 mM HEPES-NaOH, pH 7.4, 150 mM NaCl, 1.5 mM CaCl2, 0.5 mM MgCl2, 10% yeast tRNA (Sigma)</t>
  </si>
  <si>
    <t>185kDa</t>
  </si>
  <si>
    <t>Therapeutic: " Development of molecules that specifically recognize cancer cells is one of the major areas in cancer research. Human epidermal growth factor receptor 2 (HER2) is specifically expressed on the surface of breast cancer cells. HER2 is associated with an aggressive phenotype and poor prognosis. In this study we aimed to isolate RNA aptamers that specifically bind to HER2 overexpressing TUBO cell line. We believe the selected aptamers could be useful ligands for targeted breast cancer therapy."</t>
  </si>
  <si>
    <t>TUBO is a cloned cell line established from a mammary carcinoma of the Her2-neu transgenic mice also on the Balb/c background. TUBO is considered to be a nonmetastatic cell line</t>
  </si>
  <si>
    <t>Abnous, K, abnouskh@mums.ac.ir</t>
  </si>
  <si>
    <t>https://pubmed.ncbi.nlm.nih.gov/25689224/</t>
  </si>
  <si>
    <t>https://doi.org/10.1038%2Fmtna.2015.1</t>
  </si>
  <si>
    <t>Duclair, S., Gautam, A., Ellington, A., &amp; Prasad, V. R. (2015). High-affinity RNA Aptamers Against the HIV-1 Protease Inhibit Both In Vitro Protease Activity and Late Events of Viral Replication. Molecular therapy. Nucleic acids, 4(2), e228. https://doi.org/10.1038/mtna.2015.1</t>
  </si>
  <si>
    <t>PR10.1</t>
  </si>
  <si>
    <t>HIV-1 aspartyl protease (PR)</t>
  </si>
  <si>
    <t xml:space="preserve">5'GGGUUACCUAGGUGUAGAUGCUCUUCAUUGUAACUUCUCAUAAUUUCCCGAGGCUUUUACUUUCGGGGUCCUAAGUGACGUCUGAACUGCUUCGAA3' </t>
  </si>
  <si>
    <t>Kd: 115 ± 22 nM</t>
  </si>
  <si>
    <t xml:space="preserve">5'-GGGTTACCTAGGTGTAGATGCT-N50-AAGTGACGTCTGAACTGCTTCGAA-3' </t>
  </si>
  <si>
    <t>20 mmol/l HEPES pH 7.4, 150 mmol/l NaCl, 5 mmol/l MgCl2</t>
  </si>
  <si>
    <t>22 kDa</t>
  </si>
  <si>
    <t>Therapeutic: " HIV-1 aspartyl protease (PR) plays a key role in virion morphogenesis, underscoring the effectiveness of protease inhibitors (PI). We report here, for the first time, the isolation of RNA aptamers targeted to the HIV-1 PR. Our results show that the anti-PR aptamers inhibit HIV replication, inhibition is correlated to PR-binding by aptamer in vitro and that by employing partially randomized (doped) selections, it is possible to improve the degree of inhibition of virus replication."</t>
  </si>
  <si>
    <t>*primer regions (constant region shown in figure 3) on aptamer do not match pool cited
DNA library/pool was used as a template to generate the RNA pool used in the selection. A T7 promoter sequence might be necessary to use this DNA library/pool as a template to generate the RNA pool in the selection.</t>
  </si>
  <si>
    <t>Prasad, V. R, vinayaka.prasad@einstein.yu.edu</t>
  </si>
  <si>
    <t>PR10.9</t>
  </si>
  <si>
    <t>5'GGGUUACCUAGGAGGAGAUGCUACAUUACCUAAGUAAGAUUACGGCUUCGAGUUUAGAGACCUCUCCCUGGUAAGUGACGUCUGAACUGCUUCGAA3'</t>
  </si>
  <si>
    <t>Kd: 93 ±19 nM</t>
  </si>
  <si>
    <t>*primer regions on aptamer do not match pool cited
DNA library/pool was used as a template to generate the RNA pool used in the selection. A T7 promoter sequence might be necessary to use this DNA library/pool as a template to generate the RNA pool in the selection.</t>
  </si>
  <si>
    <t>PR10.1-8E</t>
  </si>
  <si>
    <t>5'GGGUUACCUAGGAGGAGAUGCUCUUAAGUGUAACUUCUCAUAACAUCCGGAGGCUUUUACUUCCGGGGACCUAAGUGACGUCUGAACUGCUUCGAA3'</t>
  </si>
  <si>
    <t>Kd: 17 ± 3 nM</t>
  </si>
  <si>
    <t xml:space="preserve">Doped Pool: 80% dopped pool: 5'GGGUUACCUAGGUGUAGAUGCUCUUCAUUGUAACUUCUCAUAAUUUCCCGAGGCUUUUACUUUCGGGGUCCUAAGUGACGUCUGAACUGCUUCGAA3' 
Doped pools were generated starting with the PR10.1 sequence with 20% mutations at each position across the variable 50-nucleotide region. 5'-GGGTTACCTAGGTGTAGATGCT-N50-AAGTGACGTCTGAACTGCTTCGAA-3' </t>
  </si>
  <si>
    <t>*primer regions on aptamer do not match pool cited
DNA library/pool was used as a template to generate the RNA pool used in the selection. A T7 promoter sequence might be necessary to use this DNA library/pool as a template to generate the RNA pool in the selection.
The doped PR10.1, PR10.9, and PR10.13 RNA pools were synthesized to contain 80% WT residues and 20% non-WT residues across the 50-nt random region such that at each position there was an 80% chance that the correct nucleotide would be present and a 20% chance that one of the remaining three nucleotide would be presen</t>
  </si>
  <si>
    <t>PR10.1-8A</t>
  </si>
  <si>
    <t>5'GGGUUACCUAGGAGGAGAUGCUCUUAAGUGUAACUUCUCGUAAUUCCCAAGGCUUUUACCUCGGGGUCCUAAGUGACGUCUGAACUGCUUCGAA3'</t>
  </si>
  <si>
    <t>Kd: 2.2 ± 0.2 nM</t>
  </si>
  <si>
    <t>PR10.9-8N</t>
  </si>
  <si>
    <t>5'GGGUUACCUAGGAGGAGAUGCUUUGACCUAAGGUAAGAUAACGGCUUCGAGUUCAGAGACCUCGCCCUGGUAAGUGACGUCUGAACUGCUUCGAA3'</t>
  </si>
  <si>
    <t>Kd: 4.3 ± 0.2 nM</t>
  </si>
  <si>
    <t xml:space="preserve">Doped Pool: 80% dopped pool: 5'GGGUUACCUAGGAGGAGAUGCUACAUUACCUAAGUAAGAUUACGGCUUCGAGUUUAGAGACCUCUCCCUGGUAAGUGACGUCUGAACUGCUUCGAA3' 
Doped pools were generated starting with the PR10.1 sequence with 20% mutations at each position across the variable 50-nucleotide region. 5'-GGGTTACCTAGGTGTAGATGCT-N50-AAGTGACGTCTGAACTGCTTCGAA-3' </t>
  </si>
  <si>
    <t>https://pubmed.ncbi.nlm.nih.gov/26457419/</t>
  </si>
  <si>
    <t>https://doi.org/10.1371%2Fjournal.pone.0140048</t>
  </si>
  <si>
    <t>ApPABP#3</t>
  </si>
  <si>
    <t>6xHIS–LiPABP protein (rLiPABP)</t>
  </si>
  <si>
    <t>5'GCGGATGAAGACTGGTGTGGACAGTTCTACGAGGATTACGCTGTTACTAAGTGTGGGGGCCCTAAATACGACGAAC3'</t>
  </si>
  <si>
    <t>Kd: 5.4 ± 1.1 nM</t>
  </si>
  <si>
    <t>5'-GCGGATGAAGACTGGTCT-40N-GTTGCTCGTATTTAGGGC-3'</t>
  </si>
  <si>
    <t>20 mM Tris-HCl pH 7.4, 1 mM MgCl2, 150 mM NaCl, 5 mM KCl, 0.2% BSA, 26°C for 30 minutes</t>
  </si>
  <si>
    <t>Diagnostic and Therapeutic: " Development of high-affinity molecules with the ability to recognize specifically Leishmania proteins is essential for the progress of this kind of study. Results presented here demonstrate that aptamers represent new reagents for characterization of LiPABP and that they can affect LiPABP activity. At this respect, the use of these aptamers as therapeutic tool affecting the physiological role of PABP has to be analyzed."</t>
  </si>
  <si>
    <t>González, V. M, victor.m.gonzalez@hrc.es</t>
  </si>
  <si>
    <t>Guerra-Pérez, N., Ramos, E., García-Hernández, M., Pinto, C., Soto, M., Martín, M. E., &amp; González, V. M. (2015). Molecular and Functional Characterization of ssDNA Aptamers that Specifically Bind Leishmania infantum PABP. PloS one, 10(10), e0140048. https://doi.org/10.1371/journal.pone.0140048</t>
  </si>
  <si>
    <t>ApPABP#7</t>
  </si>
  <si>
    <t>5'GCGGATGAAGACTGGTGTCCAGAGTGAACACAAAGAAATTGAAATACGTAAGCTCCGGGCCCTAAATACGAGCAAC3'</t>
  </si>
  <si>
    <t>Kd: 6.0 ± 2.6 nM</t>
  </si>
  <si>
    <t>ApPABP#11</t>
  </si>
  <si>
    <t>5'GTTGCTCGTATTTAGGGCGGCCCCCTCCTCCCTCCCCCACCCGACACTATTCCCCCCCACACCAGTCTTCATCCGC3'</t>
  </si>
  <si>
    <t>Kd: 10.8 ± 2.7 nM</t>
  </si>
  <si>
    <t>*primer regions on aptamer do not match pool cited</t>
  </si>
  <si>
    <t>https://pubmed.ncbi.nlm.nih.gov/26678795/</t>
  </si>
  <si>
    <t xml:space="preserve"> Methods </t>
  </si>
  <si>
    <t>https://doi.org/10.1016/j.ymeth.2015.12.00555</t>
  </si>
  <si>
    <t>Hamula, C. L., Peng, H., Wang, Z., Tyrrell, G. J., Li, X. F., &amp; Le, X. C. (2016). An improved SELEX technique for selection of DNA aptamers binding to M-type 11 of Streptococcus pyogenes. Methods (San Diego, Calif.), 97, 51–57. https://doi.org/10.1016/j.ymeth.2015.12.005</t>
  </si>
  <si>
    <t>E-CA 20</t>
  </si>
  <si>
    <t>M proteins on the surface of Streptococcus pyogenes (S. pyogenes)</t>
  </si>
  <si>
    <t>5′CACACACGGAACCCCGACAACATACATACGGTGAGGGTGG3′</t>
  </si>
  <si>
    <t>5'-TTCACGGTAGCACGCATAGG-N40-CATCTGACCTCTGTGCTGCT-3'</t>
  </si>
  <si>
    <t>10 mM Tris buffer PH 8 @ (21 °C) for 60 min</t>
  </si>
  <si>
    <t>Detection: " The primary objective of this work is to develop a technique that enables generation of aptamers binding to specific M-types of S. pyogenes. The improved bacterial cell-SELEX technique is successful in generating aptamers selective for S. pyogenes and some of its M-types. These aptamers are potentially useful for detecting S. pyogenes, achieving binding profiles of the various M-types, and developing new M-typing technologies for non-specialized laboratories or point-of-care testing."</t>
  </si>
  <si>
    <t>Primer region removed for this aptamer</t>
  </si>
  <si>
    <t>Li, X. F xingfang.li@ualberta.ca; Le, X. C, xc.le@ualberta.ca</t>
  </si>
  <si>
    <t>https://doi.org/10.1016/j.ymeth.2015.12.0055</t>
  </si>
  <si>
    <t>E-CA 20P</t>
  </si>
  <si>
    <t>5′TTCACGGTAGCACGCATAGGCACACACGGAACCCCGACAACATACATACGGTGAGGGTGGCATCTGACCTCTGTGCTGCT3′</t>
  </si>
  <si>
    <t>Kd: 12 ± 1 nM</t>
  </si>
  <si>
    <t>D-Cells 9</t>
  </si>
  <si>
    <t>5′GGGGAGGAGAAAAAGAGGACCAGAGTAACGATTCGTGGGG3′</t>
  </si>
  <si>
    <t>Kd: 71 ± 23 nM</t>
  </si>
  <si>
    <t>D-Cells 9P</t>
  </si>
  <si>
    <t>5′TTCACGGTAGCACGCATAGGGGGGAGGAGAAAAAGAGGACCAGAGTAACGATTCGTGGGGCATCTGACCTCTGTGCTGCT3′</t>
  </si>
  <si>
    <t>Kd: 44 ± 8 nM</t>
  </si>
  <si>
    <t>E-Cells 1P</t>
  </si>
  <si>
    <t>5′TTCACGGTAGCACGCATAGGGGGGAGGAGAAAAGAGGACCAGAGTAACGATTCGTGGGGCATCTGACCTCTGTGCTGCT3′</t>
  </si>
  <si>
    <t>Kd: 20 ± 3 nM</t>
  </si>
  <si>
    <t>https://pubmed.ncbi.nlm.nih.gov/26603187/</t>
  </si>
  <si>
    <t>https://doi.org/10.1038/srep16788</t>
  </si>
  <si>
    <t>PL1</t>
  </si>
  <si>
    <t>Pancreatic ductal adenocarcinoma cell line (PL45)</t>
  </si>
  <si>
    <t>5′CGCTCGGATGCCACTACAGTGCTAATCTCAAGGGTCGTTCCCGATCACCGAGTCTGAGGCTGG3′</t>
  </si>
  <si>
    <t>Kd: 24.9 ± 3.6 nM @37C</t>
  </si>
  <si>
    <t>5′-CCAGCCTCAGACTCGGTGA-N25-TGTAGTGGCATCCGAGCG-3′</t>
  </si>
  <si>
    <t>Dulbecco's phosphate buffered saline, glucose (4.5 g/L), 5 mM MgCl2, bovine serum albumin (1 mg/mL) and Transfer ribonucleotide acid (tRNA) (0.1 mg/mL)</t>
  </si>
  <si>
    <t>Diagnostic and Therpeutic: " Pancreatic cancer costs nearly 40,000 lives in the U.S. each year and has one of the lowest survival rates among cancers. Effective treatment of pancreatic ductal adenocarcinoma is hindered by lack of a reliable biomarker. The results show a viability of almost 80% for negative cells while only 50% of the target cells remained alive after 48 h incubation. These results lead to the conclusion that further research could reveal protein biomarkers specific to pancreatic adenocarcinoma, with probes available for early detection."</t>
  </si>
  <si>
    <t>Champanhac, C., Teng, I. T., Cansiz, S., Zhang, L., Wu, X., Zhoa, Z., Fu, T., &amp; Tan, W. (2015). Development of a panel of DNA Aptamers with High Affinity for Pancreatic Ductal Adenocarcinoma. Scientific reports, 5, 16788. https://doi.org/10.1038/srep16788</t>
  </si>
  <si>
    <t>PL2</t>
  </si>
  <si>
    <t>5′CGCTCGGATGCCACTACAGGAACTAACACACTACTGAACCGTGCTCACCGAGTCTGAGGCTGG3′</t>
  </si>
  <si>
    <t>Kd: 20.9 ± 3.5 nM @ 37C</t>
  </si>
  <si>
    <t>PL3</t>
  </si>
  <si>
    <t>5′CGCTCGGATGCCACTACAGCACTCACCTCAAGGGTTCCGTGTCACCGAGTCTGAGGCTGG3′</t>
  </si>
  <si>
    <t>Kd: 23.1 ± 5.3 nM @37C</t>
  </si>
  <si>
    <t>PL4</t>
  </si>
  <si>
    <t>5′CGCTCGGATGCCACTACAGGGACTAAGCACACTACTGTTCACGGTCACCGAGTCTGAGGCTGG3′</t>
  </si>
  <si>
    <t>Kd: 11.9 ± 1.4 nM @37C</t>
  </si>
  <si>
    <t>PL5</t>
  </si>
  <si>
    <t>5′CGCTCGGATGCCACTACAGCCAGCGTGGATATGGGTTCCACTGGTCACCGAGTCTGAGGCTGG3′</t>
  </si>
  <si>
    <t xml:space="preserve">Kd: 65.5 ± 18.1 nM @37 </t>
  </si>
  <si>
    <t>PL6</t>
  </si>
  <si>
    <t>5′CGCTCGGATGCCACTACAGTACACACTGGTCTCAAGGGTGTGAGTCACCGAGTCTGAGGCTGG3′</t>
  </si>
  <si>
    <t>Kd: 178.9 ± 30.1 nM @37C</t>
  </si>
  <si>
    <t>PL7</t>
  </si>
  <si>
    <t>5′CGCTCGGATGCCACTGTTGAGGTGTATTGTACACGTGGGGTTACACACCGAGTCTGAGGCTGG3′</t>
  </si>
  <si>
    <t>Kd: 30.0 ± 11.2 nM @37C</t>
  </si>
  <si>
    <t>PL8</t>
  </si>
  <si>
    <t>5′CGCTCGGATGCCACTACAGCATATATCCTCCCCCCATGCGTGGTCACCGAGTCTGAGGCTGG3'</t>
  </si>
  <si>
    <t>Kd: 26.1 ± 6.5 nM @37C</t>
  </si>
  <si>
    <t>https://pubmed.ncbi.nlm.nih.gov/30303958/</t>
  </si>
  <si>
    <t>https://doi.org/10.1371/journal.pone.0198980</t>
  </si>
  <si>
    <t>CA72-4 A01</t>
  </si>
  <si>
    <t>Gastrointestinal cancer antigen 72–4</t>
  </si>
  <si>
    <t>5'GGGUCGUGUCGGAUCCUGCGAAGGGGGGCAGAGGUUUGACGCGAGAAAGCUUCUAAGGUAACGAU3'</t>
  </si>
  <si>
    <t>Kd: 52.7nM</t>
  </si>
  <si>
    <t>5'-ATCGTTACCTTAGAAGCTT-N30-GGATCCGACACGACCCTATAGTGAGTCGTATTA-3'</t>
  </si>
  <si>
    <t>RSB-100 buffer (10 mM Tris-HCl, 5 mM MgCl2, 100 mM NaCl, 0.01% NP-40, pH 7.5), 25C for 30 minutes</t>
  </si>
  <si>
    <t>20051.8 G/mol</t>
  </si>
  <si>
    <t>Diagnostic and Therapeutic: " Gastric cancer is the third most common cause of death from cancer in the world and it remains difficult to cure in Western countries, primarily because most patients present with advanced disease. Currently, CEA, CA50 and CA72-4 are commonly used as tumor markers for gastric cancer by immunoassays. Taking together, these novel RNA aptamers targeting gastrointestinal cancer biomarker CEA, CA50 and CA72-4 will aid further development and standardization of clinical diagnostic method with better sensitivity and specificity, and potentially future therapeutics development of gastric cancer."</t>
  </si>
  <si>
    <t>Lau, Tu; chiklau@cityu.edu.hk</t>
  </si>
  <si>
    <t>Pan, Q., Law, C., Yung, M., Han, K. C., Pon, Y. L., &amp; Lau, T. (2018). Novel RNA aptamers targeting gastrointestinal cancer biomarkers CEA, CA50 and CA72-4 with superior affinity and specificity. PloS one, 13(10), e0198980. https://doi.org/10.1371/journal.pone.0198980</t>
  </si>
  <si>
    <t>CA50 A01</t>
  </si>
  <si>
    <t>Gastrointestinal cancer antigen 50</t>
  </si>
  <si>
    <t>5'GGGUCGUGUCGGAUCCGUGAGUUUUUCGCGGCGAAGACAAGGCUCGAAGCUUCUAAGGUAACGAU3'</t>
  </si>
  <si>
    <t>Kd: 38 nM</t>
  </si>
  <si>
    <t>19967.6 G/mol</t>
  </si>
  <si>
    <t>CEA A01</t>
  </si>
  <si>
    <t>Gastrointestinal carcinoembryonic antigen</t>
  </si>
  <si>
    <t>5'GGGUCGUGUCGGAUCCAGGCACGACGCAUAGCCUUGGGAGCGAGGAAAGCUUCUAAGGUAACGAU3'</t>
  </si>
  <si>
    <t>Kd: 16.5 nM</t>
  </si>
  <si>
    <t>20148.8 G/mol</t>
  </si>
  <si>
    <t>https://pubmed.ncbi.nlm.nih.gov/28918021/</t>
  </si>
  <si>
    <t>https://doi.org/10.1016/j.omtn.2017.06.018</t>
  </si>
  <si>
    <t>Apta-7</t>
  </si>
  <si>
    <t>Cytokine (CK+, CK-) stimulated cells that cause Chronic Kidney Disease (CKD)</t>
  </si>
  <si>
    <t>5′GCTGTGTGACTCCTGCAACCTGTATGGGGGTTGGGCGGGTGGGCTGGTGGTGCGCGAGGTTGCAGCTGTATCTTGTCTCC3′</t>
  </si>
  <si>
    <t>Kd: 82 ± 19 nM</t>
  </si>
  <si>
    <t>5′- GCTGTGTGACTCCTGCAA-N43-GCAGCTGTATCTTGTCTCC-3′</t>
  </si>
  <si>
    <t>0.5 mg/mL BSA, 0.5 mg/mL salmon sperm DNA, 1 mM CaCl2, and 1 mM MgCl2 in 1× PBS, 95C for 5 mins</t>
  </si>
  <si>
    <t>Therapeutic: " Current diagnostic biomarkers (e.g., serum creatinine and urine albumin) are insufficient for prediction of the pathogenesis of the disease. To address this need, we applied a cell-SELEX (systematic evolution of ligands by exponential enrichment) approach and identified a series of DNA aptamers, which exhibit high affinity and selectivity for cytokine-stimulated cells, resembling some aspects of a CKD phenotype. These findings are consistent with binding and subsequent internalization of the aptamers into cytokine-stimulated cells. Thus, our study sets the stage for applying selected DNA aptamers as theragnostic reagents for the development of targeted therapies to combat CKD."</t>
  </si>
  <si>
    <t>Mayer, G, gert.mayer@i-med.ac.at; Hüttenhofer, A, alexander.huettenhofer@i-med.ac.at</t>
  </si>
  <si>
    <t>Ranches, G., Lukasser, M., Schramek, H., Ploner, A., Stasyk, T., Mayer, G., Mayer, G., &amp; Hüttenhofer, A. (2017). In Vitro Selection of Cell-Internalizing DNA Aptamers in a Model System of Inflammatory Kidney Disease. Molecular therapy. Nucleic acids, 8, 198–210. https://doi.org/10.1016/j.omtn.2017.06.018</t>
  </si>
  <si>
    <t>Apta-1</t>
  </si>
  <si>
    <t>5′GCTGTGTGACTCCTGCAATGACCAGACGGGGTGGGTGGGCGGGCTGTCGGCTGGTCCTCGTGCAGCTGTATCTTGTCTCC3′</t>
  </si>
  <si>
    <t>Kd: 46 ± 4 nM</t>
  </si>
  <si>
    <t>Apta-4</t>
  </si>
  <si>
    <t>5′GCTGTGTGACTCCTGCAAGACGCCGGGTTGGGTGGGTGGGAAGGGCGTCGCTCCCTCTTCGGCAGCTGTATCTTGTCTCC3′</t>
  </si>
  <si>
    <t>Kd: 69 ± 27 nM</t>
  </si>
  <si>
    <t>https://pubmed.ncbi.nlm.nih.gov/25894736/</t>
  </si>
  <si>
    <t>https://doi.org/10.1089/nat.2014.0522</t>
  </si>
  <si>
    <t>Benedetto, G., Hamp, T. J., Wesselman, P. J., &amp; Richardson, C. (2015). Identification of epithelial ovarian tumor-specific aptamers. Nucleic acid therapeutics, 25(3), 162–172. https://doi.org/10.1089/nat.2014.0522</t>
  </si>
  <si>
    <t>RLA01</t>
  </si>
  <si>
    <t>Caov-3 epithelial ovarian tumor</t>
  </si>
  <si>
    <t>5'CTCCTCTGACTGTAACCACGCGGAAAGCATCAGGGTTGAGCATAGGTAGTCCAGAAGCCA3'</t>
  </si>
  <si>
    <t>Kd: 365.3 ± 24.14 nM</t>
  </si>
  <si>
    <t>5′-CTCCTCTGACTGTAACCACG-N20-GCATAGGTAGTCCAGAAGCCA-3′</t>
  </si>
  <si>
    <t>(100 μM) in Tris-EDTA (TE), 4.5 g/L glucose, 5mM MgCl2, 95C for 5 minutes</t>
  </si>
  <si>
    <t>Diagnostic and Therapeutic: " The objective of this work was to identify ovarian tumor-specific single-stranded DNA aptamers that bind to malignant ovarian tumor cells and internalize with high affinity and specificity. Aptamers showed unique binding affinities with apparent dissociation constants (Kd) measuring in the submicromolar range supporting their physiological relevance and potential use in clinical applications."</t>
  </si>
  <si>
    <t>Christine Richardson, c.richardson@uncc.edu</t>
  </si>
  <si>
    <t>https://pubmed.ncbi.nlm.nih.gov/26547431/</t>
  </si>
  <si>
    <t>https://doi.org/10.1016/j.bios.2015.10.069</t>
  </si>
  <si>
    <t>Reinemann, C., Freiin von Fritsch, U., Rudolph, S., &amp; Strehlitz, B. (2016). Generation and characterization of quinolone-specific DNA aptamers suitable for water monitoring. Biosensors &amp; bioelectronics, 77, 1039–1047. https://doi.org/10.1016/j.bios.2015.10.069</t>
  </si>
  <si>
    <t>Q1</t>
  </si>
  <si>
    <t>Fluoroquinolones</t>
  </si>
  <si>
    <t>5'ATACCAGCTTATTCAATTCGATGGTAAGTGAGGTTCGTCCCTTTAATAAACTCGATTAGGATCTCGTGAGGTGTGCTCTACAATCGTAATCAGTTAG3'</t>
  </si>
  <si>
    <t>Kd: 56.9 ± 11.3 nM</t>
  </si>
  <si>
    <t>5′-ATACCAGCTTATTCAATT-N10-TGAGGCTCGATC-N40-ACAATCGTAATCAGTTAG-3′</t>
  </si>
  <si>
    <t>Binding buffer (100 mM NaCl, 20 mM Tris–HCl pH 7.6, 2 mM MgCl2, 1 mM CaCl2)</t>
  </si>
  <si>
    <t>Biosensor: " Quinolones are antibiotics that are accredited in human and veterinary medicine but are regularly used in high quantities also in industrial livestock farming. Using the Capture-SELEX procedure, we here describe the selection of an aptamer pool with enhanced binding qualities for fluoroquinolones, a widely used group of antibiotics in both human and veterinary medicine. Together, our data suggest that these aptamers may be applicable as molecular receptors in biosensors or as catcher molecules in filter systems for improved monitoring and treatment of polluted water."</t>
  </si>
  <si>
    <t>5′fluorescein (FAM) labeled</t>
  </si>
  <si>
    <t>Richardson, C, christine.reinemann@ufz.de</t>
  </si>
  <si>
    <t>Q2</t>
  </si>
  <si>
    <t>5'ATACCAGCTTATTCAATTGCAGGGTATCTGAGGCTTGATCTACTAAATGTCGTGGGGCATTGCTATTGGCGTTGATACGTACAATCGTAATCAGTTAG3'</t>
  </si>
  <si>
    <t>Kd: 0.11 ± 0.06 nM</t>
  </si>
  <si>
    <t>5′fluorescein (FAM) primers</t>
  </si>
  <si>
    <t>Q8</t>
  </si>
  <si>
    <t>5'ATACCAGCTTATTCAATTAGTTGTGTATTGAGGTTTGATCTAGGCATAGTCAACAGAGCACGATCGATCTGGCTTGTTCTACAATCGTAATCAGTTAG3'</t>
  </si>
  <si>
    <t>Kd: 0.20 ± 0.09 nM</t>
  </si>
  <si>
    <t>https://pubmed.ncbi.nlm.nih.gov/26542762/</t>
  </si>
  <si>
    <t>https://doi.org/10.1016/j.ymeth.2015.10.022</t>
  </si>
  <si>
    <t>Lamberti, I., Scarano, S., Esposito, C. L., Antoccia, A., Antonini, G., Tanzarella, C., De Franciscis, V., &amp; Minunni, M. (2016). In vitro selection of RNA aptamers against CA125 tumor marker in ovarian cancer and its study by optical biosensing. Methods (San Diego, Calif.), 97, 58–68. https://doi.org/10.1016/j.ymeth.2015.10.022</t>
  </si>
  <si>
    <t>CA125.1</t>
  </si>
  <si>
    <t>Cancer antigen 125 (CA125) tumor marker</t>
  </si>
  <si>
    <t>5′UAAUACGACUCACUAUAGGGAGACAAGAAUAAACGCUCAAAAAAUGCAUGGAGCGAAGGUGUGGGGGAUACCAACCGCGCCGUGUUGAGCGUUUAUUCUUGUCUCCCUAUAGUGAGUCGUAUUA3′</t>
  </si>
  <si>
    <t>Kd: 4.13 nM</t>
  </si>
  <si>
    <t>5′-TAATACGACTCACTATAGGGAGACAAGAATAAACGCTCAA-N45-TTGAGCGTTTATTCTTGTCTCCCTATAGTGAGTCGTATTA-3′</t>
  </si>
  <si>
    <t>HBS-EP buffer (10 mM HEPES pH 7.4, 150 mM NaCl, 3 mM EDTA, 0.005% Tween 20)</t>
  </si>
  <si>
    <t>Diagnostic: " Early identification of neoplastic diseases is essential to achieve timely therapeutic interventions and significantly reduce the mortality of patients. A well-known biomarker is the Cancer Antigen 125 (CA125) or 16 mucin (MUC 16), a glycoprotein of the human family of mucins, already used for the diagnostic and prognostic evaluation of ovarian cancer. In this paper, we describe the development of RNA aptamers that bind with high affinity the tumor antigen CA125. The selected aptamers were cloned and sequenced and the binding properties of the most promising sequences were studied by Real Time PCR and Surface Plasmon Resonance (SPR) to evaluate their ability in targeting CA125 protein with perspective applications in aptamer-based bioassays."</t>
  </si>
  <si>
    <t>2'-Fluoro-Pyrimidine modified nucleotides. 
To select high affinity aptamers for CA125 biomarker, we performed an in vitro protein SELEX by using human CA125 recombinant protein as target, with a C-terminal His tag as modification.</t>
  </si>
  <si>
    <t>De Franciscis, V; defranci@unina.it; Minunni, M, maria.minunni@unifi.it</t>
  </si>
  <si>
    <t>https://pubmed.ncbi.nlm.nih.gov/26541162/</t>
  </si>
  <si>
    <t>https://doi.org/10.1007/s12010-015-1913-7</t>
  </si>
  <si>
    <t>Mtb36</t>
  </si>
  <si>
    <t>Mycobacterium tuberculosis (M. tuberculosis) H37Ra</t>
  </si>
  <si>
    <t>5′CCGTCAGCCGAGGACCACACTTGGTTGCTGAATCCCCTCGTCTTGGCTTTCTTTTGGGTGCAATGAAT3′</t>
  </si>
  <si>
    <t>Kd: 5.09 ±1.43 nM</t>
  </si>
  <si>
    <t>5′-CCGTCAGCCGAGGACCACAC-N40-TTGGGTGCAATGAAT-3′</t>
  </si>
  <si>
    <t>PBS (137 mM NaCl, 2.7 mM KCl, 10 mM Na2HPO4, 2 mM KH2PO4, pH 7.4) and PBST (0.05 % Tween 20 in PBS)</t>
  </si>
  <si>
    <t>Biosensor and Diagnostic: "Tuberculosis (TB) remains to be a major global health problem, with about 9 million new cases and 1.4 million deaths in 2011. Aptamers are promising tools for developing point-of-care diagnostic assays for TB. In this study, ssDNA aptamers that recognize Mycobacterium tuberculosis H37Ra were selected by systematic evolution of ligands by exponential enrichment (SELEX). Mtb36 aptamer is highly selective for M. tuberculosis, and it can be used in an aptamer-based biosensor for the detection of M. tuberculosis."</t>
  </si>
  <si>
    <t>Mozioglu, E, erkanmozioglu@yahoo.com, erkan.mozioglu@tubitak.gov.tr</t>
  </si>
  <si>
    <t>https://pubmed.ncbi.nlm.nih.gov/26514743/</t>
  </si>
  <si>
    <t>https://doi.org/10.1016/j.bmcl.2015.10.056</t>
  </si>
  <si>
    <t>Cho, Y. S., Lee, E. J., Lee, G. H., &amp; Hah, S. S. (2015). Aptamer selection for fishing of palladium ion using graphene oxide-adsorbed nanoparticles. Bioorganic &amp; medicinal chemistry letters, 25(23), 5536–5539. https://doi.org/10.1016/j.bmcl.2015.10.056</t>
  </si>
  <si>
    <t>DNA01</t>
  </si>
  <si>
    <t>Palladium ion</t>
  </si>
  <si>
    <t>5′CGTACGGAATTCGCTAGCGGGCGGACGCTAGGTGGTGATGCTGTGCTACACGTGTTGTGGATCCGAGCTCCACGTG3′</t>
  </si>
  <si>
    <t>Kd: 4.60 ± 1.17 μM</t>
  </si>
  <si>
    <t>HEPES (0.1 M) at pH 8.02</t>
  </si>
  <si>
    <t>Detection: " A new aptamer selection method using graphene oxide (GO)-adsorbed nanoparticles (GO-adsorbed NPs) was employed for specific fishing of palladium ion. Results of the present study suggest that future modification of DNA01 may improve palladium ion-binding ability, leading to economic recovery of palladium from water solution."</t>
  </si>
  <si>
    <t>Hah, S. S, sshah@khu.ac.kr</t>
  </si>
  <si>
    <t>DNA02</t>
  </si>
  <si>
    <t>5′CGTACGGAATTCGCTAGCACAAGGGGTGCAGGGGTCCGCGATTGTGACTGTGTGTGCGGGATCCGAGCTCCACGTG3′</t>
  </si>
  <si>
    <t>DNA04</t>
  </si>
  <si>
    <t>5′CGTACGGAATTCGCTAGCCCCCGCTGCCCGTGTTCCGTCCTCCCTTGCTGTGTGTGCGGGATCCGAGCTCCACGTG3′</t>
  </si>
  <si>
    <t>https://pubmed.ncbi.nlm.nih.gov/26497223/</t>
  </si>
  <si>
    <t>Dong, L., Tan, Q., Ye, W., Liu, D., Chen, H., Hu, H., Wen, D., Liu, Y., Cao, Y., Kang, J., Fan, J., Guo, W., &amp; Wu, W. (2015). Screening and Identifying a Novel ssDNA Aptamer against Alpha-fetoprotein Using CE-SELEX. Scientific reports, 5, 15552. https://doi.org/10.1038/srep15552</t>
  </si>
  <si>
    <t>AP273</t>
  </si>
  <si>
    <t>Alpha-fetoprotein (AFP)</t>
  </si>
  <si>
    <t xml:space="preserve"> 5’GTGACGCTCCTAACGCTGACTCAGGTGCAGTTCTCGACTCGGTCTTGATGTGGGTCCTGTCCGTCCGAACCAATC3’</t>
  </si>
  <si>
    <t xml:space="preserve">Kd: 17.41 ± 4.32 nM </t>
  </si>
  <si>
    <t>5′-GTGACGCTCCTAACGCTGAC-N35-CTGTCCGTCCGAACCAATC-3′</t>
  </si>
  <si>
    <t>CE Buffer (30 mM NaH2PO4) at a pH of 7.5.</t>
  </si>
  <si>
    <t>Diagnostic and Therapeutic: " Alpha-fetoprotein (AFP) is a liver cancer associated protein and has long been utilized as a serum tumor biomarker of disease progression. In this study, AFP-bound ssDNA aptamers were screened and identified using capillary electrophoresis (CE) SELEX technology. Our results indicate that CE-SELEX technology is an efficient method to screen specific protein-bound ssDNA, and AP273 could be used as an agent in AFP-based staining, diagnosis and therapy, although more works are still needed."</t>
  </si>
  <si>
    <t>Guo, W., guo.wei@zs-hospital.sh.cn; Wu, W, wu.weizhong@zs-hospital.sh.cn</t>
  </si>
  <si>
    <t xml:space="preserve">https://doi.org/10.1038/srep15552 </t>
  </si>
  <si>
    <t>AP244</t>
  </si>
  <si>
    <t>5′GTGACGCTCCTAACGCTGACGTGACGCTCCTAACGCTGACGGCCCGTCAATCCCCGCGTATCCATTGGTCCTTTACCTGTCCGTCCGAACCAATCCCTGTCCGTCCGAACCAATC3′</t>
  </si>
  <si>
    <t>Kd: 4.8 μM</t>
  </si>
  <si>
    <t>5′-GTGACGCTCCTAACGCTGAC-N35-CCTGTCCGTCCGAACCAATC-3′</t>
  </si>
  <si>
    <t>AP206</t>
  </si>
  <si>
    <t>5′GTGACGCTCCTAACGCTGACGTGACGCTCCTAACGCTGACTTTTAATTCTTGTTTATTGGTATATCCGCCTCTGACCTGTCCGTCCGAACCAATCCCTGTCCGTCCGAACCAATC3′</t>
  </si>
  <si>
    <t>AP250</t>
  </si>
  <si>
    <t>5′GTGACGCTCCTAACGCTGACGTGACGCTCCTAACGCTGACACAGTTGCTAAGAGCCGCCTCTGAACCTATCGAGGCCTGTCCGTCCGAACCAATCCCTGTCCGTCCGAACCAATC3′</t>
  </si>
  <si>
    <t>AP211</t>
  </si>
  <si>
    <t>5′GTGACGCTCCTAACGCTGACGTGACGCTCCTAACGCTGACTTTTTGGGAATGCGTATGTATGCTCGCCACGTACGCCTGTCCGTCCGAACCAATCCCTGTCCGTCCGAACCAATC3′</t>
  </si>
  <si>
    <t>https://pubmed.ncbi.nlm.nih.gov/26477645/</t>
  </si>
  <si>
    <t>https://doi.org/10.1038/srep15151</t>
  </si>
  <si>
    <t>Mudili, V., Makam, S. S., Sundararaj, N., Siddaiah, C., Gupta, V. K., &amp; Rao, P. (2015). A novel IgY-Aptamer hybrid system for cost-effective detection of SEB and its evaluation on food and clinical samples. Scientific reports, 5, 15151. https://doi.org/10.1038/srep15151 (Retraction published Sci Rep. 2022 Jun 29;12(1):10939)</t>
  </si>
  <si>
    <t>SEB 1</t>
  </si>
  <si>
    <t>Staphylococcal enterotoxin B (SEB)</t>
  </si>
  <si>
    <t>5'ATAGGAGTCACGACGACCAGAACTCGTGTCGTTGTAGTCTGTTGTCAGTTCTGATCTATGCAATGTGCGTCTACCTCTTGACTAAT3'</t>
  </si>
  <si>
    <t>binding buffer (5 mM Tris–HCl with 1 M NaCl, pH 7.5)</t>
  </si>
  <si>
    <t>Detection: " In the present study, we introduce a novel hybrid sandwich-ALISA employing chicken IgY and ssDNA aptamers for the detection of staphylococcal enterotoxin B (SEB). To evaluate the reliability and ease of access, developed method was evaluated onto several food and clinical samples originated from India were undertaken and results of the developed method showed very promising for detection of SEB in tested samples."</t>
  </si>
  <si>
    <t>Rao, P, pvlrao@rediffmail.com</t>
  </si>
  <si>
    <t>SEB 2</t>
  </si>
  <si>
    <t>5'ATAGGAGTCACGACGACCAGAAAATGCTATGATGCTAGTAGCAGTAGCGTAGCAGTCGAATTATGTGCGTCTACCTCTTGACTAAT3'</t>
  </si>
  <si>
    <t>https://pubmed.ncbi.nlm.nih.gov/26419355/</t>
  </si>
  <si>
    <t xml:space="preserve"> BMC Vet Res </t>
  </si>
  <si>
    <t>QA-92</t>
  </si>
  <si>
    <t>Soft-shelled turtle iridovirus (STIV)</t>
  </si>
  <si>
    <t>5'GACGCTTACTCAGGTGTGACTCGCGGGTGCCTTAAAGTGTAGGTGGGAGGGGGATGATTATGTACGATCAAGTCGAAGGACGCAGAGAAGTCTC3'</t>
  </si>
  <si>
    <t>Kd: 71.2 nM</t>
  </si>
  <si>
    <t>5'-GACGCTTACTCAGGTGTGACTCG-N50-CGAAGGACGCAGAGAAGTCTC-3'</t>
  </si>
  <si>
    <t>100 mM NaCl, 2.5 mM MgCl2, 20 mM Tris–HCl (pH 7.5)</t>
  </si>
  <si>
    <t>Diagnostic and Drug Delivery: " Soft-shelled turtle iridovirus (STIV) causes severe systemic disease in farmed soft-shelled turtles (Trionyx sinensis). We generated DNA aptamers that bound STIV with a high level of specificity, providing an alternative means for investigating STIV pathogenesis, drug development, and medical therapies for STIV infection. These DNA aptamers may thus be suitable antiviral candidates for the control of STIV infections."</t>
  </si>
  <si>
    <t>Wei, S, weisn@scsio.ac.cn; Qin, Q, qinqw@scsio.ac.cn</t>
  </si>
  <si>
    <t>Li, P., Zhou, L., Yu, Y., Yang, M., Ni, S., Wei, S., &amp; Qin, Q. (2015). Characterization of DNA aptamers generated against the soft-shelled turtle iridovirus with antiviral effects. BMC Veterinary Research, 11.  https://doi.org/10.1186/s12917-015-0559-6</t>
  </si>
  <si>
    <t>QA-9</t>
  </si>
  <si>
    <t>5'GACGCTTACTCAGGTGTGACTCGGAAGGTGGAGCGGTTAGGATACTAGCGAATGAAGACACGTTAGCTGATCTCGAAGGACGCAGAGAAGTCTC3'</t>
  </si>
  <si>
    <t>Kd: 77.5 nM</t>
  </si>
  <si>
    <t>QA-12</t>
  </si>
  <si>
    <t>5'GACGCTTACTCAGGTGTGACTCGAGTGGGTAAGGTCTGGTGGATTGTGGACGGGGGGCGGGGCAGTGGCTTGACGAAGGACGCAGAGAAGTCTC3'</t>
  </si>
  <si>
    <t>Kd: 80.7 nM</t>
  </si>
  <si>
    <t>QA-36</t>
  </si>
  <si>
    <t>5'GACGCTTACTCAGGTGTGACTCGTGTGCGGGGGAGGGGAGTGGCGCTGTTGGTGCGGGTATAGCGCGTGGTGTCGAAGGACGCAGAGAAGTCTC3'</t>
  </si>
  <si>
    <t>Kd: 53.8 nM</t>
  </si>
  <si>
    <t>QA-17</t>
  </si>
  <si>
    <t>5'GACGCTTACTCAGGTGTGACTCGAGAGGGTCGGTCGTAGTGGATTTGGCGCATTGTTCTGCGGGGTGGGAGGGCGAAGGACGCAGAGAAGTCTC3'</t>
  </si>
  <si>
    <t>QA-79</t>
  </si>
  <si>
    <t>5'GACGCTTACTCAGGTGTGACTCGGTCGGGACAGTGTTGGTCCTCAGGATCTCTGGGGCGCGGGGTTAAACAGTCGAAGGACGCAGAGAAGTCTC3'</t>
  </si>
  <si>
    <t>QA-41</t>
  </si>
  <si>
    <t>5'GACGCTTACTCAGGTGTGACTCGTGTTCGGGTTATTGCTCCTCCTTATTGTCACCTGGATGTATGATCGTGTAGCGAAGGACGCAGAGAAGTCTC3'</t>
  </si>
  <si>
    <t>QA-88</t>
  </si>
  <si>
    <t>5'GACGCTTACTCAGGTGTGACTCGGGATAGGGGGCTCGCTCGTTCCGTAGCGATGCAGGTTTCTTATTCACGAACGAAGGACGCAGAGAAGTCTC3'</t>
  </si>
  <si>
    <t>https://pubmed.ncbi.nlm.nih.gov/25603056/</t>
  </si>
  <si>
    <t>https://doi.org/10.1016/j.bbrc.2015.01.041</t>
  </si>
  <si>
    <t>C-ap17P</t>
  </si>
  <si>
    <t>N-terminal region of Recombinant human connective tissue growth factor (rhCTGF)</t>
  </si>
  <si>
    <t>5'CTGTATGCCTCCTGTACGAGCGGTGATTCTTGTCCAGCCCTGTATGCCTCCTGTACGAGCGGTGATTCTTGTCCA3'</t>
  </si>
  <si>
    <t>Kd: 3.648 nM</t>
  </si>
  <si>
    <t>5′-GACAAGAATCACCGCTC-N40-CGTACAGGAGGCATACAG-3′</t>
  </si>
  <si>
    <t>10 μg yeast tRNA and 100 μg BSA in 100 μL SHMCK buffer (20 mM Hepes, 120 mM NaCl, 5 mM KCl, 1 mM MgCl2 and 1 mM CaCl2, pH 7.4)</t>
  </si>
  <si>
    <t>Detection: " Connective tissue growth factor (CTGF) is a secreted matricellular protein possessing complex biological functions. In this study, we selected CTGF-targeting DNA aptamers by using systematic evolution of ligands by exponential enrichment (SELEX). These CTGF aptamers might be used as a easy and fast detection tool for CTGF and be developed as CTGF-specific inhibitors for both research works and clinical applications."</t>
  </si>
  <si>
    <t>The highest affinity aptamer against rhCTGF developed by Li et al.; Included the constant regions. Biotin modified at the 5' end</t>
  </si>
  <si>
    <t>Hao Z, haozhm66@126.com</t>
  </si>
  <si>
    <t>C-ap11</t>
  </si>
  <si>
    <t>C-terminal region Recombinant human connective tissue growth factor (rhCTGF)</t>
  </si>
  <si>
    <t>5′GGACAAGAATCACCGCTCCCCGTACAGGAGGCATACAGA3′</t>
  </si>
  <si>
    <t>Kd: 7.376 nM</t>
  </si>
  <si>
    <t>The synthetic aptamer characterized as c-ap11 only consisted of the core, random region due to mutations and deletions during amplification. Biotin was used to label the 3' end of this aptamer</t>
  </si>
  <si>
    <t>C-ap12</t>
  </si>
  <si>
    <t>5′GGACAAGAATCACCGCTCGTACAGGAGGCATACAGA3′</t>
  </si>
  <si>
    <t>Kd: 3.893 nM</t>
  </si>
  <si>
    <t>The synthetic aptamer characterized as c-ap12 only consisted of the core, random region due to mutations and deletions during amplification. Biotin was used to label the 5' end of this aptamer</t>
  </si>
  <si>
    <t>C-ap14</t>
  </si>
  <si>
    <t>5′CTGTATGCCTCCTGTACGGGGAGCGGTGATTCTTGTCCA3′</t>
  </si>
  <si>
    <t>Kd: 5.561 nM</t>
  </si>
  <si>
    <t>The synthetic aptamer characterized as c-ap14 only consisted of the core, random region due to mutations and deletions during amplification. Biotin was used to label the 5' end of this aptamer</t>
  </si>
  <si>
    <t>C-ap15</t>
  </si>
  <si>
    <t>5'CTGTATGCCTCCTGTACGAGCGGTGATTCTTGTCCA3′</t>
  </si>
  <si>
    <t>Kd: 5.234 nM</t>
  </si>
  <si>
    <t>The synthetic aptamer characterized as c-ap15 only consisted of the core, random region due to mutations and deletions during amplification. Biotin was used to label the 5' end of this aptamer</t>
  </si>
  <si>
    <t>C-ap18</t>
  </si>
  <si>
    <t>5′GGCACGTACGCGTCCTGTATGCCTCCTGTACGGGGG3′</t>
  </si>
  <si>
    <t>Kd: 9.734 nM</t>
  </si>
  <si>
    <t>The synthetic aptamer characterized as c-ap18 only consisted of the core, random region due to mutations and deletions during amplification. Biotin was used to label the 5' end of this aptamer</t>
  </si>
  <si>
    <t>https://pubmed.ncbi.nlm.nih.gov/26310792/</t>
  </si>
  <si>
    <t>https://doi.org/10.1099/jgv.0.000270</t>
  </si>
  <si>
    <t>Singapore grouper iridovirus (SGIV)--infected grouper spleen (GS) cells</t>
  </si>
  <si>
    <t>5'GACGCTTACTCAGGTGTGACTCGTATGTCCATGGCCGCATATTGGGAAGGTTGGTTTGGACTATGTGGAAGTTCGAAGGACGCAGATGAAGTCTC3'</t>
  </si>
  <si>
    <t>Kd: 12.09 nM</t>
  </si>
  <si>
    <t>5'-GACGCTTACTCAGGTGTGACTCG-N50-CGAAGGACGCAGATGAAGTCTC-3'</t>
  </si>
  <si>
    <t>5 g glucose 1^-1 , 10 % FBS (Life Technologies), 1.0 g BSA l21 (Solarbio), 0.1 mg yeast tRNA ml21 (Invitrogen) and 5 mM MgCl2</t>
  </si>
  <si>
    <t>Detection and Therapeutic: " Singapore grouper iridovirus (SGIV) is a major viral pathogen of grouper aquaculture, and has caused heavy economic losses in China and South-east Asia. In this study, we generated four ssDNA aptamers against SGIV-infected grouper spleen (GS) cells using SELEX (systematic evolution of ligands by exponential enrichment) technology. Our results demonstrated that the four novel aptamers we generated were specific for SGIV-infected cells and could potentially be applied as rapid molecular diagnostic test reagents or therapeutic drugs targeting SGIV."</t>
  </si>
  <si>
    <t>The target molecules of Q2 might be membrane lipids or surface proteins that were not trypsin-sensitive. Aptamer Q2 conferred the highest levels of protection against SGIV and was able to inhibit SGIV infection in a dose-dependent manner</t>
  </si>
  <si>
    <t>Qin, Q, qinqw@scsio.ac.cn; Jiang, G, jgh982@bhu.edu.cn</t>
  </si>
  <si>
    <t>Q3</t>
  </si>
  <si>
    <t>5'GACGCTTACTCAGGTGTGACTCGTGGCTCTTTATGTTTTTGGGAGGGTTGGCTCGTATGTCGAAGGACGCAGATGAAGTCTC3'</t>
  </si>
  <si>
    <t>Kd: 23.5 nM</t>
  </si>
  <si>
    <t>The target molecules of the Q3 aptamers were trypsin-sensitive proteins</t>
  </si>
  <si>
    <t>Q4</t>
  </si>
  <si>
    <t>5'GACGCTTACTCAGGTGTGACTCGTTTCGTGTTATGCTCCTCTTTATTGTCAGCTGAGTTTCTGCAGTGCGAAGGACGCAGATGAAGTCTC3'</t>
  </si>
  <si>
    <t>Kd: 25.6 nM</t>
  </si>
  <si>
    <t>The target molecules of the Q4 aptamers were trypsin-sensitive proteins</t>
  </si>
  <si>
    <t>Q5</t>
  </si>
  <si>
    <t>5'GACGCTTACTCAGGTGTGACTCGTATTCGGGTTATTGCTCCTCTTTATTGTCACCTGGATGTATGATCGTGTAGCGAAGGACGCAGATGAAGTCTC3'</t>
  </si>
  <si>
    <t>Kd: 24.35 nM</t>
  </si>
  <si>
    <t>The target molecules of the Q5 aptamers were trypsin-sensitive proteins</t>
  </si>
  <si>
    <t>https://pubmed.ncbi.nlm.nih.gov/26314689/</t>
  </si>
  <si>
    <t xml:space="preserve"> Int J Cancer </t>
  </si>
  <si>
    <t>https://doi.org/10.1002/ijc.29826</t>
  </si>
  <si>
    <t>Ap52</t>
  </si>
  <si>
    <t>Melanoma‐associated antigen A3 (MAGE‐A3)</t>
  </si>
  <si>
    <t>5'ATCCAGAGTGACGCAGCAAGCACTCAATATTCCCTGGACACGGTGGCTTAGT3'</t>
  </si>
  <si>
    <t>Kd: 57 nM</t>
  </si>
  <si>
    <t>5'-ATCCAGAGTGACGCAGCA-N16-TGGACACGGTGGCTTAGT3'</t>
  </si>
  <si>
    <t>0.01% yeast tRNA, 0.1% BSA, 0.45% glucose, 5 mM MgCl2, in Dulbecco's Phosphate-Buffered Saline</t>
  </si>
  <si>
    <t>Diagnostic: " A DNA aptamer was identified against the shared tumor-specific MAGE-A3111-125 peptide antigen. Cy3-conjugated aptamers signals were specifically localized to the surface of those cancer cells. The results indicate that the DNA aptamer against the shared tumor-specific MAGE-A3 peptide can be used in cancer cell targeting and has the potential for developing into new modalities for the diagnosis of multiple cancers."</t>
  </si>
  <si>
    <t>Chen, C. H, winschen@gate.sinica.edu.tw</t>
  </si>
  <si>
    <t>https://pubmed.ncbi.nlm.nih.gov/26427325/</t>
  </si>
  <si>
    <t xml:space="preserve"> J Chromatogr A </t>
  </si>
  <si>
    <t>https://doi.org/10.1016/j.chroma.2015.09.055</t>
  </si>
  <si>
    <t>Bartnicki, F., Kowalska, E., Pels, K.K., &amp; Strzałka, W. (2015). Imidazole-free purification of His3-tagged recombinant proteins using ssDNA aptamer-based affinity chromatography. Journal of chromatography. A, 1418, 130-139. https://doi.org/10.1016/j.chroma.2015.09.055</t>
  </si>
  <si>
    <t>H3T</t>
  </si>
  <si>
    <t>His3-tagged recombinant proteins</t>
  </si>
  <si>
    <t>5'CATGCTTCCCCAGGGAGATGGTTTGCCGGTGGGCAGGTTTAGGGTCTGCTCGGGATTGCGGAGGAACATGCGTCGCAAACGAGGAACATGCGTCGCAAAC3'</t>
  </si>
  <si>
    <t>Kd: 122.7 ± 20.6 nM</t>
  </si>
  <si>
    <t>5'-CATGCTTCCCCAGGGAGATG-N40-GAGGAACATGCGTCGCAAAC-3"</t>
  </si>
  <si>
    <t>Tris−HCl buffer supplemented only with NaCl (50 mM Tris−HCl, 150 mM NaCl, 0.01% (v/v) Tween 20; pH 7.5)</t>
  </si>
  <si>
    <t>18.7 Kda</t>
  </si>
  <si>
    <t>Detection: " Immobilized metal ion affinity chromatography (IMAC) is widely used for the purification of many different His6-tagged recombinant proteins. On the one hand, it is a powerful technique but on the other hand it has its disadvantages. In this report, we present the development of a unique ssDNA aptamer for the purification of His3-tagged recombinant proteins. We show that the purity of His3-tagged proteins is superior when purified with the help of the H3T aptamer in comparison with Ni-NTA resin."</t>
  </si>
  <si>
    <t>Strzałka, W, wojciech.strzalka@uj.edu.pl</t>
  </si>
  <si>
    <t>https://pubmed.ncbi.nlm.nih.gov/26473367/</t>
  </si>
  <si>
    <t>https://doi.org/10.1371/journal.pone.0140733</t>
  </si>
  <si>
    <t>Beta-Site amyloid precursor protein cleaving enzyme 1 (BACE1)</t>
  </si>
  <si>
    <t>5'GCAATGGTACGGTACTTCCGTCATCAGCTTGTGATGTGGATGCGAACTGCAAAAGTGCACGCTACTTTGCTAA3'</t>
  </si>
  <si>
    <t>Kd: 68.5655 ± 8.1237 nM</t>
  </si>
  <si>
    <t>5′-GCAATGGTACGGTACTTCC-N30-CAAAAGTGCACGCTACTTTGCTAA-3′</t>
  </si>
  <si>
    <t>0.45 g of glucose, 10 mg of yeast tRNA, 5 mg of salmon sperm DNA, 0.1 g of BSA, and 0.5 ml of 1 M MgCl2 in 100 ml of 1 x phosphate-buffered saline [PBS]</t>
  </si>
  <si>
    <t>Therapeutic: " Increased levels of brain Aβ have been implicated in the pathogenesis of Alzheimer's disease (AD). Thus, β-secretase represents a primary target for inhibitor drug development in AD. These findings support the preliminary feasibility of an aptamer evolved from a SELEX strategy to function as a potential BACE1 inhibitor. To our knowledge, this is the first study to acquire a DNA aptamer that exhibited binding specificity to BACE1 and inhibited its activity."</t>
  </si>
  <si>
    <t>Zhang, X, zhangxm@smu.edu.cn</t>
  </si>
  <si>
    <t>5'GCAATGGTACGGTACTTCCTGTGTTATTGTTATGTTTTTTCAGTGTAGTCAAAAGTGCACGCTACTTTGCTAA3'</t>
  </si>
  <si>
    <t>Kd: 15.3497 ± 2.0262 nM</t>
  </si>
  <si>
    <t>https://pubmed.ncbi.nlm.nih.gov/26458993/</t>
  </si>
  <si>
    <t xml:space="preserve"> J Mol Evol </t>
  </si>
  <si>
    <t>https://doi.org/10.1007/s00239-015-9703-y</t>
  </si>
  <si>
    <t>AY-3</t>
  </si>
  <si>
    <t>AIB1 CBP/p300-interaction domain</t>
  </si>
  <si>
    <t>5′AGCGTCGAATACCACTACAGGGGATGCGAAGTTCCGCGGTCGAGTATATGATACATCCATCTAATGGAGCTCGTGGTCAG3′</t>
  </si>
  <si>
    <t>Kd: 47.83 ± 4.99 nM</t>
  </si>
  <si>
    <t>5′-AGCGTCGAATACCACTACAG-N40-CTAATGGAGCTCGTGGTCAG-3′</t>
  </si>
  <si>
    <t>5 mM MgCl2, 0.1 mg/mL yeast tRNA in PBS, pH 7.4</t>
  </si>
  <si>
    <t>Therapeutic: " AIB1, which acts as a major oncogene, is highly expressed in many human cancers, and has been demonstrated to be a key regulator for tumor initiation, progression, metastasis, invasion, and survival. In this research, we isolated a DNA aptamer AY-3 that binds to AIB1-CID from a random oligonucleotide library using in vitro screening technology-Systematic Evolution of Ligands by EXponential enrichment (SELEX). The aptamer was found to disrupt in the interaction between p300 and AIB1. This aptamer has great potential to serve as a therapeutic agent for cancer by inhibiting the coactivation of AIB1."</t>
  </si>
  <si>
    <t>Yu, C, cdyu@xmu.edu.cn; Yang, C. J., cyyang@xmu.edu.cn</t>
  </si>
  <si>
    <t>https://pubmed.ncbi.nlm.nih.gov/26184872/</t>
  </si>
  <si>
    <t>https://doi.org/10.1093/nar/gkv702</t>
  </si>
  <si>
    <t>Mondragón, E., &amp; Maher, L. J. (2015). RNA aptamer inhibitors of a restriction endonuclease. Nucleic Acids Research, 43(15), 7544-7555. doi:10.1093/nar/gkv702</t>
  </si>
  <si>
    <t>anti-KpnI RNA Aptamer 20</t>
  </si>
  <si>
    <t>KpnI isoschizomer Acc65I</t>
  </si>
  <si>
    <t>5'GGGAUAUCCUUCAUGAUUCGGAAAAGCGUAACCGCGGCCAAUCAUGCAUGAAGCGUUCCAUAUUUUU3'</t>
  </si>
  <si>
    <t>Kd: 11.6 ± 2.3 nM</t>
  </si>
  <si>
    <t>5′-TA2TACGACTCACTATAG3ATATC2TC2ATGAT-N10-G-TA2-N9-ATCATGCATGA2GCGT2C2ATAT5-3'</t>
  </si>
  <si>
    <t>Selection buffer for KpnI (10 mM HEPES pH 7.5, 100 mM NaCl, 1 mM CaCl2)</t>
  </si>
  <si>
    <t>Detection and Therapeutic: " Restriction endonucleases (REases) recognize and cleave short palindromic DNA sequences, protecting bacterial cells against bacteriophage infection by attacking foreign DNA. We are interested in the potential of folded RNA to mimic DNA, a concept that might be applied to inhibition of DNA-binding proteins. Anti-REase RNA aptamers could have value in studies of REase mechanism and may give clues to a code for designing RNAs that competitively inhibit DNA binding proteins including transcription factors."</t>
  </si>
  <si>
    <t>The structured RNA libraries (Figure ​(Figure1A)1A) used for selection were 67-nt in length with a potential tetraloop (GUAA) flanked by two random regions: 10 nt upstream and 9 nt downstream of the tetraloop. 
The synthetic DNA template for the selection pool was 5′-TA2TACGACTCACTATAG3ATATC2TC2ATGATN10G-TA2N9ATCATGCATGA2GCGT2C2ATAT5 where N indicates any base. Nucleotides in the random region were synthesized from a mixture of phosphoramidites adjusted for the relative coupling efficiency of each monomer. The library template was amplified by PCR using primers LJM-4485 5′-TA2TACGACTCACTATAG3ATATC2 and LJM-4486 5′A5TATG2A2CGCT2CATGCAT.</t>
  </si>
  <si>
    <t>Maher, L. J, maher@mayo.edu</t>
  </si>
  <si>
    <t>anti-KpnI RNA Aptamer 24</t>
  </si>
  <si>
    <t>5'GGGAUAUCCUUCAUGGUGUGAUUAAACGUAAUCUCAAUCGAUCAUGCAUGAAGCGUUCCAUAUUUUU3'</t>
  </si>
  <si>
    <t>Kd: 28.7 ± 5.2 nM</t>
  </si>
  <si>
    <t>anti-KpnI RNA Aptamer 29</t>
  </si>
  <si>
    <t>5'GGGAUAUCCCUACAUGAUAAUCGGGUGAGUAAGGCCUAAACAUCAUGCAUGAAGCGUUCCAUAUUUUU3'</t>
  </si>
  <si>
    <t>Kd: 419 ± 46.6 nM</t>
  </si>
  <si>
    <t>anti-KpnI RNA Aptamer 30</t>
  </si>
  <si>
    <t>5'GGGAUAUCCUUCAUGAUUCGGAAAAGCGUAACCGCGGCCGAUCAUGCAUGAAGCGUUCCAUAUUUUU3'</t>
  </si>
  <si>
    <t>Kd: 18.6 ± 4.5 nM</t>
  </si>
  <si>
    <t>5′-TA2TACGACTCACTATAG3ATATC2TC2ATGATN10G-TA2-N9-ATCATGCATGA2GCGT2C2ATAT5-3'</t>
  </si>
  <si>
    <t>https://pubmed.ncbi.nlm.nih.gov/26383776/</t>
  </si>
  <si>
    <t xml:space="preserve"> RNA Biol </t>
  </si>
  <si>
    <t>https://doi.org/10.1080/15476286.2015.1079681</t>
  </si>
  <si>
    <t>RAID3</t>
  </si>
  <si>
    <t>Soluble pleiotropic cytokine interleukin-6 receptor (sIL-6R) and interleukin-6 receptor domain 3 (IL-6R D3)</t>
  </si>
  <si>
    <t>5'AAUGCGAAGAAAGAGGUCUGAGACAUUCUGGGAGAACUGUGGGAGUGGAGGGUGGAUGGUUCUCUUCUGGAGUUGACGUUGCUU3'</t>
  </si>
  <si>
    <t>Kd: 54.7 ± 5 nM</t>
  </si>
  <si>
    <t>5'-AATGCGAAGAAAGAGGTCTGAGACATTCT-N60-CTTCTGGAGTTGACGTTGCTT-3'</t>
  </si>
  <si>
    <t>1 × PBS (137 mM NaCl; 2.7 mM KCl; 6.5 mM Na2HPO4; 1.5 mM KH2PO4) supplemented with 3 mM MgCl2</t>
  </si>
  <si>
    <t>Therapeutic: " Classic IL-6 signaling is believed to contribute to tissue regeneration and anti-inflammatory processes, whereas trans-signaling is considered to be mainly pro-inflammatory and plays a significant role in autoimmune and chronic inflammatory diseases as well as inflammation-driven cancers. Here we report the selection, characterization and post-selective modification of a 34 nucleotide (nt) RNA aptamer for a non-dominant, novel target site (domain 3) of the interleukin-6 receptor (IL-6R)."</t>
  </si>
  <si>
    <t>The shortened variant of f4. To test the susceptibility of raid3 for post-selective modification, we subjected a 2'-f-pymodified version of raid3 (raid3 2'-f-py).</t>
  </si>
  <si>
    <t>Modified RAID3 with 2′-F-Py for stability against abundant serum nucleases like RNase A; In the first 3 cycles of selection, immobilized sIL-6R was used to ensure enrichment of unmodified RNA aptamers that bind to the native soluble cytokine receptor. Domain 3 of the IL-6R was used as the target for 8 additional selection cycles, aiming at aptamers specific for this site of the receptor.</t>
  </si>
  <si>
    <t>Hahn, U, uli.hahn@uni-hamburg.de</t>
  </si>
  <si>
    <t>5'AAUGCGAAGAAAGAGGUCUGAGACAUUCUCAACGAACUAUGAGGAAAGGGACCGUGCGAGGGUUGGGUUAGGGUUUGGAGCCACGGUCCUUCUGGAGUUGACGUUGCUU3'</t>
  </si>
  <si>
    <t>Kd: 97.7 ± 18.3 nM</t>
  </si>
  <si>
    <t>In the first 3 cycles of selection, immobilized sIL-6R was used to ensure enrichment of unmodified RNA aptamers that bind to the native soluble cytokine receptor. Domain 3 of the IL-6R was used as the target for 8 additional selection cycles, aiming at aptamers specific for this site of the receptor.</t>
  </si>
  <si>
    <t>5'AAUGCGAAGAAAGAGGUCUGAGACAUUCUGAAGAGAGAAAGCCAGUAGAGGGAAGAGGGAUGAGGGACGUGGGAAUCUUGGUAAUCAGUCUUCUGGAGUUGACGUUGCUU3'</t>
  </si>
  <si>
    <t>Kd: 179 ± 117 nM</t>
  </si>
  <si>
    <t>F4</t>
  </si>
  <si>
    <t>5'AAUGCGAAGAAAGAGGUCUGAGACAUUCUUAAAAACGGCCCAUCGUUUGGCRCUGUGGGAGUGGAGGGUGGAUGGUGUUAAGCGAUUCUUCUGGAGUUGACGUUGCUU3'</t>
  </si>
  <si>
    <t>Kd: 34.8 ± 5.8 nM</t>
  </si>
  <si>
    <t>https://pubmed.ncbi.nlm.nih.gov/25495696/</t>
  </si>
  <si>
    <t>https://doi.org/10.1021/ac504076k</t>
  </si>
  <si>
    <t>ABA1 (Ang2-binding aptamer 1)</t>
  </si>
  <si>
    <t>Angiopoietin-2 (Ang2), Human</t>
  </si>
  <si>
    <t>5'AGCAGCACAGAGGTCAGATGACTTGTAGGGTTCGGCTGGTCAGGGTGTCCAAGTCTGTGGCCTATGCGTGCTACCGTGAA3′</t>
  </si>
  <si>
    <t>Kd: 20.5 ± 7.33 nM</t>
  </si>
  <si>
    <t>5′-AGCAGCACAGAGGTCAGATG-40N-CCTATGCGTGCTACCGTGAA-3′</t>
  </si>
  <si>
    <t>20 mM HEPES, 150 mM NaCl, 1 mM MgCl2, 1 mM CaCl2, pH 7.4</t>
  </si>
  <si>
    <t>Research and Detection: " Affinity reagent pairs that recognize distinct epitopes on a target protein can greatly improve the sensitivity and specificity of molecular detection. nfortunately, aptamer pairs are difficult to generate, primarily because conventional selection methods preferentially yield aptamers that recognize a dominant "hot spot" epitope. Our array-based discovery platform for multivalent aptamers (AD-MAP) overcomes this problem to achieve efficient discovery of aptamer pairs. As a proof of concept, we have used AD-MAP to discover novel DNA aptamer pairs that bind to human angiopoeitin-2 (Ang2), an important protein mediator of angiogenesis for colon, prostate and breast cancers"</t>
  </si>
  <si>
    <t>Soh HT, tsoh@engr.ucsb.edu</t>
  </si>
  <si>
    <t>ABA65</t>
  </si>
  <si>
    <t>5'AGCAGCACAGAGGTCAGATGTTTGGGGTGGTTGGGGGTTGTTGTTTTGGGGGTGGAGGGTCCTATGCGTGCTACCGTGAA3′</t>
  </si>
  <si>
    <t>Kd: 37.6 ± 5.92 nM</t>
  </si>
  <si>
    <t>ABA1–ABA65</t>
  </si>
  <si>
    <t>5'AGCAGCACAGAGGTCAGATGACTTGTAGGGTTCGGCTGGTCAGGGTGTCCAAGTCTGTGGTTTTTTTTTTTTTTTTTTTTTTTTTTTTGGGGTGGTTGGGGGTTGTTGTTTTGGGGGTGGAGGGTCCTATGCGTGCTACCGTGAA3′</t>
  </si>
  <si>
    <t>Kd: 0.062 nM</t>
  </si>
  <si>
    <t>Linked aba1 with aba65 through a flexible, poly-t linker</t>
  </si>
  <si>
    <t>https://pubmed.ncbi.nlm.nih.gov/26334529/</t>
  </si>
  <si>
    <t>https://doi.org/10.1371/journal.pone.0137455</t>
  </si>
  <si>
    <t>Iqbal, A., Labib, M., Muharemagic, D., Sattar, S., Dixon, B. R., &amp; Berezovski, M. V. (2015). Detection of Cryptosporidium parvum Oocysts on Fresh Produce Using DNA Aptamers. PloS one, 10(9), e0137455. https://doi.org/10.1371/journal.pone.0137455</t>
  </si>
  <si>
    <t>R1-4</t>
  </si>
  <si>
    <t>Cryptosporidium parvum (C.parvum) oocysts</t>
  </si>
  <si>
    <t>5′CTCCTCTGACTGTAACCACGAGATTGCGGATTGCCCACGTGGAAAGTGATTTGTTCGTCCGGCATAGGTAGTCCAGAAGCC3′</t>
  </si>
  <si>
    <t>Dulbecco's phosphate buffered saline with CaCl2 and MgCl2 (DPBS)</t>
  </si>
  <si>
    <t>Detection: " The main objectives of the present study were to obtain DNA aptamers binding to the oocyst wall of C. parvum, and to use the aptamers to detect the presence of this parasite in foods. DNA aptamers were selected against C. parvum oocysts using SELEX (Systematic Evolution of Ligands by EXponential enrichment). The high sensitivity and specificity of the developed aptasensor suggests that this novel method is very promising for the detection and identification of C. parvum oocysts on spiked fresh fruits, as compared to conventional methods such as microscopy and PCR."</t>
  </si>
  <si>
    <t>Dixon, B. R, brent.dixon@hc-sc.gc.ca; Berezovski, M. V, berezovski@uottawa.ca</t>
  </si>
  <si>
    <t>R4-1</t>
  </si>
  <si>
    <t>5′CTCCTCTGACTGTAACCACGTCTTGGGGCAGGCATGAGGTGTGGCAGAGGTAAGGGATAAGCATAGGTAGTCCAGAAGCC3′</t>
  </si>
  <si>
    <t>R4-3</t>
  </si>
  <si>
    <t>5′CTCCTCTGACTGTAACCACGCACACAAACTGAATTCTCAGGATGTGGTGATGGTTTGCATGCATAGGTAGTCCAGAAGCC3′</t>
  </si>
  <si>
    <t>R4-6</t>
  </si>
  <si>
    <t>5′CTCCTCTGACTGTAACCACGGTGGTCCCGCAAAATGCACGACGAGTCTTGCTTCTGATCTGCATAGGTAGTCCAGAAGCC3′</t>
  </si>
  <si>
    <t>R4-8</t>
  </si>
  <si>
    <t>5′CTCCTCTGACTGTAACCACGCTAGGTCACGCTTAGGATGAATAACGCCCTCTTGGTTACAGCATAGGTAGTCCAGAAGCC3′</t>
  </si>
  <si>
    <t>R4-9</t>
  </si>
  <si>
    <t>5′CTCCTCTGACTGTAACCACGCTCTGTGGCGCTTGGGATGATCAACGGCCTCTTGGTTACGGCATAGGTAGTCCAGAAGCC3′</t>
  </si>
  <si>
    <t>R4-10</t>
  </si>
  <si>
    <t>5′CTCCTCTGACTGTAACCACGCACTGCATCCTCACTACCGAGCCCATCATCGCACGGATCGCGCATAGGTAGTCCAGAAGCC3′</t>
  </si>
  <si>
    <t>R4-11</t>
  </si>
  <si>
    <t>5′CTCCTCTGACTGTAACCACGCGAACTAAAGGGCGGAGTCCAGACAGAAGTGGTTGTAGCTGCATAGGTAGTCCAGAAGCC3′</t>
  </si>
  <si>
    <t>R4-12</t>
  </si>
  <si>
    <t>5′CTCCTCTGACTGTAACCACGATTGTGACTGTGAAGGTCCAGATTGGGCAATCCGTTGTAAGCATAGGTAGTCCAGAAGCC3′</t>
  </si>
  <si>
    <t>R4-14</t>
  </si>
  <si>
    <t>5′CTCCTCTGACTGTAACCACGCGGTACCGGCCTATTCATACTTGAAACCTGCACTCTTAATGCATAGGTAGTCCAGAAGCC3′</t>
  </si>
  <si>
    <t>R8-2</t>
  </si>
  <si>
    <t>5′CTCCTCTGACTGTAACCACGTCTTCCGTAGCGTCAGTGTAGTGCCTCAAATCGCAATGTGCATAGGTAGTCCAGAAGCC3′</t>
  </si>
  <si>
    <t>R8-2B</t>
  </si>
  <si>
    <t>5′CTCCTCTGACTGTAACCACGACAGGAGTAGGCGTTAACATAGGGCCGTGTCGGTTGTCAGGCATAGGTAGTCCAGAAGCC3′</t>
  </si>
  <si>
    <t>R8-5</t>
  </si>
  <si>
    <t>5′CTCCTCTGACTGTAACCACGCCCCAGTGACGGGTAGCAGAGCGTCCACAGTTTTCCTGTATGCATAGGTAGTCCAGAAGCC3′</t>
  </si>
  <si>
    <t>R8-6</t>
  </si>
  <si>
    <t>5′CTCCTCTGACTGTAACCACGCCCCAGAGGGATCGGTAGGTGGGACTGTAGCGTTGGACCGGCATAGGTAGTCCAGAAGCC3′</t>
  </si>
  <si>
    <t>https://pubmed.ncbi.nlm.nih.gov/26476448/</t>
  </si>
  <si>
    <t>https://doi.org/10.1093/nar/gkv1057</t>
  </si>
  <si>
    <t>FA1</t>
  </si>
  <si>
    <t>Human immunodeficiency virus reverse transcriptase (HIV-1 RT)</t>
  </si>
  <si>
    <t>5'AAAAGGTAGTGCTGAATTCGGGGCCATTAAGATATTCGTCGAAGTTCGGTTGTTTCCCTTCGCTATCCAGTTGGCCT3'</t>
  </si>
  <si>
    <t>Kd: 0.004 ± 0.003 nM</t>
  </si>
  <si>
    <t>5′-AGGCCAACTGGATAGCGAA-N40-CGAATTCAGCACTACCTTTTGGCAAACGCTAATAAGGG-3′</t>
  </si>
  <si>
    <t>50 mM Tris–HCl (pH 8), 80 mM KCl, 2 mM MgCl2 and 1 mM DTT</t>
  </si>
  <si>
    <t>Therapeutic: " Using a Systematic Evolution of Ligands by Exponential Enrichment (SELEX) protocol capable of selecting xeno-nucleic acid (XNA) aptamers, a 2'-deoxy-2'-fluoroarabinonucleotide (FANA) aptamer (referred to as FA1) to HIV-1 reverse transcriptase (HIV-1 RT) was selected. FA1 showed strong inhibition of HIV-1 RT in extension assays while no specific binding to avian myeloblastosis or Moloney murine leukemia RTs was detected. A complete DNA version of FA1 showed low binding to HIV-1 RT, emphasizing the unique properties of FANA in HIV-1 RT binding."</t>
  </si>
  <si>
    <t>Note that FANA is structurally distinct from the 2′-fluororibonucleotides described above as the sugar ring in FANA typically adopts a C2'/O4'-endo conformation as opposed to a C3'-endo conformation for 2′-fluoro-ribonucleotides, and the fluorine group in FANA is in the β as opposed to α conformation</t>
  </si>
  <si>
    <t>DeStefano, J. J, jdstefa@umd.edu</t>
  </si>
  <si>
    <t>FA2</t>
  </si>
  <si>
    <t>5'AAAAGGTAGTGCTGAATTCGGCCGACAATGATATTCGACGAAGCTCGGTTGTTTCCCTTTTCGCTATCCAGTTGGCCT3'</t>
  </si>
  <si>
    <t xml:space="preserve">Kd: 0.016 ± 0.006        </t>
  </si>
  <si>
    <t>FA3</t>
  </si>
  <si>
    <t>5'AAAAGGTAGTGCTGAATTCGCAGGCCGGTAAGTATCCAAGGGATCCGGTTATTTCCTCCCTTCGCTATCCAGTTGGCCT3'</t>
  </si>
  <si>
    <t>Kd: 0.270 ± 0.020 nM</t>
  </si>
  <si>
    <t>https://pubmed.ncbi.nlm.nih.gov/26231918/</t>
  </si>
  <si>
    <t>https://doi.org/10.1016/j.biomaterials.2015.07.020</t>
  </si>
  <si>
    <t>Soldevilla, M. M., Villanueva, H., Bendandi, M., Inoges, S., López-Díaz de Cerio, A., &amp; Pastor, F. (2015). 2-fluoro-RNA oligonucleotide CD40 targeted aptamers for the control of B lymphoma and bone-marrow aplasia. Biomaterials, 67, 274–285. https://doi.org/10.1016/j.biomaterials.2015.07.020</t>
  </si>
  <si>
    <t>CD40Apt1</t>
  </si>
  <si>
    <t>CD40 receptor</t>
  </si>
  <si>
    <t>5'GGGAGAGACGAUGCGGCCAACGAGUAGGCGAUAGCGCGUGGCAGAGCGUCGCUGAGGAUCCGAGA3'</t>
  </si>
  <si>
    <t>5'-CCTCAGCGACGCTCTG-N25-CCGCATCGTCTCTCCC-3'</t>
  </si>
  <si>
    <t>10 mM Tris-ClH, 100 mM NaCl and 10 mM EDTA</t>
  </si>
  <si>
    <t>Therapeutic: " It is shown that CD40 agonist aptamers can be used to promote bone-marrow aplasia recovery. CD40 antagonist aptamers are revealed to have a direct antitumor effect on CD40-expressing B-cell lymphoma in vitro and in vivo. Further, in order to identify a therapeutic reagent that will generate the optimal conditions for cancer immunotherapy (antigen-presenting cell activation, tumor antigenicity enhancement and bone-marrow aplasia recovery), CD40 agonist aptamer-shRNA chimera was generated to target the inhibition of the Nonsense mRNA Mediated Decay (NMD) to tumor cells."</t>
  </si>
  <si>
    <t>We started with a randomized DNA library of 25 nucleotides flanked by two constant regions at the 5′ end and 3′ end, which were used to amplify the selected sequences in each round as well as to transcribe the DNA library into RNA by adding a T7-promoter and using a MutT7-polymerase to incorporate 2′F-pyrimidines in the RNA backbone to enhance RNAse resistance. 
Aptamer dimers were generated by adding a 21- nucleotide complementary sequence in the 3′ end of the aptamer and annealing each pair</t>
  </si>
  <si>
    <t>Pastor, F., fpasordri@unav.es</t>
  </si>
  <si>
    <t>CD40Apt1-dimer (CD40 agonist aptamer)</t>
  </si>
  <si>
    <t>5'GGGAGAGACGAUGCN4GGAUUAGUN13CUCN4AGAGCGUCGCUGAGGAUCCGAGA</t>
  </si>
  <si>
    <t>SUrand 1: 5'GGGAGAGACGAUGCGGCCAACGAGUAGGCGAUAGCGCGUGGCAGAGCGUCGCUGAGGAUCCGAGAGUUCUCAUGCACACUUAUAGC3'
SUrand 2: 5'GGGAGAGACGAUGCGGCCAACGAGUCAGGCGAUACCGCGUGGCAGAGCGUCGCUGAGGAUCCGAGAGCUAUAAGUGUGCAUGAGAAC3'</t>
  </si>
  <si>
    <t>CD40Apt3-dimer (CD40-blockade aptamer)</t>
  </si>
  <si>
    <t>SUrand 1: 5'GGGAGAGACGAUGCGGGAUUAGUGGGUGGGUUGCCCCUCCGCAGAGCGUCGCUGAGGAUCCGAGAGUUCUCAUGCACACUUAUAGC3'
SUrand 2: 5'GGGAGAGACGAUGCGGGAUUAGUGGGUGGGUUGCCCCUCCGCAGAGCGUCGCUGAGGAUCCGAGAGCUAUAAGUGUCAUGAGAAC3'</t>
  </si>
  <si>
    <t>CD40Apt1 (CD40 agonist aptamer-shRNA chimera to target the inhibition of nonsense-mediated mRNA decay)</t>
  </si>
  <si>
    <t>5'GGGGAAUUCUAAUACGACUCACUAUAGGGAGAGACGAUGCGGCCAACGAGUAGGCGAUAGCGCGUGGCAGAGCGUCGCUGAGGAUCCGAGAGGGAGAGACGAUGCGGCCAACGAGUAGGCGAUAGCGCGUGGCAGAGCGUCGCUGAGGAUCCGAGA3'
Complementary Strand : 5'UCUCGGAUCCUCAGCGACGCUCUGCCACGCGCUAUCGCCUACUCGUUGGCCGCAUCGUCUCUCCCUCUCGGAUCCUCAGCGACGCUCUGCCACGCGCUAUCGCCUACUCGUUGGCCGCAUCGUCUCUCCCUAUAGUGAGUCGUAUUAGAAUUCCCC3'</t>
  </si>
  <si>
    <t>For the construction of the aptamer-shRNA chimeras, we used two DNA oligos with complementary sequences to generate a CD40Apt1 dimer.
We started with a randomized DNA library of 25 nucleotides flanked by two constant regions at the 5′ end and 3′ end, which were used to amplify the selected sequences in each round as well as to transcribe the DNA library into RNA by adding a T7-promoter and using a MutT7-polymerase to incorporate 2′F-pyrimidines in the RNA backbone to enhance RNAse resistance.</t>
  </si>
  <si>
    <t>https://pubmed.ncbi.nlm.nih.gov/25863801</t>
  </si>
  <si>
    <t>https://doi.org/10.1007/s00216-015-8665-7</t>
  </si>
  <si>
    <t>Eaton, R. M., Shallcross, J. A., Mael, L. E., Mears, K. S., Minkoff, L., Scoville, D. J., &amp; Whelan, R. J. (2015). Selection of DNA aptamers for ovarian cancer biomarker HE4 using CE-SELEX and high-throughput sequencing. Analytical and bioanalytical chemistry, 407(23), 6965–6973. https://doi.org/10.1007/s00216-015-8665-7</t>
  </si>
  <si>
    <t>Epididymis 4, Human</t>
  </si>
  <si>
    <t>5'AGCAGCACAGAGGTCAGATGCACAGTGCGTCACATTTAGGGCATTCCTATGCGTGCTACCGTGAA 3'</t>
  </si>
  <si>
    <t>5′AGCAGCACAGAGGTCAGATG-N25-CCTATGCGTGCTACCGTGAA-3′</t>
  </si>
  <si>
    <t>10 mM Tris, 2 mM NaCl, 1 mM EDTA at pH 7.6, 2× concentration</t>
  </si>
  <si>
    <t>Research and Detection: " The development of novel affinity probes for cancer biomarkers may enable powerful improvements in analytical methods for detecting and treating cancer. In this report, we describe our use of capillary electrophoresis (CE) as the separation mechanism in the process of selecting DNA aptamers with affinity for the ovarian cancer biomarker HE4. Bioinformatics tools are used to identify enrichment of selected aptamers and groupings into clusters based on sequence and structural similarity. A subset of sequenced aptamers may be intelligently chosen for in vitro testing."</t>
  </si>
  <si>
    <t>Whelan, R. J, rwhelan@oberlin.edu</t>
  </si>
  <si>
    <t>https://pubmed.ncbi.nlm.nih.gov/25826217/</t>
  </si>
  <si>
    <t>https://doi.org/10.1371/journal.pone.0123060</t>
  </si>
  <si>
    <t>Zhang, Y., Yu, Z., Jiang, F., Fu, P., Shen, J., Wu, W., &amp; Li, J. (2015). Two DNA aptamers against avian influenza H9N2 virus prevent viral infection in cells. PloS one, 10(3), e0123060. https://doi.org/10.1371/journal.pone.0123060</t>
  </si>
  <si>
    <t>A9</t>
  </si>
  <si>
    <t>H9N2 avian influenza virus (AIV) purified haemagglutinin (HA)</t>
  </si>
  <si>
    <t>5'GCTGCAATACTCATGGACAGCCTCCTGGGGTCAGGCTCAGACATTGATAAAGCGACATCGGTCTGGAGTACGACCCTGAA3'</t>
  </si>
  <si>
    <t>Kd: 46.23 ± 5.46 nM</t>
  </si>
  <si>
    <t>5'-GCTGCAATACTCATGGACAG-N40-GTCTGGAGTACGACCCTGAA-3'</t>
  </si>
  <si>
    <t>Therapeutic: " New antiviral therapy for pandemic influenza mediated by the H9N2 avian influenza virus (AIV) is increasingly in demand not only for the poultry industry but also for public health. We studied two DNA aptamers, A9 and B4, selected by capillary electrophoresis-based systemic evolution of ligands by exponential enrichment (CE-SELEX) procedure using H9N2 AIV purified haemagglutinin (HA) as target. Our data provide a foundation for future development of innovative anti-influenza drugs."</t>
  </si>
  <si>
    <t>Wu, W, wuwenxue@cau.edu.cn; Li, J., labboard@126.com</t>
  </si>
  <si>
    <t>5'GCTGCAATACTCATGGACAGGGGCCGCGCCTGGTCGGTTGGGTGGGTGGCGCCCGGGACGGTCTGGAGTACGACCCTGAA3'</t>
  </si>
  <si>
    <t>Kd: 7.38 ± 1.09 nM</t>
  </si>
  <si>
    <t>https://pubmed.ncbi.nlm.nih.gov/25754473/</t>
  </si>
  <si>
    <t>https://doi.org/10.1016/j.chembiol.2015.01.005</t>
  </si>
  <si>
    <t>G-3</t>
  </si>
  <si>
    <t>C-C chemokine receptor type 5 (CCR5</t>
  </si>
  <si>
    <t>5'GGGAGGACGAUGCGGGCCUUCGUUUGUUUCGUCCACAGACGACUCGCCCGA 3'</t>
  </si>
  <si>
    <t>Kd: ~110 nM</t>
  </si>
  <si>
    <t>5′-GGGAGGACGATGCGG-N20-CAGACGACTCGCCCGA-3′</t>
  </si>
  <si>
    <t>DPBS (pH 7.0 ~7.4) and Ca2+ and Mg2+, 1 mM CaCl2, 2.7 mM KCl, 1.47 mM KH2PO4, 1 mM MgCl2, 136.9 mM NaCl, 2.13 mM Na2HPO4 and yeast tRNA</t>
  </si>
  <si>
    <t>Therapeuitc: " The C-C chemokine receptor type 5 (CCR5) is a receptor expressed by T cells and macrophages that serves as a coreceptor for macrophage-tropic HIV-1. Here, we combine the live-cell-based SELEX with high-throughput sequencing technology to generate CCR5 RNA aptamers capable of specifically targeting HIV-1 susceptible cells (as small interfering RNA [siRNA] delivery agent) and inhibiting HIV-1 infectivity (as antiviral agent) via block of the CCR5 required for HIV-1 to enter cells. CCR5-targeted aptamers and aptamer-siRNA conjugates offer promise for overcoming some of the current challenges of drug resistance in HIV-1 by providing cell-type- or tissue-specific delivery of various therapeutic moieties."</t>
  </si>
  <si>
    <t xml:space="preserve"> In the transcription reaction mixture, CTP and UTP were replaced with 2′-F-CTP and 2′-F-UTP to produce ribonuclease-resistant RNA.</t>
  </si>
  <si>
    <t>Rossi, J. J., jrossi@coh.org</t>
  </si>
  <si>
    <t>https://pubmed.ncbi.nlm.nih.gov/26136564/</t>
  </si>
  <si>
    <t>https://doi.org/10.1128/JVI.00466-15</t>
  </si>
  <si>
    <t>Orabi, A., Bieringer, M., Geerlof, A., &amp; Bruss, V. (2015). An Aptamer against the Matrix Binding Domain on the Hepatitis B Virus Capsid Impairs Virion Formation. Journal of virology, 89(18), 9281–9287. https://doi.org/10.1128/JVI.00466-15</t>
  </si>
  <si>
    <t>AO-01</t>
  </si>
  <si>
    <t>Matrix binding domain [MBD] Hepatitis B capsid</t>
  </si>
  <si>
    <t>5' GCGGGTCGACGTTTGCACACGCGAGCCGCCATGTCTGGGCCACATCCATGGGCGG 3'</t>
  </si>
  <si>
    <t>Kd: 180 ± 82 nM</t>
  </si>
  <si>
    <t>5′GCGGGTCGACGTTTG-N25-CACATCCATGGGCGG3′</t>
  </si>
  <si>
    <t>Phosphate-buffered saline [PBS]</t>
  </si>
  <si>
    <t>Therapeutic: " The hepatitis B virus (HBV) particle is an icosahedral nucleocapsid surrounded by a lipid envelope containing viral surface proteins. We selected a 55-base-long single-stranded DNA molecule (aptamer) which binds with relatively high affinity to a region on the HBV capsid interacting with viral envelope proteins during budding. This aptamer inhibits virion formation in cell culture. The results substantiate the current model for HBV morphogenesis and show that the capsid envelope interaction is a potential antiviral target."</t>
  </si>
  <si>
    <t>Bruss, V, volker.bruss@helmholtz-muenchen.de</t>
  </si>
  <si>
    <t>https://pubmed.ncbi.nlm.nih.gov/28058132/</t>
  </si>
  <si>
    <t xml:space="preserve"> J Anal Methods Chem </t>
  </si>
  <si>
    <t>https://doi.org/10.1155/2016/9241860</t>
  </si>
  <si>
    <t>Tian, R. Y., Lin, C., Yu, S. Y., Gong, S., Hu, P., Li, Y. S., Wu, Z. C., Gao, Y., Zhou, Y., Liu, Z. S., Ren, H. L., &amp; Lu, S. Y. (2016). Preparation of a Specific ssDNA Aptamer for Brevetoxin-2 Using SELEX. Journal of analytical methods in chemistry, 2016, 9241860. https://doi.org/10.1155/2016/9241860</t>
  </si>
  <si>
    <t>Bap5</t>
  </si>
  <si>
    <t>Brevetoxin-2 (BTX-2)</t>
  </si>
  <si>
    <t>5′GAGGCAGCACTTCACACGATCTGTGAAGTTTTTGTCATGGTTTGGGGGTGGTAGGGGTGTTGTCTGCGTAATGACTGTAGTGATG3'</t>
  </si>
  <si>
    <t>Kd: 4830 nM</t>
  </si>
  <si>
    <t>5′-GAGGCAGCACTTCACACGATCTG-N40-CTGCGTAATGACTGTAGTGATG-3</t>
  </si>
  <si>
    <t>20 mM Hepes, 120 mM sodium chloride, 5 mM potassium chloride, 1 mM calcium chloride, and 1 mM magnesium chloride</t>
  </si>
  <si>
    <t>Detection: " The development of an alternative detection probe is another promising research direction. This paper reports the use of aptamers binding to BTX-2 in an analytical assay using the systematic evolution of ligands by exponential enrichment (SELEX). Moreover, there is no cross-reaction with the detected marine toxins, except for BTX-2. Thus, Bap5 has potential to detect BTX-2 in shellfish in the future as a substitute for the recognition probe."</t>
  </si>
  <si>
    <t>https://pubmed.ncbi.nlm.nih.gov/27990137/</t>
  </si>
  <si>
    <t xml:space="preserve"> Front Microbiol </t>
  </si>
  <si>
    <t>https://doi.org/10.3389/fmicb.2016.01909</t>
  </si>
  <si>
    <t>AFLA5</t>
  </si>
  <si>
    <t>Aflatoxin B1 (AFB1)</t>
  </si>
  <si>
    <t>5'CTCGTCTCGTTCTCTCAGTCTTCTTCTGGCTTGGTGGTTGGTGTGTCTGCTGATTTGGTAGACACGAAGAAGAAGGAGGA3'</t>
  </si>
  <si>
    <t>Kd: 50.45 ± 11.06 nM</t>
  </si>
  <si>
    <t>5'-CTCGTCTCGTTCTCTCAGTC-N40-GACACGAAGAAGAAGGAGGA-3'</t>
  </si>
  <si>
    <t>1X binding buffer (1X BB; 5 mM MgCl2 in Dulbecco's phosphate buffered saline, pH 7.4 ± 0.2)</t>
  </si>
  <si>
    <t>Detection: " Aflatoxins are naturally occurring mycotoxins that contaminate food and agro commodities, leading to acute and chronic health conditions in human and animals. In the present work, an attempt was made to generate high-affinity single stranded DNA aptamers that specifically bind to Aflatoxin B1 (AFB1) by a modified Systemic Evolution of Ligands by Exponential Enrichment (SELEX) procedure with the aid of Immunoaffinity columns. These findings indicate, immunoaffinity based SELEX can pave an alternative approach to screen aptamers against mycotoxin detection and purification."</t>
  </si>
  <si>
    <t>Ramlal, S, shylajaramlal@gmail.com</t>
  </si>
  <si>
    <t>Setlem, K., Mondal, B., Ramlal, S., &amp; Kingston, J. (2016). Immuno Affinity SELEX for Simple, Rapid, and Cost-Effective Aptamer Enrichment and Identification against Aflatoxin B1. Frontiers in microbiology, 7, 1909. https://doi.org/10.3389/fmicb.2016.01909</t>
  </si>
  <si>
    <t>AFLA53</t>
  </si>
  <si>
    <t>5'CTCGTCTCGTTCTCTCAGTCTGGTTAGCACGGGACCCAGGCTATTGGCAACTTCTAGTCCGACACGAAGAAGAAGGAGGA3'</t>
  </si>
  <si>
    <t>Kd: 48.29 ± 9.45 nm</t>
  </si>
  <si>
    <t>AFLA71</t>
  </si>
  <si>
    <t>5'CTCGTCTCGTTCTCTCAGTCGGACGAAGAGAGGGGGAGAGGGGGACGGAGCTGCTAAGGTGACACGAAGAAGAAGGAGGA3'</t>
  </si>
  <si>
    <t>Kd: 85.02 ± 25.74 nM</t>
  </si>
  <si>
    <t>https://pubmed.ncbi.nlm.nih.gov/26882565/</t>
  </si>
  <si>
    <t xml:space="preserve"> Oncotarget </t>
  </si>
  <si>
    <t>https://doi.org/10.18632/oncotarget.6988</t>
  </si>
  <si>
    <t>Rong, Y., Chen, H., Zhou, X. F., Yin, C. Q., Wang, B. C., Peng, C. W., Liu, S. P., &amp; Wang, F. B. (2016). Identification of an aptamer through whole cell-SELEX for targeting high metastatic liver cancers. Oncotarget, 7(7), 8282–8294. https://doi.org/10.18632/oncotarget.6988</t>
  </si>
  <si>
    <t>LY-1</t>
  </si>
  <si>
    <t>Hepatocellular carcinoma HCCLM9 (LY-1)</t>
  </si>
  <si>
    <t>5′ATCCAGAGTGACGCAGCATTGGGTGTTAGGCTGGTCTTAATCGGGTCGGGTTGCTGTGGACACGGTGGCTTAGT3′</t>
  </si>
  <si>
    <t>Kd: 167.3 ± 30.2</t>
  </si>
  <si>
    <t>5′-ATCCAGAGTGACGCAGCA-N40-TGGACACGGTGGCTTAGT-3′</t>
  </si>
  <si>
    <t>(PBS-1M MgCl2-0.1 mg/mL yeast tRNA-1 mg/mL BSA-0.1 mg/mL Salmon sperm DNA)</t>
  </si>
  <si>
    <t>Diagnostic and Therapeutic: " Hepatocellular carcinoma (HCC) is one of the most deadly human cancers due to its ability of invasion and metastasis. In the present study, we used HCCLM9 cells with high metastatic potential and MHCC97L with low metastatic potential as a model system to study the molecular mechanisms of HCC metastasis. QD605 labeled LY-1 aptamer could recognize HCC cells in both local liver cancer tissues and pulmonary metastatic sites in a xenograft model of HCC with pulmonary metastasis. Taken together, the present study demonstrated the tumor targeting and tumor suppressive effects of LY-1, which could be a promising molecular probe for metastatic HCC and a potential candidate of chemotherapy for metastatic HCC."</t>
  </si>
  <si>
    <t>Wang, F. B, wfb20043003@sina.com</t>
  </si>
  <si>
    <t>https://pubmed.ncbi.nlm.nih.gov/26992239/</t>
  </si>
  <si>
    <t>https://doi.org/10.18632/oncotarget.8095</t>
  </si>
  <si>
    <t>MRP1Apt</t>
  </si>
  <si>
    <t>Extracellular exposed motif of multidrug resistant-associated protein 1 (MRP1)</t>
  </si>
  <si>
    <t>5′GGGGAAUUCGGAGAGGGAGAAUAGUCAACAAAUCGUUUGGGGCGACUUCUCCUUCCUUUCUCCCUUCUCCC3′</t>
  </si>
  <si>
    <t>5′-GGGGAATTCGGAGAGGGAGAATAG-N25-CTTCCTTTCTCCCTTCTCCC-3′</t>
  </si>
  <si>
    <t>150 mmol/l NaCl, 2 mmol/l CaCl2, 20 mmol/l HEPES (pH 7.4), 0,01% BSA binding buffer</t>
  </si>
  <si>
    <t>Therapeutic: " In this work we develop the first aptamer that targets chemotherapy-resistant tumors expressing MRP1 through a novel combinatorial peptide-cell SELEX. With the use of the MRP1 aptamer we engineer a MRP1-CD28 bivalent aptamer that is able to bind MRP1-expressing tumors and deliver the CD28 costimulatory signal to tumor-infiltrating lymphocytes. The bi-specific aptamer is able to enhance costimulation in chemotherapy-resistant tumors. CD28Aptvax made of irradiated tumor cells coated with the CD28-agonistic aptamer attached to MRP1 elicits a strong tumor- cell immune response against melanoma tumors reducing tumor growth."</t>
  </si>
  <si>
    <t>Pastor, F, fpasrodri@unav.es</t>
  </si>
  <si>
    <t>MRP1-CD28 bi-specific oligonucleotide aptamers</t>
  </si>
  <si>
    <t>5′GGGAGACCCACCCAUAAAAGGGAGAGAGGAAGAGGGAUGGGGAUUAGACCAUAGGCUCCCAACCCCCAUAACCCAGAGGUCGAUAGUACUGGAUCCCCCCGGGAGAGAGGAAGAGGGAUGGGGAUUAGAAUAGGCUCCCAACCCCCCAUAACCCAGAGGUCGAUAGUACUGGAUCCCGGGAAAUAUGGGUGGGUCUCCCGGGAGAAUAGUCAACAAAUCGUUUGGGGCGACUUCUCCUUCCUUUCUCCUGU3'</t>
  </si>
  <si>
    <t>DNA library/pool was used as a template to generate the RNA pool used in the selection. A T7 promoter sequence might be necessary to use this DNA library/pool as a template to generate the RNA pool in the selection.
The sequence was extracted from the figure 3. The very top of figure 3 has not been shown (the hirpin loop), it was assumed there is no nucleotide
MRP1-CD28 bi-specific aptamer: CD28 aptamer, linker, MRP1 aptamer</t>
  </si>
  <si>
    <t>https://pubmed.ncbi.nlm.nih.gov/27871171/</t>
  </si>
  <si>
    <t>https://doi.org/10.14348/molcells.2016.0167</t>
  </si>
  <si>
    <t>Dua, P., Ren, S., Lee, S. W., Kim, J. K., Shin, H. S., Jeong, O. C., Kim, S., &amp; Lee, D. K. (2016). Cell-SELEX Based Identification of an RNA Aptamer for Escherichia coli and Its Use in Various Detection Formats. Molecules and cells, 39(11), 807–813. https://doi.org/10.14348/molcells.2016.0167</t>
  </si>
  <si>
    <t>Ec3</t>
  </si>
  <si>
    <t>Escherichia coli (E.coli) DH5 alpha (DH5α)</t>
  </si>
  <si>
    <t>5'AUACCAGCUUAUUCAAUUGCACGAAUUUGCUGUGUUUUUGGGGGGGUCGGGGAGUAUAAGAUAGUAAGUGCAAUCU3'</t>
  </si>
  <si>
    <t>Kd: 225 nM</t>
  </si>
  <si>
    <t>5'-AUACCAGCUUAUUCAAUU-N40-AGAUAGUAAGUGCAAUCU-3'</t>
  </si>
  <si>
    <t>50 mM Tris pH7.4, 5 mM KCl, 100 mM NaCl, 1 mM MgCl2, 0.02% Tween 20, 0.1 mg/ml yeast tRNA and 1 mg/ml BSA</t>
  </si>
  <si>
    <t>Detection: " Escherichia coli are important indicator organisms, used routinely for the monitoring of water and food safety. For quick, sensitive and real-time detection of E. coli we developed a 2'F modified RNA aptamer Ec3, by Cell-SELEX. We believe that our developed method can step towards more complex and real sample application."</t>
  </si>
  <si>
    <t>2′F modified RNA aptamers</t>
  </si>
  <si>
    <t>Lee, D. K., dklee@skku.edu; Kim, S., skim@dongguk.edu</t>
  </si>
  <si>
    <t>https://pubmed.ncbi.nlm.nih.gov/28121169/</t>
  </si>
  <si>
    <t>https://doi.org/10.1139/cjm-2016-0495</t>
  </si>
  <si>
    <t>12L12A</t>
  </si>
  <si>
    <t>Group A streptococcus (GAS) serotype M3</t>
  </si>
  <si>
    <t>5'GCCTGTTGTGAGCCTCCTAACGAACCGTAAAAAGGCCGCGTTGCTGGCGTTTTTCCATACATGCTTATTCTTGTCTCC3'</t>
  </si>
  <si>
    <t>Kd: 8.25 ± 1.43 pM</t>
  </si>
  <si>
    <t>5′-GCCTGTTGTGAGCCTCCTAAC-N38-CATGCTTATTCTTGTCTCC-3′</t>
  </si>
  <si>
    <t>Phosphate-buffered saline (PBS) and 0.05% Tween 20, 1% bovine serum albumin</t>
  </si>
  <si>
    <t>Biosensor: " Group A streptococcus (GAS) is an important Gram-positive pathogen that causes various human diseases ranging from peripheral lesions to invasive infections. The M protein is one of the main virulence factors present on the cell surface and is associated with invasive GAS infections. In this study DNA aptamers with a high binding affinity towards S. pyogenes serotype M3 were selected through 12 iterative rounds of the Systematic Evolution of Ligands by EXponential (SELEX) enrichment. The isolated aptamer can be used in any tool, such as a biosensor, for the detection of S. pyogenes and can be used in the development of a novel M-typing system."</t>
  </si>
  <si>
    <t>Mousavi Gargari, S. L; slmousavi@shahed.ac.ir</t>
  </si>
  <si>
    <t>Alfavian, H., Mousavi Gargari, S. L., Rasoulinejad, S., &amp; Medhat, A. (2017). Development of a DNA aptamer that binds specifically to group A Streptococcus serotype M3. Canadian journal of microbiology, 63(2), 160–168. https://doi.org/10.1139/cjm-2016-0495</t>
  </si>
  <si>
    <t>12L18A</t>
  </si>
  <si>
    <t>Group A streptococcus (GAS) serotype M4</t>
  </si>
  <si>
    <t>5'GCCTGTTGTGAGCCTCCTAACTCCTCGAGGGGGGGGGGATGAAAAGGAAAACGCAACAACATGCTTATTCTTGTCTCC3'</t>
  </si>
  <si>
    <t>Kd: 7.47 ± 1.72 pM</t>
  </si>
  <si>
    <t>https://pubmed.ncbi.nlm.nih.gov/28087261/</t>
  </si>
  <si>
    <t xml:space="preserve"> Transl Res </t>
  </si>
  <si>
    <t>https://doi.org/10.1016/j.trsl.2016.12.008</t>
  </si>
  <si>
    <t>ER_Apt1</t>
  </si>
  <si>
    <t>5′ATACCAGTCTATTCAATTCCCGGCATGGTTGCGGAGCAGGAGTATAACACTACCATTGAGATAGTATGTGCAATCA3'</t>
  </si>
  <si>
    <t>Kd: 1.15 ± 1.01 × 10^-8 M−1</t>
  </si>
  <si>
    <t>5′-ATACCAGTCTATTCAATT–N40-AGATAGTATGTGCAATCA- 3′</t>
  </si>
  <si>
    <t>20-mM Tris-Cl, pH 7.5, 120-mM NaCl, 5-mM KCl, 1-mM MgCl2, and 1-mM CaCl2</t>
  </si>
  <si>
    <t>67 kDa</t>
  </si>
  <si>
    <t>Diagnostic and Therapeutic: " Estrogen receptor alpha (ERα) also known as NR3A1 (nuclear receptor subfamily 3, group A, member 1) is a ligand-activated transcription factor. It is an important biomarker for breast cancer metastasis. In the present study, we report a novel DNA aptamer candidate against estrogen receptor (ER) alpha structure. Cytochemical and immunohistochemistry assay indicates its potential use as a diagnostic agent against ERα positive carcinomas. The nucleotide aptamer sequences described in the present study can be used for the detection, treatment, prophylaxis and diagnosis of ERα-related disorder."</t>
  </si>
  <si>
    <t>Bora, U., ubora@iitg.ernet.in, ubora@rediffmail.com</t>
  </si>
  <si>
    <t>Sett, A., Borthakur, B. B., Sharma, J. D., Kataki, A. C., &amp; Bora, U. (2017). DNA aptamer probes for detection of estrogen receptor α positive carcinomas. Translational research : the journal of laboratory and clinical medicine, 183, 104–120.e2. https://doi.org/10.1016/j.trsl.2016.12.008</t>
  </si>
  <si>
    <t>ER_Apt2</t>
  </si>
  <si>
    <t>5′ATACCAGTCTATTCAATTTAATTAAGCTAGTGGGTGCTCTTAACGGAAGCATATCCCGAGATAGTATGTGCAATCA3′</t>
  </si>
  <si>
    <t>ER_Apt3</t>
  </si>
  <si>
    <t>5′ATACCAGTCTATTCAATTACAGGACCATCGCAACCGATTGATACGGGTGAGCATGTGGAGATAGTATGTGCAATCA3′</t>
  </si>
  <si>
    <t>ER_Apt4</t>
  </si>
  <si>
    <t>5′ATACCAGTCTATTCAATTGGACGCCGTTGTCACCATTTGCTTCTGGATGCGTCGTTGCAGATAGTATGTGCAATCA3′</t>
  </si>
  <si>
    <t>https://pubmed.ncbi.nlm.nih.gov/28006685/</t>
  </si>
  <si>
    <t>https://doi.org/10.1016/j.bios.2016.12.020</t>
  </si>
  <si>
    <t>Eissa, S., &amp; Zourob, M. (2017). In vitro selection of DNA aptamers targeting β-lactoglobulin and their integration in graphene-based biosensor for the detection of milk allergen. Biosensors &amp; bioelectronics, 91, 169–174. https://doi.org/10.1016/j.bios.2016.12.020</t>
  </si>
  <si>
    <t>BLG14</t>
  </si>
  <si>
    <t>Beta-lactoglobulin A</t>
  </si>
  <si>
    <t>5'ATACCAGCTTATTCAATTCGACGATCGGACCGCAGTACCCACCCACCAGCCCCAACATCATGCCCATCCGTGTGTGAGATAGTAAGTGCAATCT3'</t>
  </si>
  <si>
    <t>Kd: 82 ± 30 nM</t>
  </si>
  <si>
    <t>5'-ATACCAGCTTATTCAATT-N60-AGATAGTAAGTGCAATCT-3'</t>
  </si>
  <si>
    <t>Biosensor and Detection: " Food allergy has increased rapidly in recent years affecting millions of people worldwide. In this work, we developed an aptamer/graphene-based electrochemical biosensor for on-step, sensitive and low cost detection of β-lactoglobulin (β-LG) milk protein, one of the most common food allergens specially in infants. The integration of the novel aptamer in the graphene biosensor allows a promising way for cost-effective, rapid and sensitive on-site detection of milk allergen in food stuff."</t>
  </si>
  <si>
    <t>Zourob, M, mzourob@alfaisal.edu</t>
  </si>
  <si>
    <t>Beta-lactoglobulin B</t>
  </si>
  <si>
    <t>Kd: 80 ± 26 nM</t>
  </si>
  <si>
    <t>https://pubmed.ncbi.nlm.nih.gov/27986564/</t>
  </si>
  <si>
    <t>https://doi.org/10.1016/j.bbrc.2016.12.081</t>
  </si>
  <si>
    <t>G2</t>
  </si>
  <si>
    <t>Japanese encephalitis virus methyltransferase (JEV MTase)</t>
  </si>
  <si>
    <t>5′GGGAGAGCGGAAGCGUGCUGGGCCCCACGACAGCAUGCCAAUAGAUGCGCAUGGAGACGACAGCAUCAUAACCCAGAGGUCGAUGGAUCCCC3'</t>
  </si>
  <si>
    <t>Kd: 12.78 ± 1.907 nM</t>
  </si>
  <si>
    <t>5′-GGGAGAGCGGAAGCGUGCUGGGCC-N40-CAUAACCCAGAGGUCGAUGGAUCCCC-3′</t>
  </si>
  <si>
    <t>30 mM Tris-HCl, pH 7.5, 150 mM NaCl, 1.5 mM MgCl2, 2 mM dithiothreitol, 1% BSA</t>
  </si>
  <si>
    <t>Therapeutic: " Japanese encephalitis virus (JEV) is the most common etiological agent of epidemic viral encephalitis. JEV MTase is essential for viral replication and specifically catalyzes methylation of the viral RNA cap, which occurs exclusively in the cytoplasm. Therefore, JEV MTase is a potential target for antiviral therapy. Here, we identified specific and avid RNA aptamer (Kd ∼ 12 nM) with modified 2'-O-methyl pyrimidines against JEV MTase. The 24-mer aptamer efficiently inhibited JEV production and replication in cells. Therefore, MTase-specific RNA aptamer might be useful as an anti-JEV agent."</t>
  </si>
  <si>
    <t>2′-O-methyl pyrimidine nucleotides, 2'-hydroxyl purine nucleotides. Generated rnase-resistant 2′-o-methyl modified rna aptamer using mutant t7 rna polymerase that can incorporate 2′-o-methyl pyrimidine (c/u) nucleotides into in vitro transcribed rna [8]. The selected 2′-modified rna aptamer specifically bound to jev mtase with high affinity and efficiently inhibited its mtase activity.</t>
  </si>
  <si>
    <t>Lee SW, SWL0208@dankook.ac.kr</t>
  </si>
  <si>
    <t>Japanese encephalitis virus methyltransferase (JEV NS5)</t>
  </si>
  <si>
    <t>5′GGGAGAGCGGAAGCGUGCUGGGCCCCACGACAGCAUGCCAAUAGAUGCGCAUGGAGACGACAGCAUCAUAACCCAGAGGUCGAUGGAUCCCC3′</t>
  </si>
  <si>
    <t>Kd: 11.04 ± 1.763 nM</t>
  </si>
  <si>
    <t>31 mM Tris-HCl, pH 7.5, 150 mM NaCl, 1.5 mM MgCl2, 2 mM dithiothreitol, 1% BSA</t>
  </si>
  <si>
    <t>https://pubmed.ncbi.nlm.nih.gov/27979272/</t>
  </si>
  <si>
    <t xml:space="preserve"> Food Chem </t>
  </si>
  <si>
    <t>https://doi.org/10.1016/j.foodchem.2016.11.104</t>
  </si>
  <si>
    <t>B5</t>
  </si>
  <si>
    <t>5'CAGTCCAGGACAGATTCGCGAGCCCACTCCAAACACGACCAACTCACGCTCTATCAACATCGCTATCCACGTGGATTTCATTCAGCGATT3'</t>
  </si>
  <si>
    <t>Kd: 58.5 nM</t>
  </si>
  <si>
    <t>5′-CAGTCCAGGACAGATTCGCGAG-N45-CACGTGGATTTCATTCAGCGATT-3'</t>
  </si>
  <si>
    <t>Diagnostic and Detection: " In this study, quartz crystal microbalance (QCM) was used to select aptamers against Salmonella typhimurium. A QCM-based aptasensor was developed to detect S. typhimurium. This aptasensor was able to detect 103CFU/mL of S. typhimurium with less than 1h. This study demonstrated QCM-based selection could be more effective selection of aptamers and QCM-based aptasensor could be more sensitive in detecting S. typhimurium."</t>
  </si>
  <si>
    <t>5′-amino modification and a six carbon spacer. Then amino-modified aptamer was immobilized on the electrode surface for label-free detection of S. typhimurium.</t>
  </si>
  <si>
    <t>Li, Y, yanbinli@uark.edu</t>
  </si>
  <si>
    <t>Wang, L., Wang, R., Chen, F., Jiang, T., Wang, H., Slavik, M., Wei, H., &amp; Li, Y. (2017). QCM-based aptamer selection and detection of Salmonella typhimurium. Food chemistry, 221, 776–782. https://doi.org/10.1016/j.foodchem.2016.11.104</t>
  </si>
  <si>
    <t>A24</t>
  </si>
  <si>
    <t>5'CAGTCCAGGACAGATTCGCGAGGCACAATCCACCTCTCACCGCACGCCACGCACTGCCTCTGTCCCGCACGTGGATTTCATTCAGCGATT3'</t>
  </si>
  <si>
    <t>Kd: 19.63 nM</t>
  </si>
  <si>
    <t>51 mM Tris-HCl, pH 7.5, 25 mM NaCl, 5 mM MgCl2</t>
  </si>
  <si>
    <t>B30</t>
  </si>
  <si>
    <t>5'AATCGCTGAATGAAATCCACGTGGGAAGTGTGTGGGTGACCAGAGGTGTGGTGATGGGATTGTCGTACCTCGCGAATCTGTCCTGGACTG3'</t>
  </si>
  <si>
    <t>Kd: 51.02 nM</t>
  </si>
  <si>
    <t>5'-AATCGCTGAATGAAATCCACGTG-N45-CCTCGCGAATCTGTCCTGGACTG-3'</t>
  </si>
  <si>
    <t>52 mM Tris-HCl, pH 7.5, 25 mM NaCl, 5 mM MgCl2</t>
  </si>
  <si>
    <t>https://pubmed.ncbi.nlm.nih.gov/27930845/</t>
  </si>
  <si>
    <t>https://doi.org/10.1002/cbic.201600515</t>
  </si>
  <si>
    <t>Lee, J. H., &amp; Lee, M. J. (2017). Isolation and Characterization of RNA Aptamers against a Proteasome-Associated Deubiquitylating Enzyme UCH37. Chembiochem : a European journal of chemical biology, 18(2), 171–175. https://doi.org/10.1002/cbic.201600515</t>
  </si>
  <si>
    <t>UCH37‐1</t>
  </si>
  <si>
    <t>Proteasome‐associated deubiquitylating enzyme UCH37</t>
  </si>
  <si>
    <t>5′GGGUUCACUGCAGACUUGACGAAGCUUGGAGGGCAUGCUUCGGGCAAACCUGUAGGGGUGCGGCUCUAAUGGAUCCACAUCUACGAAUUC3′</t>
  </si>
  <si>
    <t>Tris⋅ HCl (30 mm , pH 7.5), NaCl (150 mm) , MgCl2 (1.5 mm) , DTT (2 mm) , and BSA (1 %, w /v )</t>
  </si>
  <si>
    <t>Therapeutic: " Deubiquitylating (DUB) enzymes antagonize ubiquitin-dependent protein degradation both before and after the substrates are engaged with proteasomes. Here, we report the identification of specific RNA aptamers for UCH37 through in vitro selection, and we describe their inhibitory effects on the DUB activity of UCH37. The UCH37 aptamers efficiently facilitated the hydrolysis of peptide-based reporter substrates of proteasomes. Thus, the UCH37 aptamers might offer a possible strategy for removing toxic cellular proteins through enhancing proteasome activity."</t>
  </si>
  <si>
    <t>Lee, M. J, minjlee@snu.ac.kr</t>
  </si>
  <si>
    <t>https://pubmed.ncbi.nlm.nih.gov/27893356/</t>
  </si>
  <si>
    <t xml:space="preserve"> Blood Transfus </t>
  </si>
  <si>
    <t>https://doi.org/10.2450/2016.0123-16</t>
  </si>
  <si>
    <t>Zhang, Y., Wu, F., Wang, M., Zhuang, N., Zhou, H., &amp; Xu, H. (2018). Single-stranded DNA aptamer targeting and neutralization of anti-D alloantibody: a potential therapeutic strategy for haemolytic diseases caused by Rhesus alloantibody. Blood transfusion = Trasfusione del sangue, 16(2), 184–192. https://doi.org/10.2450/2016.0123-16</t>
  </si>
  <si>
    <t>Rhesus (Rh) D antigen</t>
  </si>
  <si>
    <t>5'AGAGACGGACACAGGATGAGCGGTGCAGGGGGGGCGGAGAAGAGGTTGAGGGGAGCGGGTCCTTCCCCAAGACAGCATCCA3'</t>
  </si>
  <si>
    <t>Kd: 51.46 ±14.90 nM</t>
  </si>
  <si>
    <t>5'-AGAGACGGACACAGGATGAGC-N40-CCTTCCCCAAGACAGCATCCA-3'</t>
  </si>
  <si>
    <t>20 mM HEPES, 120 mM NaCl, 5 mM KCl, 1 mM CaCl2, 1 mM MgCl2 and 0.02% Tween 20, pH 7.4</t>
  </si>
  <si>
    <t>Therapeutic: " Rhesus (Rh) D antigen is the most important antigen in the Rh blood group system because of its strong immunogenicity. Inhibition of the binding of anti-D antibody with RhD antigens on the surface of red blood cells may effectively prevent immune haemolytic diseases. In this study, single-stranded (ss) DNA aptamers, specifically binding to anti-D antibodies, were selected via systematic evolution of ligands by exponential enrichment (SELEX) technology. Our results demonstrate that ssDNA aptamers may be a novel, promising strategy for the treatment of delayed haemolytic transfusion reactions and Rh haemolytic disease of the foetus and newborn."</t>
  </si>
  <si>
    <t>Xu, H, zyz200157@163.com</t>
  </si>
  <si>
    <t>Aptamer 8</t>
  </si>
  <si>
    <t>5'AGAGACGGACACAGGATGAGCGCAGGGGGGGCGGAGAAGAGGTTGAGGGGAGCGGGTCCTTCCCCAAGACAGCATCCA3'</t>
  </si>
  <si>
    <t xml:space="preserve">Kd: 403.70 ± 71.47 nM </t>
  </si>
  <si>
    <t>21 mM HEPES, 120 mM NaCl, 5 mM KCl, 1 mM CaCl2, 1 mM MgCl2 and 0.02% Tween 20, pH 7.4</t>
  </si>
  <si>
    <t>5'AGAGACGGACACAGGATGAGCGGCGCAGGGGGGGCGGAGAAGAGGTTGAGGGGAGCGGGTCCTTCCCCAAGACAGCATCCA3'</t>
  </si>
  <si>
    <t>Kd: 543.30 ± 92.59 nM</t>
  </si>
  <si>
    <t>https://pubmed.ncbi.nlm.nih.gov/27891685/</t>
  </si>
  <si>
    <t>https://doi.org/10.1002/jmr.2591</t>
  </si>
  <si>
    <t>Pancreatic cancer cell line HPAC (CRL2119, human pancreatic adenocarcinoma)</t>
  </si>
  <si>
    <t>5'AAGGAGCAGCGTGGAGGATATCCGTTCGTACTCGCAAGCTGATCCGCGGCGCGACTTGTGACAATTAGGGTGTGTCGTCGTGGT3'</t>
  </si>
  <si>
    <t>Kd: 22.62 ± 8.25 nM</t>
  </si>
  <si>
    <t>5′‐AAGGAGCAGCGTGGAGGATA‐N45‐TTAGGGTGTGTCGTCGTGGT‐3′</t>
  </si>
  <si>
    <t>4.5 g/L glucose and 5 mM MgCl2, in Phosphate‐buffered saline (PBS) with yeast tRNA (0.1 mg/mL) and bovine serum albumin (BSA; 1 mg/mL)</t>
  </si>
  <si>
    <t>Diagnostic and Therapeutic: " Pancreatic cancer remains one of the most common and lethal cancers. Recent studies indicate that cancer, including pancreatic cancer, is initiated and propagated by cancer stem cells (CSCs). Here, we investigated pancreatic CSC-associated aptamers as a novel tool for diagnosis and therapeutic agents. In the present study, these 2 pancreatic CSC-associated aptamers may be potential candidates for novel diagnostic markers, CSC-targeting drug delivery, or circulating tumor cell detection."</t>
  </si>
  <si>
    <t>Song, S. Y, sysong@yuhs.ac</t>
  </si>
  <si>
    <t>Aptamer 146</t>
  </si>
  <si>
    <t>5'AAGGAGCAGCGTGGAGGATAACCACTAGTCTAAAAGACAGCCGTAGAGCCGGGACCGGTGCCACTTAGGGTGTGTCGTCGTGGT3'</t>
  </si>
  <si>
    <t>Kd: 22.18 ± 9.6 nM</t>
  </si>
  <si>
    <t>5'AAGGAGCAGCGTGGAGGATAACCATTAGTTTAAAAGACAGCCGTAGAGCCGGGACCGGTGCCACTTAGGGTGTGTCGTCGTGGT3'</t>
  </si>
  <si>
    <t>Kd: 65.79 ± 23.83</t>
  </si>
  <si>
    <t>Aptamer 40</t>
  </si>
  <si>
    <t>5'AAGGAGCAGCGTGGAGGATAGCGCTCCCAACGGCCACATACCAGTACACGCGGGACCGCGGCCTGTTAGGGTGTGTCGTCGTGGT3'</t>
  </si>
  <si>
    <t>Kd: 54.28 ± 36.47</t>
  </si>
  <si>
    <t>Kim, Y. J., Lee, H. S., Jung, D. E., Kim, J. M., &amp; Song, S. Y. (2017). The DNA aptamer binds stemness-enriched cancer cells in pancreatic cancer. Journal of molecular recognition : JMR, 30(4), 10.1002/jmr.2591. https://doi.org/10.1002/jmr.2591</t>
  </si>
  <si>
    <t>Aptamer 23</t>
  </si>
  <si>
    <t>5'AAGGAGCAGCGTGGAGGATATCCATTAGTCTAAAACACAGCCTTAGAGCCGGGACCGGAGCCGCTTAGGGTGTGTCTGCTTGGT3'</t>
  </si>
  <si>
    <t>Kd: 49.69 ± 24.98</t>
  </si>
  <si>
    <t>5'AAGGAGCAGCGTGGAGGATACCGATGCCAGACACAATTGTTATCCCGCGCATGCCACCATCCGTCTTAGGGTGTGTCGTCGTGGT3'</t>
  </si>
  <si>
    <t>Kd: 45.18 ± 13.39</t>
  </si>
  <si>
    <t>Aptamer 108</t>
  </si>
  <si>
    <t>5'AAGGAGCAGCGTGGAGGATAGGGGATAGCGGGTGTATATTTAAGCTTTACGGCTGTGTGGTCTGTTAGGGTGTGTCGTCGTGGT3'</t>
  </si>
  <si>
    <t>Kd: 62.8 ± 31.84</t>
  </si>
  <si>
    <t>https://pubmed.ncbi.nlm.nih.gov/27837823/</t>
  </si>
  <si>
    <t xml:space="preserve"> Talanta </t>
  </si>
  <si>
    <t>https://doi.org/10.1016/j.talanta.2016.09.058</t>
  </si>
  <si>
    <t>P37</t>
  </si>
  <si>
    <t>Penicillin G</t>
  </si>
  <si>
    <t>5'GGGAGGACGAAGCGGAACTTAGTGCGCTTGAGGCTCGATCAGGAGATCTGGAGTCGTGGGCACTCACAACGATACGTGGTCAGAAGACACGCCCGAC3'</t>
  </si>
  <si>
    <t>5'-GGGAGGACGAAGCGGAAC-N10-TGAGGCTCGATC-N40-CAGAAGACACGCCCGACA-3'</t>
  </si>
  <si>
    <t>Phosphate buffer 0.1 M pH 7 containing 5 mM of MgCl3</t>
  </si>
  <si>
    <t>Diognostic: " This paper describes for the first time the selection of aptamers selective to penicillin. The selectivity of the developed sensor was also studied, showing that the sensor was also able to bind other beta-lactam antibiotics, although with a weaker affinity. Finally the sensor was used for detection of penicillin G in milk. It was shown that a simple sample treatment with isopropanol followed by filtration was sufficient to eliminate matrix effects, allowing the determination of penicillin in milk at concentrations compatible with legislation requirements."</t>
  </si>
  <si>
    <t>Noguer, T, noguer@univ-perp.fr</t>
  </si>
  <si>
    <t>https://pubmed.ncbi.nlm.nih.gov/27754762/</t>
  </si>
  <si>
    <t>https://doi.org/10.1089/nat.2016.0621</t>
  </si>
  <si>
    <t>Clawson, G. A., Abraham, T., Pan, W., Tang, X., Linton, S. S., McGovern, C. O., Loc, W. S., Smith, J. P., Butler, P. J., Kester, M., Adair, J. H., &amp; Matters, G. L. (2017). A Cholecystokinin B Receptor-Specific DNA Aptamer for Targeting Pancreatic Ductal Adenocarcinoma. Nucleic acid therapeutics, 27(1), 23–35. https://doi.org/10.1089/nat.2016.0621</t>
  </si>
  <si>
    <t>AP1153</t>
  </si>
  <si>
    <t>G-protein-coupled cholecystokinin B receptor (CCKBR)</t>
  </si>
  <si>
    <t>5'CGCTCTAGAGTCGAATCACATGGTGCAGGTGTGGCTGGGATTCATTTGCCGGTGCTGGTGCGTCCGCGGCCGCTAATCCTGTTCGCGGCCGCTAATCCTGTT3'</t>
  </si>
  <si>
    <t>Kd: 0.0155 nM</t>
  </si>
  <si>
    <t>5′-CGCTCTAGAGTCGAATCA-N45-GCGGCCGCTAATCCTGTT-3′</t>
  </si>
  <si>
    <t>Detection: " Pancreatic ductal adenocarcinomas (PDACs) constitutively express the G-protein-coupled cholecystokinin B receptor (CCKBR). In this study, we identified DNA aptamers (APs) that bind to the CCKBR and describe their characterization and targeting efficacy. Bioconjugation of AP1153 to the surface of fluorescent NPs greatly facilitated delivery of NPs to PDAC tumors in vivo. The selectivity of this AP-targeted NP delivery system holds promise for enhanced early detection of PDAC lesions as well as improved chemotherapeutic treatments for PDAC patients."</t>
  </si>
  <si>
    <t>SELEX binding conditions: cycle I of selection used 1 nmole library and 3 nmoles PA63 and 150 pmoles ssDNA and 800 pmoles PA63 for all other cycles. Incubated at 30 min at room temperature. Buffer not reported</t>
  </si>
  <si>
    <t>Clawson, G. A, gac4@psu.com</t>
  </si>
  <si>
    <t>https://pubmed.ncbi.nlm.nih.gov/27701076/</t>
  </si>
  <si>
    <t>https://doi.org/10.1093/nar/gkw890</t>
  </si>
  <si>
    <t>PA1T4PPZZ</t>
  </si>
  <si>
    <t>Protective antigen (PA) PA63</t>
  </si>
  <si>
    <t>5'CGTGTPPACCATGGPGTGAGTGPGTAGGTGTZZTGAGGAGGT3'</t>
  </si>
  <si>
    <t>5′-AGAGAGCGTCGTGTGGA-N25-TGAGGAGGTGCGCAAGT-3′</t>
  </si>
  <si>
    <t>Assay Binding buffer: Phosphate-buffered saline (PBS)</t>
  </si>
  <si>
    <t>Research and Therapeutic: " This experiment delivers the first example of an AEGIS aptamer that binds to an isolated protein target, the first whose structural contact with its target has been outlined and the first to inhibit biologically important activities of its target, the protective antigen from Bacillus anthracis. These results illustrate the value of AEGIS-LIVE for those seeking to obtain receptors and ligands without the complexities of medicinal chemistry, and also challenge the biophysical community to develop new tools to analyze the spectroscopic signatures of new DNA folds that will emerge in synthetic genetic systems replacing standard DNA and RNA as platforms for LIVE."</t>
  </si>
  <si>
    <t>Replacing aegis p with standard nucleotides, individually replacing the p's by a in the optimally truncated aptamer. Replacing two adjacent g:c pairs in stem ii by two stronger p:z pairs (aptamer pa1t4ppzz).</t>
  </si>
  <si>
    <t>Benner, S. A, sbenner@ffame.org</t>
  </si>
  <si>
    <t>https://pubmed.ncbi.nlm.nih.gov/27648925/</t>
  </si>
  <si>
    <t>https://doi.org/10.1038/mtna.2016.73</t>
  </si>
  <si>
    <t>Iaboni, M., Fontanella, R., Rienzo, A., Capuozzo, M., Nuzzo, S., Santamaria, G., Catuogno, S., Condorelli, G., de Franciscis, V., &amp; Esposito, C. L. (2016). Targeting Insulin Receptor with a Novel Internalizing Aptamer. Molecular therapy. Nucleic acids, 5(9), e365. https://doi.org/10.1038/mtna.2016.73</t>
  </si>
  <si>
    <t>GL56</t>
  </si>
  <si>
    <t>Glioblastoma cell line U87MG</t>
  </si>
  <si>
    <t>5′GGAGACAAGAAUAAACGCUCAAUGAUUUUGCAGCACUUCUUGUUAUCUUAACGAACUGUUGAUGAUUCGACAGGAGGCUCACAACAGGC3′</t>
  </si>
  <si>
    <t>Kd: 6 nM</t>
  </si>
  <si>
    <t>5′GGAGACAAGAAUAAACGCUCAA-N43-UUCGACAGGAGGCUCACAACAGGC-3′</t>
  </si>
  <si>
    <t>50 mmol/l Tris-HCl pH 8.0 buffer containing 150 mmol/l NaCl, 1% Nonidet P-40, 2 µg/ml aprotinin, 1 µg/ml pepstatin, 2 µg/ml leupeptin, 1 mmol/l Na3VO4</t>
  </si>
  <si>
    <t>95 kDa</t>
  </si>
  <si>
    <t>Therapeutic and Drug Delivery: " Nucleic acid-based aptamers are emerging as therapeutic antagonists of disease-associated proteins such as receptor tyrosine kinases. Here, we describe a nuclease resistant RNA aptamer, named GL56, which specifically recognizes the insulin receptor (IR). Given the growing interest in the insulin receptor as target for cancer treatment, GL56 reveals a novel molecule with great translational potential as inhibitor and delivery tool for IR-dependent cancers."</t>
  </si>
  <si>
    <t>Gl56 aptamer contains 2′-f-py modifications that are expected to increase endonuclease resistance.</t>
  </si>
  <si>
    <t>Esposito, C. L, c.edposito@ieos.cnr.it</t>
  </si>
  <si>
    <t>https://pubmed.ncbi.nlm.nih.gov/27613616/</t>
  </si>
  <si>
    <t>https://doi.org/10.1007/s12010-016-2193-6</t>
  </si>
  <si>
    <t>#5</t>
  </si>
  <si>
    <t>Chloramphenicol (CAP)</t>
  </si>
  <si>
    <t>5'AGCAGCACAGAGGTCAGATGCAATAAGCGATGCGCCCTCGCCTGGGGGCCTAGTCCTCTCCTATGCGTGCTACCGTGAA3'</t>
  </si>
  <si>
    <t>Kd: 32.24 ± 8.19 nM</t>
  </si>
  <si>
    <t>100 mM of NaCl, 20 mM of Tris–HCl, 2 mM of MgCl2, 5 mM of KCl, 1 mM of CaCl2, and 0.02 % aqueous solution of Tween 20, pH 7.6</t>
  </si>
  <si>
    <t>3 kDa</t>
  </si>
  <si>
    <t>Biosensor: " Chloramphenicol (CAP) has been widely used to treat bacterial infections in livestock and aquatic animals. In this study, magnetic bead-based systematic evolution of ligands by exponential enrichment (Mag-SELEX) strategy was performed to select and identify CAP-specific single-stranded DNA (ssDNA) aptamers from a random oligonucleotide library. These results indicated that the potential aptamer No. 5 with highest specificity and affinity for CAP would be an ideal aptamer for future detection of residual CAP in animal-sourced food."</t>
  </si>
  <si>
    <t>Zhang, H, zhanghx@bjciq.gov.cn; Li, H, lihao@mail.buct.edu.cn</t>
  </si>
  <si>
    <t>Duan, Y., Gao, Z., Wang, L., Wang, H., Zhang, H., &amp; Li, H. (2016). Selection and Identification of Chloramphenicol-Specific DNA Aptamers by Mag-SELEX. Applied biochemistry and biotechnology, 180(8), 1644–1656. https://doi.org/10.1007/s12010-016-2193-6</t>
  </si>
  <si>
    <t>#4</t>
  </si>
  <si>
    <t>5′AGCAGCACAGAGGTCAGATGGCAGGGCACGCGGGTCGTCCACTGGAGATTACTGCTGCGCCCTATGCGTGCTACCGTGAA3′</t>
  </si>
  <si>
    <t>Kd: 101.62 ± 11.1 nM</t>
  </si>
  <si>
    <t>101 mM of NaCl, 20 mM of Tris–HCl, 2 mM of MgCl2, 5 mM of KCl, 1 mM of CaCl2, and 0.02 % aqueous solution of Tween 20, pH 7.6</t>
  </si>
  <si>
    <t>https://pubmed.ncbi.nlm.nih.gov/27566357/</t>
  </si>
  <si>
    <t>https://doi.org/10.1016/j.aca.2016.06.040</t>
  </si>
  <si>
    <t>Kim, U. J., &amp; Kim, B. C. (2016). DNA aptamers for selective identification and separation of flame retardant chemicals. Analytica chimica acta, 936, 208–215. https://doi.org/10.1016/j.aca.2016.06.040</t>
  </si>
  <si>
    <t>BDE-A-8</t>
  </si>
  <si>
    <t>Tetra-BDE congener (BDE47)</t>
  </si>
  <si>
    <t>5'GCAATGGTACGGTACTTCCGACAGCCGGGGCATCAGAGCAGCCGATTGTCTGTTGTGCCCAAAAGTGCACGCTACTTTGCTAA3'</t>
  </si>
  <si>
    <t>Kd: 0.20 nM</t>
  </si>
  <si>
    <t>5′-GCAATGGTACGGTACTTCC-N40-CAAAAGTGCACGCTACTTTGCTAA-3′</t>
  </si>
  <si>
    <t>100 mM NaCl, 20 mM Tris-HCl, 2 mM MgCl2, 5 mM KCl, and 1 mM CaCl2 at pH 7.6</t>
  </si>
  <si>
    <t>Detection: " Polybrominated diphenyl ethers (PBDEs) are group of chemicals which are representative persistent organic pollutants (POPs) and used as brominated flame retardants for many consumer products. Here, we report ssDNA aptamers which bind to BDE47, one of the PBDE congeners commonly found in various environmental matrices, and show affinity to other major tri-to hepta- BDE congeners. These aptamers are expected to provide a tool for preliminary screening or quick separation of PBDEs in environmental samples prior to trace quantitative analysis."</t>
  </si>
  <si>
    <t>ssDNAs that were bound to OH-BDE47-immobilized magnetic beads</t>
  </si>
  <si>
    <t>Kim, B. C, bchankim@kist.re.kr</t>
  </si>
  <si>
    <t>BDE-A-12</t>
  </si>
  <si>
    <t>5'GCAATGGTACGGTACTTCCATTGCACGTCTCCGCCGCTTGGGTGGAGAGGCTATTCGGCCAAAAGTGCACGCTACTTTGCTAA3'</t>
  </si>
  <si>
    <t>Kd: 1.52 nM</t>
  </si>
  <si>
    <t>https://www.ncbi.nlm.nih.gov/pubmed/?term=PMC4967543</t>
  </si>
  <si>
    <t xml:space="preserve"> Avicenna J Med Biotechnol </t>
  </si>
  <si>
    <t>PMID: 27563422 or PMCID: PMC4967543</t>
  </si>
  <si>
    <t>Almasi, F., Mousavi Gargari, S. L., Bitaraf, F., &amp; Rasoulinejad, S. (2016). Development of a Single Stranded DNA Aptamer as a Molecular Probe for LNCap Cells Using Cell-SELEX. Avicenna journal of medical biotechnology, 8(3), 104–111.</t>
  </si>
  <si>
    <t>Prostate specific membrane antigen (PSMA) positive LNCaP cells</t>
  </si>
  <si>
    <t>5'CATCCATGGGAATTCGTCGACGAGATCTTTTTGAATATTCCTCAATGACCCAAAATTCCTGCCTAGGTTCGAGCTCG3'</t>
  </si>
  <si>
    <t>Kd: 0.03378 ± 0.00377 nM</t>
  </si>
  <si>
    <t>5'-CATCCATGGGATTCGTCGAC-N40-CTGCCT AGGCTCGAG-3'</t>
  </si>
  <si>
    <t>4.5 g of glucose and 5 ml of 1 M MgCl2 in 1 L of Dulbecco's Phosphate-Buffered Saline (DPBS) with yeast tRNA and BSA</t>
  </si>
  <si>
    <t>Diagnostic and Drug Delivery: " Prostate Specific Membrane Antigen (PSMA), over expressed in prostate cancer, is a highly specific marker and therefore can be used for diagnosis of the prostate cancer cells. The aim of the present study was to select single-stranded DNA aptamers against LNCap cells highly expressing PSMA, using cell-SELEX method which can be used as a diagnostic tool for the detection of prostate cancer cells. Our results indicated that selected aptamers may turn out to be ideal candidates for the development of a detection tool and also can be used in targeted drug delivery for future smart drugs."</t>
  </si>
  <si>
    <t>Mousavi Gargari, S. L, slmousavi@shahed.ac.ir</t>
  </si>
  <si>
    <t>5'CATCCATGGGATTCGTCGACCCTGCAGGCATGCAAGCTTTCCCTATAGTGAGTCGTATTACTGCCT AGGCTCGAG3'</t>
  </si>
  <si>
    <t>Kd: 0.05749 ± 0.002214 nM</t>
  </si>
  <si>
    <t>https://pubmed.ncbi.nlm.nih.gov/27529508/</t>
  </si>
  <si>
    <t>https://doi.org/10.1021/jacs.6b05357</t>
  </si>
  <si>
    <t>Sun, X., Pan, Q., Yuan, C., Wang, Q., Tang, X. L., Ding, K., Zhou, X., &amp; Zhang, X. L. (2016). A Single ssDNA Aptamer Binding to Mannose-Capped Lipoarabinomannan of Bacillus Calmette-Guérin Enhances Immunoprotective Effect against Tuberculosis. Journal of the American Chemical Society, 138(36), 11680–11689. https://doi.org/10.1021/jacs.6b05357</t>
  </si>
  <si>
    <t>BM4</t>
  </si>
  <si>
    <t>Mannose-capped lipoarabinomannan (ManLAM) of Bacillus Calmette–Guérin (BCG)</t>
  </si>
  <si>
    <t>5'GCGGAATTCTAATACGACTCACTATAGGGAACAGTCCGAGCCCGCGCAGCGGGTCGACTTCATTCCTCACCATGGGTCAATGCGTCATA3'</t>
  </si>
  <si>
    <t>5'-GCGGAATTCTAATACGACTCACTATAGGGAACAGTCCGAGCC-N31-GGGTCAATGCGTCATA-3'</t>
  </si>
  <si>
    <t>20 mM Tris-HCl, 0.15 M NaCl, 10 mM CaCl2, 6 mM MnCl2, pH 7.2 at 37 ˚C</t>
  </si>
  <si>
    <t>72–95 kDa</t>
  </si>
  <si>
    <t>Theruputic: " Because Mycobacterium bovis, termed bacillus Calmette-Guérin (BCG), the only available used tuberculosis (TB) vaccine, retains immunomodulatory properties that limit its protective immunogenicity, there are continuous efforts to identify the immunosuppression mechanism as well as new strategies for improving the immunogenicity of BCG. Here, an ssDNA aptamer "antibody" BM2 specifically bound to the mannose-capped lipoarabinomannan (ManLAM) of BCG was selected. We report a new mechanism of the interaction between ManLAM and CD44 on macrophages and CD4(+) T cells and reveal that ManLAM-binding membrane molecule CD44 is a novel target for the enhancement of BCG immunogenicity, and BM2 has strong potential as an immune enhancer for BCG."</t>
  </si>
  <si>
    <t>Zhang, X. L, zhangxiaolian@whu.edu.cn</t>
  </si>
  <si>
    <t>BM2</t>
  </si>
  <si>
    <t>5'GCGGAATTCTAATACGACTCACTATAGGGAACAGTCCGAGCCCCCCATGAACTAGGCTCCACAATGAGTTTGGGGGTCAATGCGTCATA3'</t>
  </si>
  <si>
    <t>Kd: 8.59 ± 1.23 nM</t>
  </si>
  <si>
    <t>https://pubmed.ncbi.nlm.nih.gov/27520502/</t>
  </si>
  <si>
    <t>https://doi.org/10.1016/j.bios.2016.08.011</t>
  </si>
  <si>
    <t>Lee, B. H., Nguyen, V. T., &amp; Gu, M. B. (2017). Highly sensitive detection of 25-HydroxyvitaminD3 by using a target-induced displacement of aptamer. Biosensors &amp; bioelectronics, 88, 174–180. https://doi.org/10.1016/j.bios.2016.08.011</t>
  </si>
  <si>
    <t>VDBA14</t>
  </si>
  <si>
    <t>25-HydroxyvitaminD3</t>
  </si>
  <si>
    <t>5'AGCAGCACAGAGGTCATGGGGGGTGTGACTTTGGTGTGCCTATGCGTGCTACGGAA3'</t>
  </si>
  <si>
    <t>5′-AGCAGCACAGAGGTCATG-20N-CCTATGCGTGCTACGGAA-3'</t>
  </si>
  <si>
    <t>100 mM NaCl, 20 mM Tris-HCl, 2 mM MgCl2, 5 mM KCl, 1 mM CaCl2, pH 7.6</t>
  </si>
  <si>
    <t>Diagnostic: " For the prevention of 25-HydroxyvitaminD3 deficiency, in this study, aptamers which can bind to 25-HydroxyvitaminD3 with high specificity and affinity, were successfully developed by GO-SELEX. The results clearly indicated that the structure of VDBA14 aptamer was changed upon the binding of the target, 25-HydroxyvitaminD3, and so the indicator sequences (partially complementary to the aptamer sequence) tagged with an enzyme as a signaling molecule could be de-hybridized from the aptamer. All these results were taken together, the aptamer which was developed could play an exquisite role in the fields of early medical diagnosis of vitamin D deficiency with accurate, rapid and simple analytical method."</t>
  </si>
  <si>
    <t>https://pubmed.ncbi.nlm.nih.gov/27104834/</t>
  </si>
  <si>
    <t>https://doi.org/10.1371/journal.pone.0153637</t>
  </si>
  <si>
    <t>Marton, S., Cleto, F., Krieger, M. A., &amp; Cardoso, J. (2016). Isolation of an Aptamer that Binds Specifically to E. coli. PloS one, 11(4), e0153637. https://doi.org/10.1371/journal.pone.0153637</t>
  </si>
  <si>
    <t>P12-17</t>
  </si>
  <si>
    <t>Escherichia coli (E. coli) ATCC 25922</t>
  </si>
  <si>
    <t>5'CATACGATTTAGGTGACACTATAGGACGGTGGCAGGGAAAGGGGTCGGGCATATGGCGGAGGGGATTTCTCCTACTGGGATAGGTGGA3'</t>
  </si>
  <si>
    <t>Kd: 56.33 ± 15.87 nM</t>
  </si>
  <si>
    <t>5'-CATACGATTTAGGTGACACTATAG-N40-ATTTCTCCTACTGGGATAGGTGGA-3'</t>
  </si>
  <si>
    <t>PBS containing 1.4 mM MgCl2</t>
  </si>
  <si>
    <t>Diagnostic: " Escherichia coli is a bacterial species found ubiquitously in the intestinal flora of animals, although pathogenic variants cause major public health problems. We used cell-based Systematic Evolution of Ligands by EXponential enrichment (cell-SELEX) to isolate four single stranded DNA (ssDNA) aptamers that bind strongly to E. coli cells (ATCC generic strain 25922), with Kd values in the nanomolar range. This aptamer binds to Meningitis/sepsis associated E. coli (MNEC) clinical isolates, and is the first aptamer described with potential for use in the diagnosis of MNEC-borne pathologies."</t>
  </si>
  <si>
    <t>Cardoso, J, josianec@gmail.com</t>
  </si>
  <si>
    <t>P12-31</t>
  </si>
  <si>
    <t>5'CATACGATTTAGGTGACACTATAGTCATCGGGATACCTGGTAAGGATAATTTCTCCTACTGGGATAGGTGGA3'</t>
  </si>
  <si>
    <t>Kd: 87.03 ± 17.32 nM</t>
  </si>
  <si>
    <t>P12-52</t>
  </si>
  <si>
    <t>5'CATACGATTTAGGTGACACTATAGCCGCCCAGCGGGGGTAGGGCCGGACGTAGGAGGAGCTGCGATTTCTCCTACTGGGATAGGTGGA3'</t>
  </si>
  <si>
    <t>Kd:11.97 ± 2.94 nM</t>
  </si>
  <si>
    <t>P12-55</t>
  </si>
  <si>
    <t>5'CATACGATTTAGGTGACACTATAGCCGGAGGTGGGTGAGGTCTGCGGCAGGCTGTGTGGGTGGACCGGAGGGGGGTGAGGTCTGCGGCAGGCTGTGTGGGTGGAATTTCTCCTACTGGGATAGGTGGA3'</t>
  </si>
  <si>
    <t>Kd: 161.0 ± 34.74 nM</t>
  </si>
  <si>
    <t>https://pubmed.ncbi.nlm.nih.gov/29120623/</t>
  </si>
  <si>
    <t>https://doi.org/10.1021/acs.analchem.7b02862</t>
  </si>
  <si>
    <t>Lee, K. H., &amp; Zeng, H. (2017). Aptamer-Based ELISA Assay for Highly Specific and Sensitive Detection of Zika NS1 Protein. Analytical chemistry, 89(23), 12743–12748. https://doi.org/10.1021/acs.analchem.7b02862</t>
  </si>
  <si>
    <t>Zika non-structural 1 (NS1) protein</t>
  </si>
  <si>
    <t>5′GATAGAATTCGAGCTCGGGCACTAGGTTGCAGGGGACTGCTCGGGATTGCGGATCAACCTAGTTGCTTCTCTCGTATGATGCGGGTCGACAAGCTTTAAT3'</t>
  </si>
  <si>
    <t>Kd: 24 pM</t>
  </si>
  <si>
    <t>5′-GATAGAATTCGAGCTCGGGC-N60-GCGGGTCGACAAGCTTTAAT-3'</t>
  </si>
  <si>
    <t>20 mM Tris at pH 7.5 with 150 mM NaCl, 1 mM MgCl2, 2.7 mM KCl and 0.005% NP-40</t>
  </si>
  <si>
    <t>Diagnostic: " We report here a few Zika NS1-binding ssDNA aptamers selected using the conventional SELEX protocol, and their application in an ELISA assay for sensitive diagnosis of Zika NS1 protein. Among the aptamers identified, aptamers 2 and 10 could recognize different binding epitopes of Zika NS1 protein. These results suggest that the selected aptamers would be useful for medical diagnosis of Zika virus infection in various aptamer-based diagnostic devices including ELISA assay."</t>
  </si>
  <si>
    <t>Zeng, H. , hqzeng@ibn.a-star.edu.sg</t>
  </si>
  <si>
    <t>aptamer 10</t>
  </si>
  <si>
    <t>5′GATAGAATTCGAGCTCGGGCGGCTGTTGTTGTTACCTATTGCGTGGCGATCGGACTTTCGATTCCGATTAACGCCGGAGGGCGGGTCGACAAGCTTTAAT3'</t>
  </si>
  <si>
    <t>Kd: 134 nM</t>
  </si>
  <si>
    <t>https://pubmed.ncbi.nlm.nih.gov/28918052/</t>
  </si>
  <si>
    <t>https://doi.org/10.1016/j.omtn.2017.08.006</t>
  </si>
  <si>
    <t>aptCTLA-4</t>
  </si>
  <si>
    <t>Cytotoxic T lymphocyte antigen-4 (CTLA-4)</t>
  </si>
  <si>
    <t>5'TCCCTACGGCGCTAACGATGGTGAAAATGGGCCTAGGGTGGACGGTGCCACCGTGCTACAAC3'</t>
  </si>
  <si>
    <t>Kd: 11.84 nM</t>
  </si>
  <si>
    <t>5'-TCCCTACGGCGCTAAC-N30-GCCACCGTGCTACAAC3'</t>
  </si>
  <si>
    <t>20 mM Tris-HCl, pH 7.5, 100 mM NaCl, and 5 mM MgCl2</t>
  </si>
  <si>
    <t>Therapeutic: " The successful translation of cytotoxic T lymphocyte antigen-4 (CTLA-4) blockade has revolutionized the concept of cancer immunotherapy. Here, we report a novel high-affinity CTLA-4-antagonizing DNA aptamer (dissociation constant, 11.84 nM), aptCTLA-4, which was identified by cell-based SELEX and high-throughput sequencing. aptCTLA-4 is relatively stable in serum, promotes lymphocyte proliferation, and inhibits tumor growth in cell and animal models. Our study demonstrates the developmental pipeline of a functional CTLA-4-targeting aptamer and suggests a translational potential for aptCTLA-4."</t>
  </si>
  <si>
    <t>Yang, P. C, pcyang@ntu.edu.tw; Lin, E. P, pylin@ibms.sinica.edu.tw</t>
  </si>
  <si>
    <t>https://pubmed.ncbi.nlm.nih.gov/28441340/</t>
  </si>
  <si>
    <t xml:space="preserve"> Int J Mol Sci </t>
  </si>
  <si>
    <t>https://doi.org/10.3390/ijms18050883</t>
  </si>
  <si>
    <t>Hu, L., Wang, L., Lu, W., Zhao, J., Zhang, H., &amp; Chen, W. (2017). Selection, Characterization and Interaction Studies of a DNA Aptamer for the Detection of Bifidobacterium bifidum. International journal of molecular sciences, 18(5), 883. https://doi.org/10.3390/ijms18050883</t>
  </si>
  <si>
    <t>CCFM641-5</t>
  </si>
  <si>
    <t>Bifidobacterium bifidum (B. bifidum)</t>
  </si>
  <si>
    <t>5'AGCAGCACAGAGGTCAGATGTGCGTGAGCGGTAGCCCCGTACGACCCACTGTGGTTGGGCCCTATGCGTGCTACCGTGAA3'</t>
  </si>
  <si>
    <t>Kd: 10.69 ± 0.89 nM</t>
  </si>
  <si>
    <t>Phosphate-buffere saline (PBS, pH 7.2)</t>
  </si>
  <si>
    <t>Detection: " A whole-bacterium-based SELEX (Systematic Evolution of Ligands by Exponential Enrichment) procedure was adopted in this study for the selection of an ssDNA aptamer that binds to Bifidobacterium bifidum. To prove the potential application of the aptamer CCFM641-5, a colorimetric bioassay of the sandwich-type structure was used to detect B. bifidum. The assay had a linear range of 10⁴ to 10⁷ cfu/mL (R² = 0.9834). Therefore, the colorimetric bioassay appears to be a promising method for the detection of B. bifidum based on the aptamer CCFM641-5."</t>
  </si>
  <si>
    <t>utilized whole-bacterium-based SELEX</t>
  </si>
  <si>
    <t>Chen, W, chenwei66@jiangnan.edu.cn</t>
  </si>
  <si>
    <t>https://pubmed.ncbi.nlm.nih.gov/28224901/</t>
  </si>
  <si>
    <t>https://doi.org/10.1016/j.aca.2017.01.008</t>
  </si>
  <si>
    <t>Duan, N., Gong, W., Wu, S., &amp; Wang, Z. (2017). An ssDNA library immobilized SELEX technique for selection of an aptamer against ractopamine. Analytica chimica acta, 961, 100–105. https://doi.org/10.1016/j.aca.2017.01.008</t>
  </si>
  <si>
    <t>RAC-6</t>
  </si>
  <si>
    <t>Ractopamine (RAC)</t>
  </si>
  <si>
    <t>5'AGCAGCACAGAGGTCAGATGGTCTCTACTAAAAGTTTTGATCATACCGTTCACTAATTGACCTATGCGTGCTACCGTGAA3'</t>
  </si>
  <si>
    <t>Kd: 54.22 ± 8.02 nM</t>
  </si>
  <si>
    <t>50 mM Tris-HCl, 5 mM KCl, 100 mM NaCl, 1 mM MgCl2, pH 7.4</t>
  </si>
  <si>
    <t>Research and detection: " An improved SELEX technique was developed for selecting aptamers against ractopamine (RAC) by immobilizing ssDNA library on the magnetic beads. One representative aptamer candidate from each family was picked out for binding affinity identification by graphene oxide (GO) adsorption platform. The aptamer RAC-6 was demonstrated as the optimal aptamer with high specificity and dissociation constant. To prove the potential application of aptamer RAC-6 in the quantitative determination of RAC, a fluorescent bioassay with aptamer RAC-6 was developed."</t>
  </si>
  <si>
    <t>Wang, Z, wangzp@jiangnan.edu.cn</t>
  </si>
  <si>
    <t>https://pubmed.ncbi.nlm.nih.gov/28818557/</t>
  </si>
  <si>
    <t>https://doi.org/10.1016/j.ab.2017.08.005</t>
  </si>
  <si>
    <t>AM-6</t>
  </si>
  <si>
    <t>5'CGTGATGATGTTGAGTTGGGGTGATGGGTGCATGTGATGAAAGGGGTTCGTGCTATGCTGTTTTGTCTAATAATACTAGTCCTTGCCAAGGTTTATTCCAGTAATGCCAACCAATCT3'</t>
  </si>
  <si>
    <t>Kd: 107.6 ± 67.8 pM</t>
  </si>
  <si>
    <t>5'-CGTGATGATGTTGAGTTG-N80-CAGTAATGCCAACCAATCT-3'</t>
  </si>
  <si>
    <t>100 mM NaCl, 1 mM MgCl2, 50 mM Tris-HCl, 5 mM KCl</t>
  </si>
  <si>
    <t>Diagnostic: " In this study, systematic evolution of ligands by exponential enrichment using whole cells (Cell-SELEX) method was used for recognizing E. coli strain, O157 by single-stranded DNA library of aptamer. The isolated aptamer efficiency was confirmed and it was shown that the new DNA aptamer sequence has the ability to use for detection. This specific O157:H7 aptamer have the potential for application as a diagnostic ligand and could be used for detection of the related food borne diseases."</t>
  </si>
  <si>
    <t>Oloomi, M, manaoloomi@yahoo.com</t>
  </si>
  <si>
    <t>https://pubmed.ncbi.nlm.nih.gov/28775305/</t>
  </si>
  <si>
    <t>https://doi.org/10.1038/s41598-017-05840-w</t>
  </si>
  <si>
    <t>Wang, G., Liu, J., Chen, K., Xu, Y., Liu, B., Liao, J., Zhu, L., Hu, X., Li, J., Pu, Y., Zhong, W., Fu, T., Liu, H., &amp; Tan, W. (2017). Selection and characterization of DNA aptamer against glucagon receptor by cell-SELEX. Scientific reports, 7(1), 7179. https://doi.org/10.1038/s41598-017-05840-w</t>
  </si>
  <si>
    <t>GR-3</t>
  </si>
  <si>
    <t>Glucagon receptor (GCGR)</t>
  </si>
  <si>
    <t>5'ATCCAGAGTGACGCAGCAGATAAGTAGGTATCCGTTTGAAAAACTTTTCTGACCGTCCGACTATGGACACGGTGGCTTAGT3'</t>
  </si>
  <si>
    <t>Kd: 52.7 ± 5.1 nM</t>
  </si>
  <si>
    <t>5′-ATCCAGAGTGACGCAGCA-N45-TGGACACGGTGGCTTAGT-3′</t>
  </si>
  <si>
    <t>5 mM MgCl2 and 4.5 g/L glucose in Dulbecco's Phosphate Buffered Saline (D-PBS, pH = 7.4) and 0.1 mg/mL yeast tRNA and 1 mg/L bovine serum albumin (BSA)</t>
  </si>
  <si>
    <t>Therapeutic: " Excessive secretion of glucagon, a functional insulin antagonist, significantly contributes to hyperglycemia. Glucagon exerts its physiological functions through activation of the glucagon receptor (GCGR). Here, we have successfully selected a DNA aptamer against GCGR by cell-SELEX, which can specifically bind membrane protein of CHO-GCGR cells. Hepatic tissue imaging suggested that GR-3 could bind the cell membrane of hepatic tissues. With the advantages of small size, high binding affinity, good stability, lack of immunogenicity, and easy synthesis, aptamer GR-3 against GCGR can be a promising tool with the potential to attenuate hyperglycemia in diabetes mellitus."</t>
  </si>
  <si>
    <t>Liu, H, lhx900@aliyun.com; Tan, W, tan@chem.ufl.edu</t>
  </si>
  <si>
    <t>https://pubmed.ncbi.nlm.nih.gov/28916037/</t>
  </si>
  <si>
    <t>https://doi.org/10.1016/j.aca.2017.07.071</t>
  </si>
  <si>
    <t>C10K2</t>
  </si>
  <si>
    <t>Osteoponin (OPN), Human</t>
  </si>
  <si>
    <t>5'GGGGGTGGTACCAGAGATGCTGTGTGCGGCACTCCAGTCTGTTACGCCGCCAGAGAGGAGGTACCGTGGG3'</t>
  </si>
  <si>
    <t>Kd: &lt;2.5 nM</t>
  </si>
  <si>
    <t>5'-GGGGGTGGTACCAGAGATGC-N30-CAGAGAGGAGGTACCGTGGG-3'</t>
  </si>
  <si>
    <t>Phosphate buffer saline (PBS) solution (137 mM NaCl, 2.7 mM KCl, 8.1 mM Na2HPO4 and 1.47 mM KH2PO4) with an adjusted pH 7.6</t>
  </si>
  <si>
    <t>Between 41 and 75 kDa</t>
  </si>
  <si>
    <t>Diagnostic and Detection: " A DNA aptamer with affinity and specificity for human osteopontin (OPN), a potential breast cancer biomarker, was selected using the SELEX process, considering its homology rate and the stability of its secondary structures. Our aptasensor coupled with SWV represents a promising alternative for the detection of relevant breast cancer biomarkers."</t>
  </si>
  <si>
    <t>Meirinho, S, sgmeirinho@ipb.pt</t>
  </si>
  <si>
    <t>https://pubmed.ncbi.nlm.nih.gov/28522308/</t>
  </si>
  <si>
    <t>https://doi.org/10.1016/j.ab.2017.05.013</t>
  </si>
  <si>
    <t>Lee, A. Y., Ha, N. R., Jung, I. P., Kim, S. H., Kim, A. R., &amp; Yoon, M. Y. (2017). Development of a ssDNA aptamer for detection of residual benzylpenicillin. Analytical biochemistry, 531, 1–7. https://doi.org/10.1016/j.ab.2017.05.013</t>
  </si>
  <si>
    <t>BBA1</t>
  </si>
  <si>
    <t>Benzylpenicillin (penicillin G)</t>
  </si>
  <si>
    <t>5′ATGCGGATCCCGCGCGGGTCTGAGGAGTGCGCGGTGCCAGTGAGTGCGCGAAGCTTGCGC3'</t>
  </si>
  <si>
    <t>Kd: 383.4 nM</t>
  </si>
  <si>
    <t>5′-ATGCGGATCCCGCGC-N30-GCGCGAAGCTTGCGC-3</t>
  </si>
  <si>
    <t>1x binding buffer (20 mM Tris) and 2x binding buffer (40 mM Tris)</t>
  </si>
  <si>
    <t xml:space="preserve"> not reported</t>
  </si>
  <si>
    <t>Dectection: " Antibiotics are useful for improving the living conditions of livestock. However, residual antibiotics induce several human diseases such as food-borne illness and infection of carbapenem-resistant Enterobacteriaceae (CRE). In this study, the identification of a benzylpenicillin-specific aptamer was selected by rGO-SELEX (reduced Graphene Oxide-Systematic Evolution of Ligands by EXponential enrichment). With these advantageous characteristics, we expect that this aptamer could be applied to an on-site detection system for residual benzylpenicillin."</t>
  </si>
  <si>
    <t>Yoon, M. Y., myyoon@hanyang.ac.kr</t>
  </si>
  <si>
    <t>https://pubmed.ncbi.nlm.nih.gov/28358012/</t>
  </si>
  <si>
    <t>https://doi.org/10.1038/srep45377</t>
  </si>
  <si>
    <t>C1 (FOXM1 Apt)</t>
  </si>
  <si>
    <t>Forkhead box protein M1 (FOXMI) DNA-binding domain (DBD)</t>
  </si>
  <si>
    <t>5′AGCAATGGTACGGTACTTCCTCACTTCACACCGCATCTCTACGTCCGGTTGCGCTTTCCTTTGTGCCACGCTACTTTGCTAA3′</t>
  </si>
  <si>
    <t>Kd: 172.1 ± 26.55 nM</t>
  </si>
  <si>
    <t>5′-AGCAATGGTACGGTACTTCC-42N-GTGCCACGCTACTTTGCTAA-3′</t>
  </si>
  <si>
    <t>20 mM Hepes, 120 mM NaCl, 5 mM KCl, 1 mM CaCl2, 1 mM MgCl2, pH 7.35</t>
  </si>
  <si>
    <t>Detection, Therapeutic, and Diagnostic: " Inhibiting FOXM1 transcriptional activities is proposed as a potential therapeutic strategy for cancer treatment. In this study, we obtained a FOXM1-specific single stranded DNA aptamer (FOXM1 Apt) by SELEX with a recombinant FOXM1 DBD protein as the target of selection. Our results suggest that the obtained FOXM1 Apt could be used as a probe for FOXM1 detection and an inhibitor of FOXM1 transcriptional functions in cancer cells at the same time, providing a potential reagent for cancer diagnosis and treatment in the future."</t>
  </si>
  <si>
    <t>Tan, G, tanguixiang@hnu.edu.cn; Tan, Y, yjtan@hnu.edu.cn</t>
  </si>
  <si>
    <t>https://pubmed.ncbi.nlm.nih.gov/28501211/</t>
  </si>
  <si>
    <t>https://doi.org/10.1016/j.talanta.2017.03.094</t>
  </si>
  <si>
    <t>J3</t>
  </si>
  <si>
    <t>Metastatic colorectal carcinoma cell line LoVo</t>
  </si>
  <si>
    <t>5'CCTGAACCTGATGCCAACCTGCCAGCGGGCAGTGCGCGAGTGGGAAACCGAGGGGGACTGAGTAGCGAGCGTGTAGTGTG3'</t>
  </si>
  <si>
    <t>Kd: 138.2±100.1 nM</t>
  </si>
  <si>
    <t>5′-CCTGAACCTGATGCCAACCT-N40-AGTAGCGAGCGTGTAGTGTG-3′</t>
  </si>
  <si>
    <t>Binding buffer (4.5g/L glucose, 5 mM MgCl2, 1 mg/mL BSA and 0.1 mg/mL yeast tRNA in 0.01 M PBS, pH 7.4)</t>
  </si>
  <si>
    <t>Diagnostic: " Early diagnosis of cancer metastasis may significantly improve cure rate of patients who are at high risk for developing metastasis. In this study, we successfully achieved metastatic cancer cell and tissue-specific fluorescence imaging by using a new aptamer developed by cell-based systematic evolution of ligands by exponential enrichment (Cell-SELEX). The targeting reagent J3-based fluorescence imaging possesses great potential for clinical diagnosis of cancer metastasis."</t>
  </si>
  <si>
    <t>Guo, Q, guoqping@126.com; Wang, K, kmwang@hnu.edu.cn</t>
  </si>
  <si>
    <t>https://pubmed.ncbi.nlm.nih.gov/28646719/</t>
  </si>
  <si>
    <t>https://doi.org/10.1016/j.bios.2017.06.029</t>
  </si>
  <si>
    <t>Bayraç, C., Eyidoğan, F., &amp; Avni Öktem, H. (2017). DNA aptamer-based colorimetric detection platform for Salmonella Enteritidis. Biosensors &amp; bioelectronics, 98, 22–28. https://doi.org/10.1016/j.bios.2017.06.029</t>
  </si>
  <si>
    <t>Crn-1</t>
  </si>
  <si>
    <t>Salmonella enteritidis (S. enteritidis)</t>
  </si>
  <si>
    <t>5'AAGGGCTGGCTGGGATGGACCCTCCCGAAACGAGCTGTCTCTTAACGGAAGCTAATCTGCCTCACTCCACGGACCCCACT3'</t>
  </si>
  <si>
    <t>Kd: 971 nM</t>
  </si>
  <si>
    <t>5′-AAGGGCTGGCTGGGATGGA-N42-TCACTCCACGGACCCCACT-3′</t>
  </si>
  <si>
    <t>Binding buffer (4.5 g/L glucose, 5mM MgCl2, 0.1mg/mL yeast tRNA, and 1mg/mL BSA in Dulbecco's PBS</t>
  </si>
  <si>
    <t>Detection: " Salmonella Enteritidis is most widely found bacteria causing food borne diseases. Therefore, simple, rapid, and specific detection methods are needed for food safety. In this study, we demonstrated the selection of DNA aptamers with high affinity and specificity against S. Enteritidis via Cell Systematic Evolution of Ligands by Exponential Enrichment (Cell-SELEX). This platform is also suitable for detection of S. Enteritidis in complex food matrix. Thus, this is the first to demonstrate use of Salmonella aptamers for development of the colorimetric aptamer-based detection platform in its identification and detection with naked eye in point-of-care."</t>
  </si>
  <si>
    <t>Bayraç, C, cbayrac@kmu.edu.tr</t>
  </si>
  <si>
    <t>Crn-2</t>
  </si>
  <si>
    <t>5'AAGGGCTGGCTGGGATGGATGTAAGAAGGGAGGAAAGGACCTAAGACCTGCTATATTGCGATCACTCCACGGACCCCACT3'</t>
  </si>
  <si>
    <t>Kd: 309 nM</t>
  </si>
  <si>
    <t>https://pubmed.ncbi.nlm.nih.gov/28513559/</t>
  </si>
  <si>
    <t>https://doi.org/10.3390/molecules22050825</t>
  </si>
  <si>
    <t>Song, M. S., Sekhon, S. S., Shin, W. R., Kim, H. C., Min, J., Ahn, J. Y., &amp; Kim, Y. H. (2017). Detecting and Discriminating Shigella sonnei Using an Aptamer-Based Fluorescent Biosensor Platform. Molecules (Basel, Switzerland), 22(5), 825. https://doi.org/10.3390/molecules22050825</t>
  </si>
  <si>
    <t>SS-3</t>
  </si>
  <si>
    <t>Shigella sonnei (S. sonnei)</t>
  </si>
  <si>
    <t>5'ATACCAGCTTATTCAATTCCATGGTCCCTCGTGTTTATTATGTTGTCTGAACTGGCTGAGATTGCACTTACTATCT3'</t>
  </si>
  <si>
    <t>Kd: 39.32 ± 5.02 nM</t>
  </si>
  <si>
    <t>TBS buffer (10 mM Tris-HCl, 0.85% NaCl, pH 8.0)</t>
  </si>
  <si>
    <t>Detection: " In this paper, a Whole-Bacteria SELEX (WB-SELEX) strategy was adopted to isolate specific aptamers against Shigella sonnei. Real-time PCR amplification and post-SELEX experiment revealed that the selected aptmers possessed a high binding affinity and specificity for S. sonnei. In this study, we demonstrated the feasibility of an aptamer sensor platform to detect S. sonnei in a variety of foods and pave the way for its use in diagnosing shigellosis through multiple, portable designs."</t>
  </si>
  <si>
    <t>Cy5 for detection probe at the 5' end; 5′-biotin-modified</t>
  </si>
  <si>
    <t>Kim, Y. H, kyh@chungbuk.ac.kr; Ahn, J. Y., jyahn@chungbuk.ac.kr</t>
  </si>
  <si>
    <t>SS-4</t>
  </si>
  <si>
    <t>5'ATACCAGCTTATTCAATTCCACACATACCAAAAACACAGCACACTTCATCAATTTCACGAGATTGCACTTACTATCT3'</t>
  </si>
  <si>
    <t>Kd: 15.89 ± 1.77 nM</t>
  </si>
  <si>
    <t>5' amine for capture probe</t>
  </si>
  <si>
    <t>5′-biotin-modified</t>
  </si>
  <si>
    <t>https://pubmed.ncbi.nlm.nih.gov/28452949/</t>
  </si>
  <si>
    <t>https://doi.org/10.3390/molecules22050706</t>
  </si>
  <si>
    <t>Li, Q., Huo, Y., Guo, Y., Zheng, X., Sun, W., &amp; Hao, Z. (2017). Generation and Applications of a DNA Aptamer against Gremlin-1. Molecules (Basel, Switzerland), 22(5), 706. https://doi.org/10.3390/molecules22050706</t>
  </si>
  <si>
    <t>G-ap49</t>
  </si>
  <si>
    <t>Gremlin-1</t>
  </si>
  <si>
    <t>5′GGACAAGAATCACCGCTCGCGTGCTCCAGTGGCTCTTCGGTACCAACCCAAAGTGACTCGTACAGGAGGCATACAG3′</t>
  </si>
  <si>
    <t>Kd: 2.6 ± 0.4 nM</t>
  </si>
  <si>
    <t>5′-GGACAAGAATCACCGCTC-N40-CGTACAGGAGGCATACAG-3′</t>
  </si>
  <si>
    <t>SHMCK buffer (20 mM Hepes, 120 mM NaCl, 5 mM KCl, 1 mM MgCl2 and 1 mM CaCl2, pH 7.4) and elution buffer (7 M urea, 0.5 M NH4Ac, 1 mM EDTA, 0.2% SDS)</t>
  </si>
  <si>
    <t>Detection: " Gremlin-1, a highly conserved glycosylated and phosphorylated secretory protein, plays important roles in diverse biological processes including early embryonic development, fibrosis, tumorigenesis, and renal pathophysiology. Our study demonstrated that G-ap49 is capable of revealing the subcellular localization of Gremlin-1. These data indicate that G-ap49 can be used as an alternative to antibodies in detecting Gremlin-1."</t>
  </si>
  <si>
    <t>Hao, Z, haozhm66@126.com</t>
  </si>
  <si>
    <t>https://pubmed.ncbi.nlm.nih.gov/28787470/</t>
  </si>
  <si>
    <t xml:space="preserve"> Acta Biochim Pol </t>
  </si>
  <si>
    <t>https://doi.org/10.18388/abp.2017_1615</t>
  </si>
  <si>
    <t>Muszyńska, K., Ostrowska, D., Bartnicki, F., Kowalska, E., Bodaszewska-Lubaś, M., Hermanowicz, P., Faulstich, H., &amp; Strzałka, W. (2017). Selection and analysis of a DNA aptamer binding α-amanitin from Amanita phalloides. Acta biochimica Polonica, 64(3), 401–406. https://doi.org/10.18388/abp.2017_1615</t>
  </si>
  <si>
    <t>Ama1 (A2-3)</t>
  </si>
  <si>
    <t>Alpha-amanitin (α-amanitin) from Amanita phalloides (A. phalloides)</t>
  </si>
  <si>
    <t>5'CATGCTTCCCCAGGGAGATGGAGGTCTTTTTGGTTGTTGGTGGGGGAATCTTTTGGTATTGAGGAACATGCGTCGCAAAC3'</t>
  </si>
  <si>
    <t>Kd: 5.026 ± 0.69 uM</t>
  </si>
  <si>
    <t>5'-CATGCTTCCCCAGGGAGATG-N40-GAGGAACATGCGTCGCAAAC-3'</t>
  </si>
  <si>
    <t>AS buffer (137 mM NaCl, 12.3 mM KCl, 10 mM Na2HPO4, 2 mM KH2PO4,5 mM MgCl2, 0.01% (v/v) Tween 20; pH 7.5)</t>
  </si>
  <si>
    <t>Therapeutic: " The group of mushrooms highly dangerous for human health includes Amanita phalloides. This mushroom produces a toxic octapeptide called α-amanitin which is an inhibitor of nuclear RNA polymerase II. Since there is no effective antidote against amanitin poisoning, in this study we developed a DNA aptamer exhibiting specific binding to α-amanitin. Its ability of toxin removal from aqueous solution was confirmed by pull-down assay"</t>
  </si>
  <si>
    <t>Strzałka, W; wojciech.strzalka@uj.edu.pl</t>
  </si>
  <si>
    <t>https://pubmed.ncbi.nlm.nih.gov/29245156/</t>
  </si>
  <si>
    <t>https://doi.org/10.1371/journal.pone.0189558</t>
  </si>
  <si>
    <t>Ep1</t>
  </si>
  <si>
    <t>Epithelial cell adhesion molecule (EpCAM)</t>
  </si>
  <si>
    <t>5'GGGATGGATCCAAGCTTACTGGCTCATTGGGTGGTGGCCTCTGGACGGGTTGTATGCGATGAGCGCAGGGAAGCTTCGATAGGAATTCGG3'</t>
  </si>
  <si>
    <t>Kd: 118 nM</t>
  </si>
  <si>
    <t>5'-GGGATGGATCCAAGCTTACTGG-45N-GGGAAGCTTCGATAGGAATTCGG-3'</t>
  </si>
  <si>
    <t>PBS, 5 mM MgCl2</t>
  </si>
  <si>
    <t>33–40 kDa</t>
  </si>
  <si>
    <t>Diagnostic and Drug Delivery: " Epithelial cell adhesion molecule (EpCAM) is considered as a cancer stem cell (CSC) biomarker and one of the most promising targets for aptamer selection against CSCs. In this study, we have developed a ssDNA aptamer with high affinity and selectivity of targeting the EpCAM protein extracellular domain. The results of this study could suggest that Ep1 aptamer can bind specifically to the cellular EpCAM protein, making it an attractive ligand for targeted drug delivery and as an imaging agent for the identification of cancer cells."</t>
  </si>
  <si>
    <t>Alshaer, W, walhan.alshaer@ju.edu.jo</t>
  </si>
  <si>
    <t>https://pubmed.ncbi.nlm.nih.gov/29594592/</t>
  </si>
  <si>
    <t xml:space="preserve"> Mikrochim Acta </t>
  </si>
  <si>
    <t>https://doi.org/10.1007/s00604-017-2550-3</t>
  </si>
  <si>
    <t>Antigen 85 (Ag85A) (FbpA)</t>
  </si>
  <si>
    <t>5'GCTGTGTGACTCCTGCAAGCGGGAAGAGGGTAAGGGGAGGGAGGGTAACGCGGAGAAGGCAAGCAGCTGTATCTTGTCTCC3'</t>
  </si>
  <si>
    <t>Kd: 62.95 nM</t>
  </si>
  <si>
    <t>5′-GCTGTGTGACTCCTGCAA-N43-GCAGCTGTATCTTGTCTCC-3′</t>
  </si>
  <si>
    <t>PBS-T containing 1 mg.mL−1 bovine serum albumin (BSA)</t>
  </si>
  <si>
    <t>Diagnostic: " The Mycobacterium Ag85 complex is the major secretory protein of M. tuberculosis. It is a potential marker for early diagnosis of tuberculosis (TB). The authors have identified specific aptamers for Ag85A (FbpA) via protein SELEX using magnetic beads. On the basis of its performance, the GO-based fluorescent aptasensor revealed a promising future for the detection of protein biomarkers of M. tuberculosis"</t>
  </si>
  <si>
    <t>Abnous, K, abnouskh@mums.ac.ir; Taghdisi, S. M, taghdisihm@mums.ac.ir</t>
  </si>
  <si>
    <t>Ansari, N., Ghazvini, K., Ramezani, M., Shahdordizadeh, M., Yazdian-Robati, R., Abnous, K., &amp; Taghdisi, S. M. (2017). Selection of DNA aptamers against Mycobacterium tuberculosis Ag85A, and its application in a graphene oxide-based fluorometric assay. Mikrochimica acta, 185(1), 21. https://doi.org/10.1007/s00604-017-2550-3</t>
  </si>
  <si>
    <t>Apt8</t>
  </si>
  <si>
    <t>5'GCTGTGTGACTCCTGCAATCAGGAAAGAACTTAGGGGTGGGAGGAGGGTATAAATACGGAATGCAGCTGTATCTTGTCTCC3'</t>
  </si>
  <si>
    <t>Kd: 202 nM</t>
  </si>
  <si>
    <t>https://pubmed.ncbi.nlm.nih.gov/29132030/</t>
  </si>
  <si>
    <t xml:space="preserve"> Int J Food Microbiol </t>
  </si>
  <si>
    <t>https://doi.org/10.1016/j.ijfoodmicro.2017.11.002</t>
  </si>
  <si>
    <t>Ramlal, S., Mondal, B., Lavu, P. S., N, B., &amp; Kingston, J. (2018). Capture and detection of Staphylococcus aureus with dual labeled aptamers to cell surface components. International journal of food microbiology, 265, 74–83. https://doi.org/10.1016/j.ijfoodmicro.2017.11.002</t>
  </si>
  <si>
    <t>RAB1</t>
  </si>
  <si>
    <t>Staphylococcus aureus (S. aureus) surface molecules</t>
  </si>
  <si>
    <t>5'TAGCTCACTCATTAGGCACGGGTGGGCTCCAATATGAATCGCTTGCCCTGACGCTATCTGCATAGTTAAGCCAGCC3'</t>
  </si>
  <si>
    <t>Kd: 56 ± 87 nmol/mL</t>
  </si>
  <si>
    <t>5`-TAGCTCACTCATTAGGCAC-N40-GCATAGTTAAGCCAGCC-3`</t>
  </si>
  <si>
    <t>Binding buffer (BB) containing bovine serum albumin (BSA)</t>
  </si>
  <si>
    <t>Detection: " In the present study, a high throughput whole cell SELEX method has been applied successfully in selecting specific aptamers against whole cells of Staphylococcus aureus, a potent food poisoning bacterium. The established assay could be a reliable detection tool for the routine investigation of Staphylococcus aureus in samples from food and clinical sources."</t>
  </si>
  <si>
    <t>Ramlal, S, shylaja@dfrl.drdo.in</t>
  </si>
  <si>
    <t>RAB3</t>
  </si>
  <si>
    <t>5'TAGCTCACTCATTAGGCACCGTAGTCTAGTGTCGATTAGTTTCCTTGAGACCTTGTGCTGCATAGTTAAGCCAGCC3'</t>
  </si>
  <si>
    <t>Kd: 37 ± 112 nmol/mL</t>
  </si>
  <si>
    <t>RAB5</t>
  </si>
  <si>
    <t>5'TAGCTCACTCATTAGGCACCGTAGTCTAGTGTCGATTAGTTTCCTTGCTATTGCAGACCTTGTGCTGCATAGTTAAGCCAGCC3'</t>
  </si>
  <si>
    <t>Kd: 58 ± 14 nmol/mL</t>
  </si>
  <si>
    <t>RAB10</t>
  </si>
  <si>
    <t>5'TAGCTCACTCATTAGGCACTCGAGAGGGATCTCGGGGCGTGCGATGATTTTGCCTTCATGCATAGTTAAGCCAGCC3'</t>
  </si>
  <si>
    <t>Kd: 46 ± 24 nmol/mL</t>
  </si>
  <si>
    <t>RAB20</t>
  </si>
  <si>
    <t>5'TAGCTCACTCATTAGGCACGCGTTACGTTAGTGGCCGCCTATGAGGACAGGCGGTTGTAGCATAGTTAAGCCAGCC3'</t>
  </si>
  <si>
    <t>Kd: 128 ± 45 nmol/mL</t>
  </si>
  <si>
    <t>RAB28</t>
  </si>
  <si>
    <t>5'TAGCTCACTCATTAGGCACTGGACGTCGTGGCGGAGGTTTTATAAAACGGCGCCACTGTGCATAGTTAAGCCAGCC3'</t>
  </si>
  <si>
    <t>Kd: 49 ± 39 nmol/mL</t>
  </si>
  <si>
    <t>RAB35</t>
  </si>
  <si>
    <t>5'TAGCTCACTCATTAGGCACGGGGGGTTGTGCCATTTAAGATGACCGGTTGCCGCGATTTGCATAGTTAAGCCAGCC3'</t>
  </si>
  <si>
    <t>Kd: 34 ± 5 nmol/mL</t>
  </si>
  <si>
    <t>https://pubmed.ncbi.nlm.nih.gov/29101327/</t>
  </si>
  <si>
    <t>https://doi.org/10.1038/s41598-017-13751-z</t>
  </si>
  <si>
    <t>Hassan, E. M., Willmore, W. G., McKay, B. C., &amp; DeRosa, M. C. (2017). In vitro selections of mammaglobin A and mammaglobin B aptamers for the recognition of circulating breast tumor cells. Scientific reports, 7(1), 14487. https://doi.org/10.1038/s41598-017-13751-z</t>
  </si>
  <si>
    <t>MAMB0</t>
  </si>
  <si>
    <t>Mammaglobin B (MGB2)</t>
  </si>
  <si>
    <t>5'CATGCTTACCTATAGTGAACCCCAACACACGTGTAGATCCTGCGGCTTTGAGAACTGACTCATAC3'</t>
  </si>
  <si>
    <t>Kd: 80 ± 14 nM</t>
  </si>
  <si>
    <t>5′-CATGCTTACCTATAGTGAAC-N24-CTTTGAGAACTGACTCTAC-3′</t>
  </si>
  <si>
    <t>150 mM Tris, 150 mM NaCl, 5 mM KCl, 5 mM MgCl2, pH 7.4</t>
  </si>
  <si>
    <t>10 kDa</t>
  </si>
  <si>
    <t>Diagnostic: " Mammaglobin B (MGB2) and mammaglobin A (MGB1) are proteins expressed in metastatic breast cancers. The early detection of circulating tumor cells (CTCs) in breast cancer patients is crucial to decrease mortality rate. Herein, novel aptamers were successfully selected and characterized against MGB2 and MGB1 proteins using a hybrid SELEX approach. The results obtained in this study indicate the great potential for the use of aptamers to detect MGB1 and MGB2 protein biomarkers, expressed on the surface of breast CTCs."</t>
  </si>
  <si>
    <t>DeRosa, M. C. , maria.derosa@carleton.ca</t>
  </si>
  <si>
    <t>MAMB1</t>
  </si>
  <si>
    <t>5'CATGCTTACCTATAGTGAACCCAACGTCGAACTGAATCCCGTGTCCTTTGAGAACTGACTCATAC3'</t>
  </si>
  <si>
    <t>Kd: 13 ± 3 nM</t>
  </si>
  <si>
    <t>MAMB4</t>
  </si>
  <si>
    <t>5'CATGCTTACCTATAGTGAACGCGGCATGTTGGCATCTTGGTCCTGCTTTGAGAACTGACTCATAC3'</t>
  </si>
  <si>
    <t>Kd: 105 ± 20 nM</t>
  </si>
  <si>
    <t>MAMB8</t>
  </si>
  <si>
    <t>5'CATGCTTACCTATAGTGAACCACGACACGCGCGATCGTCTCACTGCTTTGAGAACTGACTCATAC3'</t>
  </si>
  <si>
    <t>Kd: 78 ± 15 nM</t>
  </si>
  <si>
    <t>MAMB12</t>
  </si>
  <si>
    <t>5'CATGCTTACCTATAGTGAACCCACCACACAGCGGATACACCATGGCTTTGAGAACTGACTCATAC3'</t>
  </si>
  <si>
    <t>Kd: 19 ± 5 nM</t>
  </si>
  <si>
    <t>MAMB57</t>
  </si>
  <si>
    <t>5'CATGCTTACCTATAGTGAACCCGAAGAGGATGTGCGGTCCCATTGCTTTGAGAACTGACTCATAC3'</t>
  </si>
  <si>
    <t>Kd: 72 ± 9 nM</t>
  </si>
  <si>
    <t>MAMA2</t>
  </si>
  <si>
    <t>Mammaglobin A (MGB1)</t>
  </si>
  <si>
    <t>5'CATGCTTACCTATAGTGAACCCGGGACAGAACGTGCGCTTTGAGCTTTGAGAACTGACTCATAC3'</t>
  </si>
  <si>
    <t>Kd: 3 ± 1 nM</t>
  </si>
  <si>
    <t>MAMA5</t>
  </si>
  <si>
    <t>5'CATGCTTACCTATAGTGAACGGTTGGCATCTTGGTCCTGCTTTGCTTTGAGAACTGACTCATAC3'</t>
  </si>
  <si>
    <t>Kd: 54 ± 13 nM</t>
  </si>
  <si>
    <t>MAMA6</t>
  </si>
  <si>
    <t>5'CATGCTTACCTATAGTGAACTGTTGGCATCTTGGTCCTGCTTTGCTTTGAGAACTGACTCATAC3'</t>
  </si>
  <si>
    <t>Kd: 49 ± 20 nM</t>
  </si>
  <si>
    <t>MAMA12</t>
  </si>
  <si>
    <t>5'CATGCTTACCTATAGTGAACGTTGGCATCTTGGTCCTGCTTTGACTTTGAGAACTGACTCATAC3'</t>
  </si>
  <si>
    <t>Kd: 8 ± 3 nM</t>
  </si>
  <si>
    <t>https://pubmed.ncbi.nlm.nih.gov/29055191/</t>
  </si>
  <si>
    <t xml:space="preserve"> Int Immunopharmacol </t>
  </si>
  <si>
    <t>https://doi.org/10.1016/j.intimp.2017.10.011</t>
  </si>
  <si>
    <t>Shahdordizadeh, M., Taghdisi, S. M., Sankian, M., Ramezani, M., &amp; Abnous, K. (2017). Design, isolation and evaluation of the binding efficiency of a DNA aptamer against interleukin 2 receptor alpha, in vitro. International immunopharmacology, 53, 96–104. https://doi.org/10.1016/j.intimp.2017.10.011</t>
  </si>
  <si>
    <t>Apt51</t>
  </si>
  <si>
    <t>Interleukin 2 receptor alpha (IL2Rα CD25)</t>
  </si>
  <si>
    <t>5′GCTGTGTGACTCCTGCAAATATAGCGGGCAGGGGTGGGGGGGTGTTTGCGGCTCTGGGATCGCAGCTGTATCTTGTCTCC3′</t>
  </si>
  <si>
    <t>50 mM K2HPO4 pH 7.5, 150 mM NaCl, 0.05% Tween-20, BSA 1 μg/ml, 0.1 mg/ml yeast tRNA</t>
  </si>
  <si>
    <t>Therapeutic: " High levels of CD25, as part of the IL-2 receptor, are expressed on the surface of the activated T lymphocytes and regulatory T cells, indicating that the soluble CD25 (sCD25) could be a clinically valuable tool for treating several diseases. In the current study, generation of an ssDNA aptamer (Apt51) against CD25 is reported. Apt51 bound to CD25 with high affinity (Kd=13.4nM) and specificity. Apt51 showed good affinity and selectivity for the recognition of CD25 on the cell surface. Importantly, the study showed that Apt51 interfered with the binding of CD25 to its ligand (IL 2) and consequently decreased the IL-2-induced Akt activation."</t>
  </si>
  <si>
    <t>Ramezani, Mi, ramezanim@mums.ac.ir; Abnous, K, abnouskh@mums.ac.ir</t>
  </si>
  <si>
    <t>Apt70</t>
  </si>
  <si>
    <t>5′GCTGTGTGACTCCTGCAAGCGGGAAGAGGGCAGGGGTGGGAGGGTAACGCGGAAAGGGCAAGCAGCTGTATCTTGTCTCC3'</t>
  </si>
  <si>
    <t>Kd: 138.6 nM</t>
  </si>
  <si>
    <t>https://pubmed.ncbi.nlm.nih.gov/29103909/</t>
  </si>
  <si>
    <t>https://doi.org/10.1016/j.ymthe.2017.10.005</t>
  </si>
  <si>
    <t>Fülle, L., Steiner, N., Funke, M., Gondorf, F., Pfeiffer, F., Siegl, J., Opitz, F. V., Haßel, S. K., Erazo, A. B., Schanz, O., Stunden, H. J., Blank, M., Gröber, C., Händler, K., Beyer, M., Weighardt, H., Latz, E., Schultze, J. L., Mayer, G., &amp; Förster, I. (2018). RNA Aptamers Recognizing Murine CCL17 Inhibit T Cell Chemotaxis and Reduce Contact Hypersensitivity In Vivo. Molecular therapy : the journal of the American Society of Gene Therapy, 26(1), 95–104. https://doi.org/10.1016/j.ymthe.2017.10.005</t>
  </si>
  <si>
    <t>MF11</t>
  </si>
  <si>
    <t>Chemokine CCL17</t>
  </si>
  <si>
    <t>5'AAUAGAGUCGUCGCGGGUUGGCUCGUAGAUCGGGCCGGUACAGACGACUCGCUGAGGAUCCGAGA3'</t>
  </si>
  <si>
    <t>5′-GGGGGAATTCTAATACGACTCACTATA-N40-CAGACGACTCGCTGAGGATCCGAGA-3′</t>
  </si>
  <si>
    <t>PBS [pH 7.4], 1 mM MgCl2, 1 mM CaCl2</t>
  </si>
  <si>
    <t>Therapeutic: " The chemokine CCL17, mainly produced by dendritic cells (DCs) in the immune system, is involved in the pathogenesis of various inflammatory diseases. We report the identification of two novel RNA aptamers, which were validated in vitro and in vivo for their capability to neutralize CCL17. Potentially, CCL17-specific aptamers may be used therapeutically in humans to treat or prevent allergic and inflammatory diseases."</t>
  </si>
  <si>
    <t>Förster, I, irmgard.foerster@uni-boon.de; Mayer, G, gmayer@uni-bonn.de</t>
  </si>
  <si>
    <t>MF35</t>
  </si>
  <si>
    <t>5'GAGCAGCAUUUGUGGUUUCCCGAUCGCUUCCCCUAAACAGCAGACGACUCGCUGAGGAUCCGAGA3'</t>
  </si>
  <si>
    <t>MF11.46</t>
  </si>
  <si>
    <t>5'GGGUCGUCGCGGGUUGGCUCGUAGAUCGGGCCGGUACAGACGACCCAGACGACUCGCUGAGGAUCCGAGA3'</t>
  </si>
  <si>
    <t>Kd: 0.9 ± 0.1 nM</t>
  </si>
  <si>
    <t>Truncated version of mf11 aptamer</t>
  </si>
  <si>
    <t>MF35.47</t>
  </si>
  <si>
    <t>5'GAGCAGCAUUUGUGGUUUCCCGAUCGCUUCCC3'</t>
  </si>
  <si>
    <t>Kd: 7.5 ± 1.5 nM</t>
  </si>
  <si>
    <t>Truncated version of mf35 aptamer</t>
  </si>
  <si>
    <t>https://pubmed.ncbi.nlm.nih.gov/28839458/</t>
  </si>
  <si>
    <t xml:space="preserve"> Theranostics </t>
  </si>
  <si>
    <t>https://doi.org/10.7150/thno.19374</t>
  </si>
  <si>
    <t>Aptamer-20</t>
  </si>
  <si>
    <t>Insulin like growth factor II receptor (IGFIIR), Homo sapien</t>
  </si>
  <si>
    <t>5'AGAGTGCTGTTACTATCGGGGCGCGTAGATGACGAGCAGTCCTAACATCGTTTAGGACAACTGAACAAGGTGGTAT3'</t>
  </si>
  <si>
    <t>Kd: 35.5 nM</t>
  </si>
  <si>
    <t>5'-AGAGTGCTGTTACTATCG-N40-AACTGAACAAGGTGGTAT-3'</t>
  </si>
  <si>
    <t>PBS containing 0.05% Tween 20 and 20 mM Tris, 500 mM imidazole pH 7.5</t>
  </si>
  <si>
    <t>Diagnostic: " Insulin like growth factor II receptor (IGFIIR) is a transmembrane protein overexpressed in activated hepatic stellate cells (HSCs), which are the major target for the treatment of liver fibrosis. In this study, we aim to discover an IGFIIR-specific aptamer that can be potentially used as a targeting ligand for the treatment and diagnosis of liver fibrosis. These data suggest that aptamer-20 is a high-affinity ligand for antifibrotic and diagnostic agents for liver fibrosis."</t>
  </si>
  <si>
    <t>Cheng K, chengkun@umkc.edu</t>
  </si>
  <si>
    <t>https://pubmed.ncbi.nlm.nih.gov/29580944/</t>
  </si>
  <si>
    <t xml:space="preserve"> Arch Biochem Biophys </t>
  </si>
  <si>
    <t>https://doi.org/10.1016/j.abb.2018.03.028</t>
  </si>
  <si>
    <t>ML12</t>
  </si>
  <si>
    <t>Lethal factor (LF): one of three toxins produced by Bacillus anthracis (B. anthracis)</t>
  </si>
  <si>
    <t>5′GCGCGGATCCCGCGCCGAGGGAGACGCGAACCTTCTCGCCTTGGGCGCGCGAAGCTTGCG3′</t>
  </si>
  <si>
    <t>Kd: 11.0 ± 2.7 nM via gel shift assay &amp; 530 ± 11 nM via nonlinear fitting of the saturation binding curve from ELISA. IC50: 15 ± 1.5 μM</t>
  </si>
  <si>
    <t>5′-GCGCGGATCCCGCGC-N30-CGCGCGAAGCTTGCG-3′</t>
  </si>
  <si>
    <t>30 mM Tris-HCl at pH 8.4, 3.0 mM KCl, 600 mM NaCl, and 0.6 mM MgCl2</t>
  </si>
  <si>
    <t>Detection and Therapeutic: " Anthrax is caused by Bacillus anthracis, a bacterium that is able to secrete the toxins protective antigen, edema factor and lethal factor. Due to the high level of secretion from the bacteria and its severe virulence, lethal factor (LF) has been sought as a biomarker for detecting bacterial infection and as an effective target to neutralize toxicity. In this study, we found three aptamers, and binding affinity was determined by fluorescently labeled aptamers. This aptamer provides a potential clue for not only development of a sensitive diagnostic device of B. anthracis infection but also the design of novel inhibitors of LF."</t>
  </si>
  <si>
    <t>Kim SK, kim03@nsuok.edu</t>
  </si>
  <si>
    <t>https://pubmed.ncbi.nlm.nih.gov/30396019/</t>
  </si>
  <si>
    <t>https://doi.org/10.1016/j.bios.2018.10.040</t>
  </si>
  <si>
    <t>OD64</t>
  </si>
  <si>
    <t>Odontogenic ameloblast-associated protein (ODAM), Human</t>
  </si>
  <si>
    <t>5'CCATTCGTACGCAACAGGGATGCATCGACTGTAAACACGTGGATGGCTCTGAATGC3'</t>
  </si>
  <si>
    <t>Kd: 47.71 nM</t>
  </si>
  <si>
    <t>5'CCATTCGTACGCAACAGG-N20-GTGGATGGCTCTGAATGC3'</t>
  </si>
  <si>
    <t>10 mM PBS</t>
  </si>
  <si>
    <t>Biosensor and Diagnostic: " This research aims to develop biosensors which could diagnose periodontal diseases in early phases and predict the illness stage of patients, in order to give them adequate treatment timely. Human odontogenic ameloblast-associated protein (ODAM) is considered to be a potential biomarker for periodontal diseases. This research shows the potential for implementation of a cognate pair of aptamers on point-of-care biosensors which enables simple, rapid, and non-invasive saliva-based diagnosis of periodontal-related diseases that can overcome current diagnostic methods and improve health care system."</t>
  </si>
  <si>
    <t>Gu, M. B., mbgu@korea.ac.kr</t>
  </si>
  <si>
    <t>OD35</t>
  </si>
  <si>
    <t>5'CCATTCGTACGCAACAGGCGACCTAAACAACGCATCAGGTGGATGGCTCTGAATGC3'</t>
  </si>
  <si>
    <t>Kd: 51.36 nM</t>
  </si>
  <si>
    <t>https://pubmed.ncbi.nlm.nih.gov/29666232/</t>
  </si>
  <si>
    <t>https://doi.org/10.1073/pnas.1717705115</t>
  </si>
  <si>
    <t>E3 aptamer</t>
  </si>
  <si>
    <t>Prostate cancer cell line PC-3</t>
  </si>
  <si>
    <t>5'GGGAGGACGAUGCGGGGCUUUCGGGCUUUCGGCAACAUCAGCCCCUCAGCCAUUUCUCCUACUGGGAUAGGUGGAUUAU3'</t>
  </si>
  <si>
    <t>Kd: 146-410 nM</t>
  </si>
  <si>
    <t>5'-GGGAGGACGATGCGG-N40-ATTTCTCCTACTGGGATAGGTGGATTAT-3'</t>
  </si>
  <si>
    <t>Hepes Buffered Saline with 1mM MgCl2,1mM CaCl2 and 2.7mM KCl</t>
  </si>
  <si>
    <t>Therapeutic: " With the goal of developing an improved drug-targeting strategy, we turned to a new class of targeted anticancer therapeutics: aptamers conjugated to highly toxic chemotherapeutics. The E3 aptamer targets tumors in vivo and treatment with the MMAF-E3 conjugate significantly inhibits prostate cancer growth in mice, demonstrating the in vivo utility of aptamer-drug conjugates. Additionally, we report the use of antidotes to block E3 aptamer-drug conjugate cytotoxicity, providing a safety switch in the unexpected event of normal cell killing in vivo."</t>
  </si>
  <si>
    <t>https://pubmed.ncbi.nlm.nih.gov/30555580/</t>
  </si>
  <si>
    <t>https://doi.org/10.7150/thno.28949</t>
  </si>
  <si>
    <t>sk1</t>
  </si>
  <si>
    <t>Breast cancer cell line SK-BR-3, Human</t>
  </si>
  <si>
    <t>5'AGCAGAGTTCACGACCCGATAAGGGGAAAACACATTTCGGATCTCCGTTGTCGCCCTGATACCGAGTTACATACCAATCGTCGCAG3'</t>
  </si>
  <si>
    <t>Kd:1.64 ± 0.52 nM</t>
  </si>
  <si>
    <t>5′-AGCAGAGTTCACGACCCGATAAG-N40-GAGTTACATACCAATCGTCGCAG-3′</t>
  </si>
  <si>
    <t>Phosphate-buffered saline (PBS, pH 7.4), 4.5 g/L glucose, 5 mM MgCl2, 0.1 mg/mL yeast tRNA, and 1 mg/mL bovine serum albumin</t>
  </si>
  <si>
    <t>Diagnostic and Therapeutic: " Molecular subtyping of breast cancer is of considerable interest owing to its potential for personalized therapy and prognosis. The aim of the present study is to develop a cell-specific single-stranded DNA (ssDNA) aptamer-based fluorescence probe for molecular subtyping of breast cancer. The results suggest that the aptamer-based probe is a powerful tool for fast and highly sensitive subtyping of breast cancer both in vitro and in vivo and is also very promising for the identification, diagnosis, and targeted therapy of breast cancer molecular subtypes."</t>
  </si>
  <si>
    <t>Deng, Y, hndengyan@126.com; Lu, G, cjr.luguangming@vip.163.com; He, N, nyhe1958@163.com</t>
  </si>
  <si>
    <t>sk2</t>
  </si>
  <si>
    <t>Breast cancer cell line SK-BR-4, Human</t>
  </si>
  <si>
    <t>5'AGCAGAGTTCACGACCCGATAAGGGCGATGCCGATCCCTGTGGCCGTAGGGACAGTCCCGCTAGAGTTACATACCAATCGTCGCAG3'</t>
  </si>
  <si>
    <t>Kd: 1.69 ± 0.38 nM</t>
  </si>
  <si>
    <t>sk3</t>
  </si>
  <si>
    <t>Breast cancer cell line SK-BR-5, Human</t>
  </si>
  <si>
    <t>5'AGCAGAGTTCACGACCCGATAAGGGGAAAACACATTTCGGATCTCCGTTGTCGCCCTGGTACCGAGTTACATACCAATCGTCGCAG3'</t>
  </si>
  <si>
    <t>Kd: 3.92 ± 1.22 nM</t>
  </si>
  <si>
    <t>sk4</t>
  </si>
  <si>
    <t>Breast cancer cell line SK-BR-6, Human</t>
  </si>
  <si>
    <t>5'AGCAGAGTTCACGACCCGATAAGGGGAAAATACATTTCGGATCTCCGTTGTCGCCCTGATACCGAGTTACATACCAATCGTCGCAG3'</t>
  </si>
  <si>
    <t>Kd: 2.01± 0.58 nM</t>
  </si>
  <si>
    <t>sk5</t>
  </si>
  <si>
    <t>Breast cancer cell line SK-BR-7, Human</t>
  </si>
  <si>
    <t>5'AGCAGAGTTCACGACCCGATAAGGGGAAAATACATTTCGGATCTCCGTTGTCGCCCTGGTACCGAGTTACATACCAATCGTCGCAG3'</t>
  </si>
  <si>
    <t>Kd: 3.47 ± 0.90 nM</t>
  </si>
  <si>
    <t>sk6</t>
  </si>
  <si>
    <t>Breast cancer cell line SK-BR-8, Human</t>
  </si>
  <si>
    <t>5'AGCAGAGTTCACGACCCGATAAGGGCGATGCCGATCCCTGTGGCCGTAGGGGCAGTCCCGCTAGAGTTACATACCAATCGTCGCAG3'</t>
  </si>
  <si>
    <t>Kd: 0.61 ± 0.14 nM</t>
  </si>
  <si>
    <t>sk6Ea</t>
  </si>
  <si>
    <t>5'TCACGCCCGATAAGGGCGATGCCGATCCCTGTGGCCGTAGGGCAGTCCCCTAG3'</t>
  </si>
  <si>
    <t>Kd: 49.32 ± 14.53 nM</t>
  </si>
  <si>
    <t>https://pubmed.ncbi.nlm.nih.gov/30613143/</t>
  </si>
  <si>
    <t xml:space="preserve"> Int J Nanomedicine </t>
  </si>
  <si>
    <t>https://doi.org/10.2147/IJN.S188003</t>
  </si>
  <si>
    <t>Chen, L., He, W., Jiang, H., Wu, L., Xiong, W., Li, B., Zhou, Z., &amp; Qian, Y. (2018). In vivo SELEX of bone targeting aptamer in prostate cancer bone metastasis model. International journal of nanomedicine, 14, 149–159. https://doi.org/10.2147/IJN.S188003</t>
  </si>
  <si>
    <t>PB aptamer</t>
  </si>
  <si>
    <t>Prostate cancer bone metastasis (PB)</t>
  </si>
  <si>
    <t>5'CGCTCGATCGATCTAGATTCGCTCTATTGATGCCTGCGTGCGTGCTTGTAGCAGTGATCTGAGCGTGATGAC3'</t>
  </si>
  <si>
    <t>5'-CGCTCGATCGATCTAGATTCG-N30-CAGTGATCTGAGCGTGATGAC-3'</t>
  </si>
  <si>
    <t>4.5 mg/mL glucose, 1 mg/mL BSA, 0.1 mg/mL tRNA, 5 nM MgSO4</t>
  </si>
  <si>
    <t>Drug Delivery and Therapeutic: " PB is one of the most severe complications of late stage prostate cancer and negatively impacts patient quality of life. We aimed to explore the use of aptamers as promising tools to develop a targeted drug delivery system for PBs. In vivo SELEX was applied to identify bone targeting aptamer in a mouse model with PBs. This investigation highlights the promise of in vivo SELEX for the discovery of bone targeting aptamers for use in drug delivery."</t>
  </si>
  <si>
    <t>Qian, Y., qianyu@wibe.ac.cn</t>
  </si>
  <si>
    <t>https://pubmed.ncbi.nlm.nih.gov/29997341/</t>
  </si>
  <si>
    <t>https://doi.org/10.3390/molecules23071690</t>
  </si>
  <si>
    <t>E2 aptamer</t>
  </si>
  <si>
    <t>5′AAGGGATGCCGTTTGGGCCCAAGTTCGGCATAGTG3′</t>
  </si>
  <si>
    <t>100 mM MES pH 5</t>
  </si>
  <si>
    <t>5</t>
  </si>
  <si>
    <t>Detection: " Micro-pollutants such as 17β-Estradiol (E2) have been detected in different water resources and their negative effects on the environment and organisms have been observed. In this study, a previously described 35-mer E2-specific aptamer was used to analyse the binding characteristics between E2 and the aptamer with a MD simulation in an aqueous medium. The study contributes to the understanding of the behavior of ligands binding with aptamer structure in an aqueous solution. The developed workflow allows generating and examining further appealing ligand-aptamer complexes."</t>
  </si>
  <si>
    <t>Eisold A, alexander.eisold@hs-mittweida.de</t>
  </si>
  <si>
    <t>https://pubmed.ncbi.nlm.nih.gov/30410333/</t>
  </si>
  <si>
    <t>https://doi.org/10.2147/IJN.S176287</t>
  </si>
  <si>
    <t>Zhu, L., Wang, L., Liu, Y., Xu, D., Fang, K., &amp; Guo, Y. (2018). CAIX aptamer-functionalized targeted nanobubbles for ultrasound molecular imaging of various tumors. International journal of nanomedicine, 13, 6481–6495. https://doi.org/10.2147/IJN.S176287</t>
  </si>
  <si>
    <t>CAIX aptamer</t>
  </si>
  <si>
    <t>Carbonic anhydrase IX (CAIX)</t>
  </si>
  <si>
    <t>5'AGCAGCACAGAGGTCAGATGTGGTGCGCAGTGATGTGGTTGGTCCTATGCGTGCTACCGTCCTATGCGTGCTACCGTGAA3'</t>
  </si>
  <si>
    <t>Kd: 37.17±1.20 au</t>
  </si>
  <si>
    <t>PBS</t>
  </si>
  <si>
    <t>Diagnositc: " Targeted nanobubbles can penetrate the tumor vasculature and achieve ultrasound molecular imaging (USMI) of tumor parenchymal cells. Targeted nanobubbles loaded with carbonic anhydrase IX (CAIX) aptamer were fabricated for USMI of various tumors, and the morphological basis of USMI with targeted nanobubbles was investigated. Targeted nanobubbles loaded with CAIX aptamer have a good imaging effect in USMI of tumor parenchymal cells, and can improve the accuracy of early diagnosis of malignant tumors from various organs."</t>
  </si>
  <si>
    <t>Caix aptamer modified with a thiol group at the 3′ terminus and 6-carboxyfluorescein (6-fam) at the 5′ terminus.</t>
  </si>
  <si>
    <t>No primers were mentioned.</t>
  </si>
  <si>
    <t>Guo, Y, guoyanli71@aliyun.com</t>
  </si>
  <si>
    <t>https://pubmed.ncbi.nlm.nih.gov/30685034/</t>
  </si>
  <si>
    <t>https://doi.org/10.1016/j.aca.2018.11.047</t>
  </si>
  <si>
    <t>Apt-1</t>
  </si>
  <si>
    <t>5'TCAGCACGTAGCCCTATTTGTTTTCTCTTGTCTCTGTACTGCTGATGTTGGTCATTCTCTTTTCTCGGTTCCACTGAGAGATCC3'</t>
  </si>
  <si>
    <t>Kd: 19.2 ± 2.8 nM</t>
  </si>
  <si>
    <t>5'-TCAGCACGT-N60-TCCACTGAGAGATCC-3'</t>
  </si>
  <si>
    <t>Binding Buffer (1X BB): 137 mM NaCl, 2.7 mM KCl, 10 mM Na2HPO4, 2 mM KH2PO4, 4 mg/L BSA, 0.05% v/v Tween-20.</t>
  </si>
  <si>
    <t>Biosensor: " Here, we developed an advanced cell-SELEX strategy featuring functionalized graphene oxide (GO) and isothermal rolling circle amplification (RCA) to select aptamers against a prevailing foodborne pathogen, Vibrio parahaemolyticus. Simple procedure, high efficiency, and free from expensive thermal cycler (required by PCR amplification) will enable the established strategy to find its applications in aptamer selecting against fungi, stem and cancerous cells as well."</t>
  </si>
  <si>
    <t>Yang X, xbyang@snnu.edu.cn; Wang X, wangxingyu@snnu.edu.cn</t>
  </si>
  <si>
    <t>Apt-2</t>
  </si>
  <si>
    <t>5'TCAGCACGTATAAGCATGAATTGACCAACCTAAACTTATTCATTTTCCAGCACCTCTAATATTACTGGCTCCACTGAGAGATCC3'</t>
  </si>
  <si>
    <t>Kd: 10.3 ± 4.5 nM</t>
  </si>
  <si>
    <t>Apt-3</t>
  </si>
  <si>
    <t>5'TCAGCACGTTATCTAGTCAGATATCCAGACAGTCGCGGCTGGAAGCTTCTGTTAAGAATTTGAGATACTTCCACTGAGAGATCC3'</t>
  </si>
  <si>
    <t>Kd: 25.2 ± 3.1 nM</t>
  </si>
  <si>
    <t>Apt-4</t>
  </si>
  <si>
    <t>5'TCAGCACGTGCGGGCATTATTGCACTCCACGGCGAGTAGTGCTCACAGAGTCATTTACACCGGTCGTATTCCACTGAGAGATCC3'</t>
  </si>
  <si>
    <t>Kd: 17.2 ± 5.1 nM</t>
  </si>
  <si>
    <t>https://pubmed.ncbi.nlm.nih.gov/30609555/</t>
  </si>
  <si>
    <t>https://doi.org/10.1016/j.talanta.2018.10.028</t>
  </si>
  <si>
    <t>HF3</t>
  </si>
  <si>
    <t>Paclitaxel-resistant ovarian cancer cells (A2780T)</t>
  </si>
  <si>
    <t>5'AAGGAGCAGCGTGGAGGATATGCTTTCCGACCGTGTTCGTTTGTTATAACGGTGTTCCGTTCCGCGTTAGGGTGTGTCGTCGTGGT3'</t>
  </si>
  <si>
    <t>Kd: 0.79 ± 0.38 nM</t>
  </si>
  <si>
    <t>5′-AAGGAGCAGCGTGGAGGATA-N45-TTAGGGTGTGTCGTCGTGGT-3′</t>
  </si>
  <si>
    <t>PBS with 4.5 g L−1 glucose, 1 MMm mg mL−1 bovine serum albumin (BSA), 0.1 mg mL−1 Herring sperm DNA, without any divalent ions</t>
  </si>
  <si>
    <t>Diagnostic: " New ligands for drug-resistant ovarian cancer cells have potential for the development of diagnosis and therapy of ovarian cancer. In present work, we reported two aptamers, HF3-58 and HA5-68 generated by cell-SELEX, against a paclitaxel-resistant ovarian cancer cell line (A2780T). Owing to the structure stability and high resistance to nuclease, these two aptamers had good performance in the detection of drug-resistant ovarian cancer cells in human serum."</t>
  </si>
  <si>
    <t>Shangguan D, sgdh@iccas.ac.cn; Zhang N, hszhang@iccas.ac.cn; Li S, lisq65@126.com</t>
  </si>
  <si>
    <t>HA5</t>
  </si>
  <si>
    <t>5'AAGGAGCAGCGTGGAGGATATCGGTGTTTATGGTGTCTGTCTTCCTCCAGTTTCCTTCTGCGCCTTTAGGGTGTGTCGTCGTGGT3'</t>
  </si>
  <si>
    <t>Kd: 8.0 ± 6.7 nM</t>
  </si>
  <si>
    <t>HF3–58</t>
  </si>
  <si>
    <t>5'TTGGAGCAGCGTGGAGGATATGCTTTCCGACCGTGTTCGTTTGTTATAACGCTGCTCC3'</t>
  </si>
  <si>
    <t>Kd: 0.30 ± 0.24 nM</t>
  </si>
  <si>
    <t>Truncated 27 nucleotides from 3′ end and mutating 2 nucleotides in hf3 aptamer</t>
  </si>
  <si>
    <t>Two primers were used for PCR amplification: fluorescein (FAM)-labeled forward primer (5′-FAM-AAG GAG CAG CGT GGA GGA TA-3′) and biotin-labeled reverse primer (5′-biotin-ACC ACG ACG ACA CAC CCT AA-3′).</t>
  </si>
  <si>
    <t>HA5–68</t>
  </si>
  <si>
    <t>5'TTAAGGAGCAGCGTGGAGGATATCGGTGTTTATGGTGTCTGTCTTCCTCCAGTTTCCTTCTGCGCCTT3'</t>
  </si>
  <si>
    <t>Kd: 4.5 ± 1.6 nM</t>
  </si>
  <si>
    <t>Truncated 19 nucleotides from 3′ end of ha5 aptamer</t>
  </si>
  <si>
    <t>https://pubmed.ncbi.nlm.nih.gov/30609550/</t>
  </si>
  <si>
    <t>https://doi.org/10.1016/j.talanta.2018.10.063</t>
  </si>
  <si>
    <t>Bayat, P., Taghdisi, S. M., Rafatpanah, H., Abnous, K., &amp; Ramezani, M. (2019). In vitro selection of CD70 binding aptamer and its application in a biosensor design for sensitive detection of SKOV-3 ovarian cells. Talanta, 194, 399–405. https://doi.org/10.1016/j.talanta.2018.10.063</t>
  </si>
  <si>
    <t>Apt928</t>
  </si>
  <si>
    <t>Cluster of differentiation 70 (CD70) protein</t>
  </si>
  <si>
    <t>5′GCTGTGTGACTCCTGCAAGCGGGAAGAGGGCAGGGGAGGGAGGGTGACGCGGAAGAGGCAAGCAGCTGTATCTTGTCTCC3'</t>
  </si>
  <si>
    <t>Kd: 66 nM</t>
  </si>
  <si>
    <t>50 mmol L−1 K2HPO4, 150 mmol L−1 NaCl, 0.05% Tween-20, BSA 1 μg mL−1, 0.1 mg mL−1 yeast tRNA, pH 7.5</t>
  </si>
  <si>
    <t>Detection: " Single-stranded DNA aptamers recognizing CD70 molecule overexpressed in some tumor cell lines was isolated by means of systematic evolution of ligands by exponential enrichment (SELEX). Both purified CD70 protein and CD70-expressing cells were used to isolate target-specific aptamer. Moreover, ATTO 674N-labeled Apt928 was applied as a fluorescent aptasensor for rapid and sensitive detection of SKOV-3 cells as CD70-positive cells."</t>
  </si>
  <si>
    <t>Ramezani, M, ramezanim@mums.ac.ir</t>
  </si>
  <si>
    <t>https://pubmed.ncbi.nlm.nih.gov/30513671/</t>
  </si>
  <si>
    <t>https://doi.org/10.3390/molecules23123159</t>
  </si>
  <si>
    <t>Fur_14</t>
  </si>
  <si>
    <t>Furaneol</t>
  </si>
  <si>
    <t>5'CGACCAGCTCATTCCTCACCACGAGAAAGGAGCTCGATGAACTGCGACGGATTCGACCCTATGCGAGTAGGTGGTGGATCCGAGCTCACCAGT3'</t>
  </si>
  <si>
    <t>Kd: 1.1 ± 0.4 µM</t>
  </si>
  <si>
    <t>5′-CGACCAGCTCATTCCTCA-N10-GGAGTCTCGATG-N40-GGATCCGAGCTCACCAGTC-3′</t>
  </si>
  <si>
    <t>100 mM NaCl, 20 mM Tris-HCl [pH 7.6], 2 mM MgCl2, 5 mM KCl, 1 mM CaCl2</t>
  </si>
  <si>
    <t>Detection: " Furaneol is an aroma compound which occurs naturally in foods and is used as an artificial flavor. Detection of furaneol is required in food science and food processing industry. Capture- Systematic Evolution of Ligands by EXponential enrichment (SELEX) protocol was applied for the isolation of an aptamer binding to furaneol, a small volatile organic substance contributing to the flavor of various products. The reported aptamer was applied for development of the ion-sensitive field-effect transistor (ISFET)-based biosensor, for the analysis of furaneol."</t>
  </si>
  <si>
    <t>Komarova N, nat.v.kom@gmail.com</t>
  </si>
  <si>
    <t>https://pubmed.ncbi.nlm.nih.gov/30346760/</t>
  </si>
  <si>
    <t>https://doi.org/10.1021/acs.jafc.8b03963</t>
  </si>
  <si>
    <t>Z100</t>
  </si>
  <si>
    <t>Zearalenone (ZEN)</t>
  </si>
  <si>
    <t>5'ATACCAGCTTATTCAATTCTACCAGCTTTGAGGCTCGATCCAGCTTATTCAATTATACCAGCTTATTCAATTATACCAGCACAATCGTAATCAGTTAG3'</t>
  </si>
  <si>
    <t>Kd: 15.2 ± 3.4 nM</t>
  </si>
  <si>
    <t>5'-ATACCAGCTTATTCAATT-N10-TGAGGCTCGATC-N40-ACAATCGTAATCAGTTAG-3'</t>
  </si>
  <si>
    <t>50 mM Tris, 100 mM NaCl, 5 mM KCl, 2 mM MgCl2, 1 mM CaCl2, 0.02% vol Tween 20, pH 7.4</t>
  </si>
  <si>
    <t>Detection: " Contamination of feed with zearalenone (ZEN) presents a significant risk to animal health. After 8 rounds of SELEX (systematic evolution of ligands by exponential enrichment) with an affinity-based monitor and counter-screening process, the ssDNA aptamer Z100 was obtained. Here, a visible, rapid, and cost-effective aptamer-based method is described for the detection of ZEN. This rapid and simple method for ZEN analysis has high sensitivity and can be applied for on-site detection of ZEN in animal feeds."</t>
  </si>
  <si>
    <t>Chen H., hychen@hvri.ac.cn</t>
  </si>
  <si>
    <t>https://pubmed.ncbi.nlm.nih.gov/29906496/</t>
  </si>
  <si>
    <t>https://doi.org/10.1016/j.biochi.2018.06.003</t>
  </si>
  <si>
    <t>wh6</t>
  </si>
  <si>
    <t>Annexin A2 (ANXA2)</t>
  </si>
  <si>
    <t>5'ACCGACCGTGCTGGACTCAGTCCGATCTCTCCACAGAGACAAACTTAGGACCCCTAGTCCCACTATGAGCGAGCCTGGCG3'</t>
  </si>
  <si>
    <t>Kd: 8.75 ± 1.26 nM</t>
  </si>
  <si>
    <t>5′-FITC-ACCGACCGTGCTGGACTCA-N42-ACTATGAGCGAGCCTGGCG-3'</t>
  </si>
  <si>
    <t>40 mmol/L HEPES pH 7.2, 100 mmol/L NaCl, 3 mmol/L MgCl2, 2.5 mmol/L KCl, 1% BSA, 10 μg/mL tRNA</t>
  </si>
  <si>
    <t>Diagnostic and Thereaputic: " Multiple myeloma (MM) is a malignant plasma cell disease and is considered incurable. Annexin A2 (ANXA2) is closely related to the proliferation and adhesion of MM. Using protein-SELEX, we performed a screen for aptamers that bind GST-ANXA2 from a library, and GST protein was used for negative selection. The binding specificity of aptamer wh6 was confirmed in vivo in nude mouse xenografts with MM cells and with MM bone marrow aspirates. Furthermore, aptamer wh6 can block MM cell adhesion to ANXA2 and block the proliferation of MM cells induced by ANXA2. In summary, wh6 can be considered a promising candidate tool for MM diagnosis and treatment."</t>
  </si>
  <si>
    <t>Liu, J, jingliucsu@hotmail.com; Ye, M, goldleaf@hnu.edu.cn</t>
  </si>
  <si>
    <t>https://pubmed.ncbi.nlm.nih.gov/30411044/</t>
  </si>
  <si>
    <t xml:space="preserve"> ACS Omega </t>
  </si>
  <si>
    <t>https://doi.org/10.1021/acsomega.8b01859</t>
  </si>
  <si>
    <t>R12.45 Trunc.</t>
  </si>
  <si>
    <t>Atrazine</t>
  </si>
  <si>
    <t>5'ACCGTCTGAGCGATTCGTACTTTATTCGGGAAGGGTATCAGCGGGG3'</t>
  </si>
  <si>
    <t>5′-TGTACCGTCTGAGCGATTCGTAC-N34-AGCCAGTCAGTGTTAAGGAGTGC-3′</t>
  </si>
  <si>
    <t>100 mM NaCl, 20 mM Tris-HCl, and 5 mM MgCl2, pH 7.4</t>
  </si>
  <si>
    <t>Detection: " Atrazine is an herbicide that is widely used in crop production at about 70 million pounds per year in the United States. This study focuses on the identification and characterization of a single-stranded DNA (ssDNA) aptamer that binds to atrazine. SG assays and AuNPs assays showed nonconventional binding activities between the truncated R12.45 aptamer candidate and atrazine, which warrants future studies."</t>
  </si>
  <si>
    <t>Truncated version of r12.45</t>
  </si>
  <si>
    <t>Hong KL, kalok.hong@wilkes.edu</t>
  </si>
  <si>
    <t>R12.45</t>
  </si>
  <si>
    <t>5'TGTACCGTCTGAGCGATTCGTACTTTATTCGGGAAGGGTATCAGCGGGGTTCAACAAGCCAGTCAGTGTTAAGGAGTGC3'</t>
  </si>
  <si>
    <t>https://pubmed.ncbi.nlm.nih.gov/29561802/</t>
  </si>
  <si>
    <t>https://doi.org/10.3390/molecules23040715</t>
  </si>
  <si>
    <t>Haghighi, M., Khanahmad, H., &amp; Palizban, A. (2018). Selection and Characterization of Single-Stranded DNA Aptamers Binding Human B-Cell Surface Protein CD20 by Cell-SELEX. Molecules (Basel, Switzerland), 23(4), 715. https://doi.org/10.3390/molecules23040715</t>
  </si>
  <si>
    <t>AP-1</t>
  </si>
  <si>
    <t>B-lymphocyte antigen (CD20)</t>
  </si>
  <si>
    <t>5′ATACCAGCTTATTCAATTGGAATAAGGGGGTATTACTGTCTGGTAAACAAACGCTATGCGAGGGGATTCAAGATAGTAAGTGCAATCT3′</t>
  </si>
  <si>
    <t>Kd: 96.91 ± 4.5 nM</t>
  </si>
  <si>
    <t>4.5 g of glucose, 100 mg of yeast tRNA (Sigma-Aldrich), 1 g of bovine serum albumin, and 5 mL of 1 M MgCl2 dissolved in 1 L of Dulbecco's PBS (DPBS) (Sigma-Aldrich)</t>
  </si>
  <si>
    <t>33 to 37-kDa</t>
  </si>
  <si>
    <t>Diagnostic and Therapeutic: " The B-lymphocyte antigen (CD20) is a suitable target for single-stranded (ss) nucleic acid oligomer (aptamers). The aim of study was selection and characterization of a ssDNA aptamer against CD20 using Cell-Systematic Evolution of Ligands by Exponential Enrichment (Cell-SELEX). The AP-1, AP-2 and AP-3 could be candidate instead of antibodies for diagnostic and therapeutic applications in immune deficiency, autoimmune diseases, leukemia and lymphoma."</t>
  </si>
  <si>
    <t>Palizban, A, palizban@pharm.mui.ac.ir</t>
  </si>
  <si>
    <t>Homo sapien - CA50</t>
  </si>
  <si>
    <t>5'AUCGUUACCUUAGAAGCUUGUGAGUUUUUCGCGGCGAAGACAAGGCUCGGGAUCCGACACGACCCUAUAGUGAGUCGUAUUA3'</t>
  </si>
  <si>
    <t>BSA 1mg/ml in Dulbecco's PBS without calcium and magnesium (pH 7.3), Mg2Cl 5mM, glucose 4.5g/L, Salmon Sperm DNA 0.1 mg/ml and yeast tRNA 0.1 mg/ml</t>
  </si>
  <si>
    <t>Diagnostic and Therpaeutic: " these novel RNA aptamers targeting gastrointestinal cancer biomarker CEA, CA50 and CA72-4 will aid further development and standardization of clinical diagnostic method with better sensitivity and specificity, and potentially future therapeutics development of gastric cancer. It is possible that such aptamers would become applicable in clinical applications or even therapeutics in the near future with better sensitivity and specificity, and without the limitations of immunoassays."</t>
  </si>
  <si>
    <t>Lau TCK, chiklau@cityu.edu.hk</t>
  </si>
  <si>
    <t>Homo sapien - CEA</t>
  </si>
  <si>
    <t>5'AUCGUUACCUUAGAAGCUUAGGCACGACGCAUAGCCUUGGGAGCGAGGAGGAUCCGACACGACCCUAUAGUGAGUCGUAUUA3'</t>
  </si>
  <si>
    <t>Homo sapien - CA72-4</t>
  </si>
  <si>
    <t>5'AUCGUUACCUUAGAAGCUUUGCGAAGGGGGGCAGAGGUUUGACGCGAGAGGAUCCGACACGACCCUAUAGUGAGUCGUAUUA3'</t>
  </si>
  <si>
    <t>Kd: 52.7 nM</t>
  </si>
  <si>
    <t>220 - 400 kDa</t>
  </si>
  <si>
    <t>CEA A02</t>
  </si>
  <si>
    <t>5'AUCGUUACCUUAGAAGCUUAACGGCAUGACCUAACCUGGAGGCGCAUCAGGAUCCGACACGACCCUAUAGUGAGUCGUAUUA3'</t>
  </si>
  <si>
    <t>Kd: 156.0 nM</t>
  </si>
  <si>
    <t>CA72-4 A02</t>
  </si>
  <si>
    <t>5'AUCGUUACCUUAGAAGCUUCCCAAAAAGGAUUGGGGCGUCUGCAUGACCGGAUCCGACACGACCCUAUAGUGAGUCGUAUUA3'</t>
  </si>
  <si>
    <t>CA50 A02</t>
  </si>
  <si>
    <t>5'AUCGUUACCUUAGAAGCUUAGCUCGAAAGUGGGCUGGCGAUGUGUCCCGGGAUCCGACACGACCCUAUAGUGAGUCGUAUUA3'</t>
  </si>
  <si>
    <t>Kd: 30.7 nM</t>
  </si>
  <si>
    <t>https://pubmed.ncbi.nlm.nih.gov/29858057/</t>
  </si>
  <si>
    <t>https://doi.org/10.1016/j.omtn.2018.02.011</t>
  </si>
  <si>
    <t>Zheng, Y., Qu, J., Xue, F., Zheng, Y., Yang, B., Chang, Y., Yang, H., &amp; Zhang, J. (2018). Novel DNA Aptamers for Parkinson's Disease Treatment Inhibit α-Synuclein Aggregation and Facilitate its Degradation. Molecular therapy. Nucleic acids, 11, 228–242. https://doi.org/10.1016/j.omtn.2018.02.011</t>
  </si>
  <si>
    <t>F5R1</t>
  </si>
  <si>
    <t>Alpha-synuclein (α-syn) with Glutathione S-transferase (GST) tag</t>
  </si>
  <si>
    <t>5'ATCGAGTGTGTACGGGGTCCGGTAGGGTGGCGAGGTCTTCCTGTCGTAGCAGGATCCA3'</t>
  </si>
  <si>
    <t>Kd: 2.40 nM</t>
  </si>
  <si>
    <t>5′-GATGTGGTAGGTGATCGAGTG-N58-GCAGGATCCATCCACCTCTA-3′</t>
  </si>
  <si>
    <t>10 mM Tris-HCI, 1 mM EDTA, 2 M NaCI, pH7.5</t>
  </si>
  <si>
    <t>Therapeutic: " Aptamers against the protein of α-syn inhibited α-syn aggregation and further targeted the cellular α-syn to degradation through the lysosomal pathway, consequently rescuing the mitochondrial dysfunction and cell defects in the α-syn overexpressing SK-N-SH cells and primary neurons. With future experiments in animals, these aptamers could be developed as a unique and potential strategy to target α-syn in the context of Parkinsons therapy."</t>
  </si>
  <si>
    <t>Zhang, J, jlzhang@ccmu.edu.cn</t>
  </si>
  <si>
    <t>F5R2</t>
  </si>
  <si>
    <t>5'ATCGAGTGGACGAGTGCCTCCGGTACGAGCTGTCTGATGGGTTTGCGCGCAGGATCCA3'</t>
  </si>
  <si>
    <t>Kd: 3.07 nM</t>
  </si>
  <si>
    <t>5′-GATGTGGTAGGTGATCGAGTG-N40-GCAGGATCCATCCACCTCTA-3′</t>
  </si>
  <si>
    <t>The majority of the primer binding regions were removed from the aptamer sequences: 8 bases from the initial primer binding region and 10 bases from the ending primer binding region were synthesized along with the middle 40 random region to yield a 58-base aptamer.</t>
  </si>
  <si>
    <t>https://pubmed.ncbi.nlm.nih.gov/29910175/</t>
  </si>
  <si>
    <t>https://doi.org/10.1016/j.ymthe.2018.05.019</t>
  </si>
  <si>
    <t>Fernández, G., Moraga, A., Cuartero, M. I., García-Culebras, A., Peña-Martínez, C., Pradillo, J. M., Hernández-Jiménez, M., Sacristán, S., Ayuso, M. I., Gonzalo-Gobernado, R., Fernández-López, D., Martín, M. E., Moro, M. A., González, V. M., &amp; Lizasoain, I. (2018). TLR4-Binding DNA Aptamers Show a Protective Effect against Acute Stroke in Animal Models. Molecular therapy : the journal of the American Society of Gene Therapy, 26(8), 2047–2059. https://doi.org/10.1016/j.ymthe.2018.05.019</t>
  </si>
  <si>
    <t>ApTLR#1R</t>
  </si>
  <si>
    <t>Recombinant Human TLR4</t>
  </si>
  <si>
    <t>5'GTTGCTCGTTATTTAGGGCCACCGGCACGGGACAAGGCGCGGGACGGCGTAGATCAGGTCGACACCAGTCTTCATCCGC 3'</t>
  </si>
  <si>
    <t>5′-GCGGATGAAGACTGGTGT-N40-GCCCTAAATACGAGCAAC-3′</t>
  </si>
  <si>
    <t>20 mM Tris-HCl [pH 7.4]; 150 mM NaCl; 1 mM MgCl2</t>
  </si>
  <si>
    <t>70.1 Kda</t>
  </si>
  <si>
    <t>Therapeutic: " Efficacy of ApTLR#4FT in a model of brain ischemia-reperfusion in rat supports the use of this aptamer in patients undergoing artery recanalization induced by pharmacological or mechanical interventions. Aptamers capable to specifically bind and regulate TLR4 function have the potential to be effective inhibitors of TLR4-mediated signaling in vitro and in vivo, offering an effective and safe alternative treatment option for stroke and other diseases in which TLR4 plays an ethiopathogenic role."</t>
  </si>
  <si>
    <t>Lizasoain, I., ignacio.lizasoain@med.ucm.es</t>
  </si>
  <si>
    <t>ApTLR#4F</t>
  </si>
  <si>
    <t>5'GCGGATGAAGACTGGTGTGCCAATAAACCATATCGCCGCGTTAGCATGTACTCGGTTGGCCCTAAATACGAGCAAC3'</t>
  </si>
  <si>
    <t>https://pubmed.ncbi.nlm.nih.gov/30205966/</t>
  </si>
  <si>
    <t xml:space="preserve"> Tuberculosis (Edinb) </t>
  </si>
  <si>
    <t>https://doi.org/10.1016/j.tube.2018.07.004</t>
  </si>
  <si>
    <t>H63</t>
  </si>
  <si>
    <t>Mycobacterium tuberculosis HspX antigen</t>
  </si>
  <si>
    <t>5′GTCTTGACTAGTTACGCCGGGAACAATATGTTCAAGGGCTCTTTAAAGTTTTAGTTCGTTTGTCATTCAGTTGGCGCCTC3′</t>
  </si>
  <si>
    <t>Kd: 371 ±  0.02 nM</t>
  </si>
  <si>
    <t>5′-GTCTTGACTAGTTACGCC-N44-TCATTCAGTTGGCGCCTC-3′</t>
  </si>
  <si>
    <t>10 mM Tris pH 7.5, 10 mM MgCl2, 50 mM KCl, 25 mM NaCl</t>
  </si>
  <si>
    <t>Detection: " Herein, we report the selection and characterization of a panel of high affinity ssDNA aptamers against Mycobacterium tuberculosis (Mtb) HspX antigen by combining subtractive SELEX technology with biophysical characterization. An in silico secondary structure-guided approach of post-SELEX optimization through aptamer truncation and mutation studies led to the selection and evolution of aptamer H63 and its variant (H63 SL-2 M6), which demonstrated a high degree of accuracy as a diagnostic tool for TBM and has potential for translation into a rapid format test for TBM using CSF specimens."</t>
  </si>
  <si>
    <t>Tyagi, J. S.(jayatyagi.aiims@gmail.com), Sharma, T. K (tarun@thsti.res.in)</t>
  </si>
  <si>
    <t>Dhiman, A., Haldar, S., Mishra, S. K., Sharma, N., Bansal, A., Ahmad, Y., Kumar, A., Sharma, T. K., &amp; Tyagi, J. S. (2018). Generation and application of DNA aptamers against HspX for accurate diagnosis of tuberculous meningitis. Tuberculosis (Edinburgh, Scotland), 112, 27–36. https://doi.org/10.1016/j.tube.2018.07.004</t>
  </si>
  <si>
    <t>H63 SL-2 M6</t>
  </si>
  <si>
    <t>5′GTCTTGACTAGTTACGCCGGGAACAATATGTTCAAGGGCTTTTTTTTTTTTTAGTTCGTTTGTCATTCAGTTGGCGCCTC3′</t>
  </si>
  <si>
    <t>Kd: 90 ± 2E-5 nM</t>
  </si>
  <si>
    <t>Detection: "Herein, we report the selection and characterization of a panel of high affinity ssDNA aptamers against Mycobacterium tuberculosis (Mtb) HspX antigen by combining subtractive SELEX technology with biophysical characterization. An in silico secondary structure-guided approach of post-SELEX optimization through aptamer truncation and mutation studies led to the selection and evolution of aptamer H63 and its variant (H63 SL-2 M6), which demonstrated a high degree of accuracy as a diagnostic tool for TBM and has potential for translation into a rapid format test for TBM using CSF specimens."</t>
  </si>
  <si>
    <t>Truncated (28-mer) and mutated derived from aptamer h63</t>
  </si>
  <si>
    <t>https://pubmed.ncbi.nlm.nih.gov/31289496/</t>
  </si>
  <si>
    <t xml:space="preserve"> Oncol Lett </t>
  </si>
  <si>
    <t>https://doi.org/10.3892/ol.2019.10282</t>
  </si>
  <si>
    <t>M17</t>
  </si>
  <si>
    <t>Membrane proteins of matrix metalloproteinase 14 (MMP14) transfected 293T cells</t>
  </si>
  <si>
    <t>5'TGCGGAAGCCACCAGGAGTTAGGGCCCGACGTGACGGCACGTCGGATATCTCATGCGTGTACGAGCCAAAGAGCCGCCAA3'</t>
  </si>
  <si>
    <t>Kd: 4.98±1.26 nM</t>
  </si>
  <si>
    <t>5′-TGCGGAAGCCACCAGGAGTT-40N-ACGAGCCAAAGAGCCGCCAA-3′</t>
  </si>
  <si>
    <t>PBS containing 10% FCS and 0.02% NaN3</t>
  </si>
  <si>
    <t>Diagnostic: " MMP14 was highly expressed in the pancreatic cancer group, while the surrounding pancreatic tissue had a low expression level. Therefore, MMP14 has great application prospects as a tumor biomarker. Previously, there have been a number of reports of MMP14-specific functional blocking antibodies and nanosensors, which indicate MMP14 may be a useful tool for diagnostic and therapeutic applications."</t>
  </si>
  <si>
    <t>Huan, Y, yihuan0007@163.com</t>
  </si>
  <si>
    <t>https://pubmed.ncbi.nlm.nih.gov/31215436/</t>
  </si>
  <si>
    <t>https://doi.org/10.1186/s12967-019-1955-7</t>
  </si>
  <si>
    <t>NA36</t>
  </si>
  <si>
    <t>Neutrophil gelatinase-associated lipocalin (NGAL)</t>
  </si>
  <si>
    <t>5'AGCAGCACAGAGGTCAGATGCCCATATGCTACTTTGCACACATCCTGGATAGGCTCCTATGCGTGCTACCGTGAA3'</t>
  </si>
  <si>
    <t>Kd: 43.59 nM</t>
  </si>
  <si>
    <t>5'-AGCAGCACAGAGGTCAGATG-N35-CCTATGCGTGCTACCGTGAA-3'</t>
  </si>
  <si>
    <t>Diagonistic: " NGAL is closely correlated with the acute kidney injury (AKI) severity, and thus it may be served as a powerful indicator in clinical application. The binding of aptamer NA53 to NGAL protein in urine was also validated after performance verification. More importantly, no cross-reactions occurred between aptamer NA53 and other main components in urine including albumin and globulin after test with ELAA method, thus the ELAA method in our study is worth popularizing for NGAL protein test."</t>
  </si>
  <si>
    <t>Liu, K, liukuancan@163.com; Lan, X. lanxp@sina.com</t>
  </si>
  <si>
    <t>NA42</t>
  </si>
  <si>
    <t>5'AGCAGCACAGAGGTCAGATGCCGTGCGGATGTACAGGGACTTGGATAGTTTCTGACCTATGCGTGCTACCGTGAA3'</t>
  </si>
  <si>
    <t>Kd: 66.55 nM</t>
  </si>
  <si>
    <t>NA53</t>
  </si>
  <si>
    <t>5'AGCAGCACAGAGGTCAGATGGCGCTGGATAGCAAGATCACGTTATCATCGTAAACCCTATGCGTGCTACCGTGAA3'</t>
  </si>
  <si>
    <t>Kd: 32.52 nM</t>
  </si>
  <si>
    <t>https://pubmed.ncbi.nlm.nih.gov/30959405/</t>
  </si>
  <si>
    <t>https://doi.org/10.1016/j.omtn.2019.02.025</t>
  </si>
  <si>
    <t>BI-1</t>
  </si>
  <si>
    <t>Beta-site amyloid precursor protein cleaving enzyme 1 (BACE-1)</t>
  </si>
  <si>
    <t>5'AGCGATACTGCGTGGCTGGAGGCGGGTAGGGCCAGAGTTC3'</t>
  </si>
  <si>
    <t>4.5 g glucose, 100 mg tRNA, 50 mg of salmon sperm DNA, 1 g BSA, and 5 mL of 1 M MgCl21 in 1 L of Dulbecco's phosphate buffered saline [DPBS]</t>
  </si>
  <si>
    <t>Therapeutic: " The DNA aptamer optimized to target BACE1 under physiological status has an inhibitory effect on BACE1 activity and Aβ production, and its protective effect on Aβ-induced neuronal deficiency, are validated in various in vitro and cellular assays. The potential of BACE1-targeting aptamer as an intervention for AD deserves further investigation.target BACE1 in Alzheimer paitients."</t>
  </si>
  <si>
    <t>Cholesteryl tetraetylene glycol (teg) improved the potency of aptamer</t>
  </si>
  <si>
    <t>Cai, D. F., cai.dingfang@zs-hospital.sh.cn; Zhang, J. S, zhang.jingsi@zs-hospital.sh.cn</t>
  </si>
  <si>
    <t>BI-2</t>
  </si>
  <si>
    <t>5′ATCCAGAGTGACGCAGCATTTTATCAGGGCTACAGAGGTCAGAGTTACTTAGAGCAGGTGGACACGGTGGCTTAGT3′</t>
  </si>
  <si>
    <t>https://pubmed.ncbi.nlm.nih.gov/30867884/</t>
  </si>
  <si>
    <t xml:space="preserve"> Biomicrofluidics </t>
  </si>
  <si>
    <t>https://doi.org/10.1063/1.5085133</t>
  </si>
  <si>
    <t>cTX-24</t>
  </si>
  <si>
    <t>Ovarian cancer tissues (OVCAR-3, National Cancer Institute #0507709, 104 cells per test)</t>
  </si>
  <si>
    <t>5'GGCAGGAAGACAAACACCCCCCCGGTTCCATCCCGTCATGATTTTCCGTAATTTGATGGTCTGTGGTGCTGT3'</t>
  </si>
  <si>
    <t>Kd: 1348 ± 518.1 nM</t>
  </si>
  <si>
    <t>5′-GGCAGGAAGACAAACA-N40-TGGTCTGTGGTGCTGT-3′</t>
  </si>
  <si>
    <t>50 ml of Dulbecco's phosphate-buffered saline (DPBS; Sigma, USA), 0.225 g of glucose, 250 μl of 1 M MgCl2, and 5 mg of yeast transfer RNA (tRNA; Invitrogen, USA)</t>
  </si>
  <si>
    <t>Diagnostic: " Given the comparable specificity to their much more expensive antibody counterparts, these aptamers, when used in conjunction with the developed microfluidic system, may be used to diagnose ovarian cancer in its earliest stages. Automated, microfluidic, tissue-SELEX system developed herein is a promising tool for rapid screening cancer tissue-specific aptamers."</t>
  </si>
  <si>
    <t>Lee, G. B, E-mail: gwobin@pme.nthu.edu.tw</t>
  </si>
  <si>
    <t>cTX-36</t>
  </si>
  <si>
    <t>5'GGCAGGAAGACAAACACACCATGTCTTGCGATGCGAAGGCCTTCTGCTCTCGCTTGTGGTCTGTGGTGCTGT3'</t>
  </si>
  <si>
    <t>Kd: 129.2 ± 24.81 nM</t>
  </si>
  <si>
    <t>cTX-45</t>
  </si>
  <si>
    <t>5'GGCAGGAAGACAAACACGGGGCGCCATTGAACCGATCAAGGCGGTATGGTCAGGTGTGGTCTGTGGTGCTGT3'</t>
  </si>
  <si>
    <t>Kd: 178.0 ± 43.5 nM</t>
  </si>
  <si>
    <t>02rc</t>
  </si>
  <si>
    <t>5'GGCAGGAAGACAAACACCCCCTCGGTTCCACCCCGTCATGATTTTCCGTAATTTGATGGTCTGTGGTGCTGT3'</t>
  </si>
  <si>
    <t>Kd: 2.9 ± 0.8 nM</t>
  </si>
  <si>
    <t>https://pubmed.ncbi.nlm.nih.gov/31226519/</t>
  </si>
  <si>
    <t>https://doi.org/10.1016/j.omtn.2019.05.006</t>
  </si>
  <si>
    <t>Fechter, P., Cruz Da Silva, E., Mercier, M. C., Noulet, F., Etienne-Seloum, N., Guenot, D., Lehmann, M., Vauchelles, R., Martin, S., Lelong-Rebel, I., Ray, A. M., Seguin, C., Dontenwill, M., &amp; Choulier, L. (2019). RNA Aptamers Targeting Integrin α5β1 as Probes for Cyto- and Histofluorescence in Glioblastoma. Molecular therapy. Nucleic acids, 17, 63–77. https://doi.org/10.1016/j.omtn.2019.05.006</t>
  </si>
  <si>
    <t>H02</t>
  </si>
  <si>
    <t>Integrin α5β1-expressing cells, Human &amp; Chinese Hamster</t>
  </si>
  <si>
    <t>5'GGUUACCAGCCUUCACUGCGGACGGACAGAGAGUGCAACCUGCCGUGCCGCACCACGGUCGGUCACAC3'</t>
  </si>
  <si>
    <t>Kd: 72 ±11 nM for integrin α5β1</t>
  </si>
  <si>
    <t>5′-GTGTGACCGACCGTGGTGC-N30-GCAGTGAAGGCTGGTAACC-3′</t>
  </si>
  <si>
    <t>1 mM MgCl2 and 0.5 mM CaCl2 in PBS (pH 7.4)</t>
  </si>
  <si>
    <t>Detection: " Aptamer H02 is able to differentiate, in cyto- and histofluorescence assays, glioblastoma cell lines, and tissues from patient-derived tumor xenografts according to their α5 expression levels. Aptamer H02 is therefore an interesting tool for glioblastoma tumor characterization. Aptamer H02 is an effective molecular probe for labeling histological tissue sections and detection of the α5β1 biomarker on tumor cells. Internalized, an aptamer targeting integrin α5β1 might open roads for α5β1-specific therapeutic payload delivery. Linked to a cytotoxic agent, an aptamer to integrin α5β1 could serve as a carrier for targeted therapeutic delivery."</t>
  </si>
  <si>
    <t>2′-fluoropyrimidine modification, End-labeled with a single cyanine 5 fluorescent dye
This SELEX combines three rounds of protein-SELEX surrounded by 15 rounds of cell-SELEX on two different cell lines genetically modified to overexpress integrin α5, the human GBM U87MG cell line, and the Chinese hamster ovaries CHO-B2 cell line.</t>
  </si>
  <si>
    <t>Choulier, L, laurence.choulier@unistra.fr</t>
  </si>
  <si>
    <t>https://pubmed.ncbi.nlm.nih.gov/31040350/</t>
  </si>
  <si>
    <t>https://doi.org/10.1038/s41598-019-43187-6</t>
  </si>
  <si>
    <t>Kushwaha, A., Takamura, Y., Nishigaki, K., &amp; Biyani, M. (2019). Competitive non-SELEX for the selective and rapid enrichment of DNA aptamers and its use in electrochemical aptasensor. Scientific Reports, 9(1), not reported. https://doi.org/10.1038/s41598-019-43187-1</t>
  </si>
  <si>
    <t>Apt03 &gt; TH1N1</t>
  </si>
  <si>
    <t>Influenza virus subtype H1N1</t>
  </si>
  <si>
    <t>5'AGCAGCACAGAGGTCAGATGTAGGTCGTACTCTGGCGGCCTGTTTGGCCCTATCGCTGCTACCGTGAA3'</t>
  </si>
  <si>
    <t>Kd: 0.082 nM</t>
  </si>
  <si>
    <t>5′-AGCAGCACAGAGGTCAGATG-N30-CCTATGCGTGCTACCGTGAA-3′</t>
  </si>
  <si>
    <t>PBS buffer (pH 7.4), 100 mM NaCl, 5 mM KCl, 2 mM MgCl2, 1 mM CaCl2</t>
  </si>
  <si>
    <t>Detection: " Construction of an influenza virus subtype-specific and portable detector: DEPSOR-mode electrochemical sensing method (or Apta-DEPSOR) readily evaluatesthe specific binding of aptamers. On the whole, a powerful approach for rapidly detecting various influenza subtypes with high sensitivity is presented here, and it addresses several theoretical considerations. By making the H1N1-specific DNA aptamer a sensor unit of the DEPSOR electrochemical detector, an influenza virus subtype-specific and portable detector was readily constructed, indicating how close it is to the field application goal."</t>
  </si>
  <si>
    <t>Biyani, M, biyani@jaist.ac.jp, biyani@bioseeds.jp</t>
  </si>
  <si>
    <t>Apt04 &gt; TH1N1</t>
  </si>
  <si>
    <t>5'AGCAGCACAGAGGTCAGATGTGTGCGTGCTTGGGGTATAGTCGGGTCGGCCTATCGCTGCTACCGTGAA3'</t>
  </si>
  <si>
    <t>Kd: 1.6 nM</t>
  </si>
  <si>
    <t>Apt02 &gt; TH1N1</t>
  </si>
  <si>
    <t>5'AGCAGCACAGAGGTCAGATGAGGTGATGAGATTTGTACCTCTCGCGGCACCCTATCGCTGCTACCGTGAA3'</t>
  </si>
  <si>
    <t>Apt01 &gt; TH1N1</t>
  </si>
  <si>
    <t>5'AGCAGCACAGAGGTCAGATGATTGGATCGTGACGGTTGTTGGGGCTCCGCCTATCGCTGCTACCGTGAA3'</t>
  </si>
  <si>
    <t>Kd: 35000 nM</t>
  </si>
  <si>
    <t>Apt04 &gt; TH3N2</t>
  </si>
  <si>
    <t>Influenza virus subtype H3N2</t>
  </si>
  <si>
    <t>5'AGCAGCACAGAGGTCAGATGTCTGCAGCGTGCAGGGCTGTGTGCTTACCCCCTATCGCTGCTACCGTGAA3'</t>
  </si>
  <si>
    <t>Kd: 0.088 nM</t>
  </si>
  <si>
    <t>Apt01 &gt; TH3N2</t>
  </si>
  <si>
    <t>5'AGCAGCACAGAGGTCAGATGCTAGCCGTGAGCGTGGTGAGCTCGGTTGACCCTATCGCTGCTACCGTGAA3'</t>
  </si>
  <si>
    <t>Kd: 0.14 nM</t>
  </si>
  <si>
    <t>Apt03 &gt; TH3N2</t>
  </si>
  <si>
    <t>5'AGCAGCACAGAGGTCAGATGGCGCGGGCGGTGCGTCGGTGTCCCGCTGGCCTATCGCTGCTACCGTGAA3'</t>
  </si>
  <si>
    <t>Kd: 0.60 nM</t>
  </si>
  <si>
    <t>Apt02 &gt; TH3N2</t>
  </si>
  <si>
    <t>5'AGCAGCACAGAGGTCAGATGGTGGTTGTTTTGGGCGAAGTGGCCATGGTCCCTATCGCTGCTACCGTGAA3'</t>
  </si>
  <si>
    <t>Kd: 1.7 nM</t>
  </si>
  <si>
    <t>https://pubmed.ncbi.nlm.nih.gov/31141341/</t>
  </si>
  <si>
    <t>https://doi.org/10.1021/acs.analchem.9b01000</t>
  </si>
  <si>
    <t>TC-6</t>
  </si>
  <si>
    <t>Papillary thyroid carcinoma cell line TPC-1</t>
  </si>
  <si>
    <t>5′ATCCATTGCCACTGACTACCTACCACCACACCACATCTCCAGCCTCAACGTCGCTTTGTCGAAGTCAGTCGGTCGTTAGT3′</t>
  </si>
  <si>
    <t>Kd: 57.66 ± 5.93 nM</t>
  </si>
  <si>
    <t>5′-ATCCATTGCCACTGACTACC-N40-GAAGTCAGTCGGTCGTTAGT-3′</t>
  </si>
  <si>
    <t>5 mmol/L MgCl2 and 4.5 g/L glucose in Dulbecco's phosphate-buffered saline, 0.1 mg/mL yeast tRNA and 1 mg/L bovine serum albumin (BSA)</t>
  </si>
  <si>
    <t>Diagnostic and Therapeutic: " TC-6 is a potential candidate for developing novel tools for diagnosis and targeted therapy of PTC. The truncated aptamer TC-6d could maintain its binding capability and recognize PTC in a manner similar to that of full-length aptamer. Our results demonstrated that TC-6 had high affinity to PTC in cell lines, tissue slides and tumor-bearing mice. Therefore, TC-6 shows promise in the diagnosis of thyroid malignant diseases and targeted therapy of PTC."</t>
  </si>
  <si>
    <t>Liu, H, lhx900@aliyun.com; Zhang, J; 17442494@qq.com</t>
  </si>
  <si>
    <t>Zhong, W., Pu, Y., Tan, W., Liu, J., Liao, J., Liu, B., Chen, K., Yu, B., Hu, Y., Deng, Y., Zhang, J., &amp; Liu, H. (2019). Identification and Application of an Aptamer Targeting Papillary Thyroid Carcinoma Using Tissue-SELEX. Analytical chemistry, 91(13), 8289–8297. https://doi.org/10.1021/acs.analchem.9b01000</t>
  </si>
  <si>
    <t>TC-6d (Truncated TC-6)</t>
  </si>
  <si>
    <t>Papillary thyroid carcinoma cell line TPC-2</t>
  </si>
  <si>
    <t>5′ACTGACTACCTACCACCACACCACATCTCCAGCCTCAACGTCGCTTTGTCGAAGTCAGTC3′</t>
  </si>
  <si>
    <t>Kd: 39.20 ± 8.20 nM</t>
  </si>
  <si>
    <t>https://pubmed.ncbi.nlm.nih.gov/30368291/</t>
  </si>
  <si>
    <t>https://doi.org/10.1016/j.talanta.2018.09.084</t>
  </si>
  <si>
    <t>APTL-1</t>
  </si>
  <si>
    <t>Norovirus P particles (GG2.4P), Human</t>
  </si>
  <si>
    <t>5′CGATCAAACGTTCAAGCGGGGCCCGGAGGCGTGACTTGGACAGGCAGGCGTTACGATGCATCCCGCAAATGACGCATGA3′</t>
  </si>
  <si>
    <t>Kd: 148.13 ± 6.53 nM</t>
  </si>
  <si>
    <t>5′-CGATCAAACGTTCAAGCGGG-N40-ATCCCGCAAATGACGCATGA-3′</t>
  </si>
  <si>
    <t>1 × BB, 50 mM Tris-HCl pH 7.4, 5 mM KCl, 100 mM NaCl, and 1 mM MgCl2</t>
  </si>
  <si>
    <t>Detection: " Human noroviruses (HuNoVs) is the primary non-bacterial pathogen causing acute gastroenteritis worldwide. Molecular approaches have been mainly used for detection of HuNoVs. Aptamer-based assay has been also applied for detection of HuNoVs through affinity binding of viral capsid. The selected aptamer APTL-1 was comparable to PGM and slightly superior to the reported APTM6-2 aptamer for detection of HuNoVs from clinical samples. The results demonstrated that this in situ target-capture approach for aptamer selection is practicable."</t>
  </si>
  <si>
    <t>Wang D, dapengwang@sjtu.edu.cn</t>
  </si>
  <si>
    <t>APTL-6</t>
  </si>
  <si>
    <t>5′CGATCAAACGTTCAAGCGGGGCCCAAGCGGCGTGGTCTGAAGTCCTGGCTGACTGCGGCGATCCCGCAAATGACGCATGA3′</t>
  </si>
  <si>
    <t>Kd: 183.30 ± 56.27 nM</t>
  </si>
  <si>
    <t>https://pubmed.ncbi.nlm.nih.gov/30251354/</t>
  </si>
  <si>
    <t>https://doi.org/10.1002/jmr.2764</t>
  </si>
  <si>
    <t>NPE-01</t>
  </si>
  <si>
    <t>Nonylphenol ethoxylate (NPE)</t>
  </si>
  <si>
    <t>5′ATGCGGATCCCGCGCCGGGCCACAGGGTGCGCGAAGCTTGCGC3′</t>
  </si>
  <si>
    <t>Kd: 100.9 ± 13.2 nM</t>
  </si>
  <si>
    <t>5′‐ATGCGGATCCCGCGC‐N30‐GCGCGAAGCTTGCGC‐3′</t>
  </si>
  <si>
    <t>Tris‐HCl 125 mM, NaCl 500 mM, KCl 125 mM, MgCl 12.5 mM, DMSO 25% (v/v)</t>
  </si>
  <si>
    <t>Detection: " Endocrine-disrupting chemicals are a major public health problem throughout the world. In the human body, these compounds functionalize the same as sexual hormones, inducing precocious puberty, gynecomastia, etc. In this study, a nonylphenol ethoxylate (NPE)-specific aptamer was selected by reduced graphene oxide-systematic evolution of ligands by exponential enrichment. From these results, we expect that this aptamer could be applied to an on-site detection system for NPE in industrial sites or domestic fields."</t>
  </si>
  <si>
    <t>Yoon MY, myyoon@hanyang.ac.kr</t>
  </si>
  <si>
    <t>https://pubmed.ncbi.nlm.nih.gov/30419633/</t>
  </si>
  <si>
    <t xml:space="preserve"> Biomol Ther (Seoul) </t>
  </si>
  <si>
    <t>https://doi.org/10.4062/biomolther.2018.157</t>
  </si>
  <si>
    <t>APT 1</t>
  </si>
  <si>
    <t>Mixed lineage leukemia protein 1 (MLL1)</t>
  </si>
  <si>
    <t>5′GGCUCGAGGAACGUACAGAGGGUGGAGAGUGGGUGGAAGCUUACGGUACCUAGC3′</t>
  </si>
  <si>
    <t>5′-CGACTCACTATAGGCTCGAGG-N25-GGAAGCTTACGGTACCTAGC-3′</t>
  </si>
  <si>
    <t>NETN buffer media (20 mM Tris pH 8.0, 100 mM NaCl, 1 mM EDTA, and 0.5% NP-40)</t>
  </si>
  <si>
    <t>Diagnostic and Therapeutic: " We suggest that MLL1-specific aptamers could be further developed for useful applications in various areas, including as therapeutic or diagnostic agents in the biomedical field. APT1 and APT2 are prominent candidates for development of diagnosis or therapy in MLL1-related diseases. First, by developing these aptamers as chemical probes, the function and biological properties can be examined. Second, these aptamers can be tested whether these are used as a therapy related to aberrant regulation of methylase activity of MLL1. In the future, the study of these aptamers will provide deeper insights and more therapeutic potential."</t>
  </si>
  <si>
    <t>Chun KH, khchun@gachon.ac.kr</t>
  </si>
  <si>
    <t>APT 2</t>
  </si>
  <si>
    <t>5′GGCUCGAGGACGUAACAGAGGGAGGCGAGUGGGUGGAAGCUUACGGUACCUAGC3′</t>
  </si>
  <si>
    <t>https://pubmed.ncbi.nlm.nih.gov/30519686/</t>
  </si>
  <si>
    <t xml:space="preserve"> Biomater Sci </t>
  </si>
  <si>
    <t>https://doi.org/10.1039/c8bm01393d</t>
  </si>
  <si>
    <t>S30</t>
  </si>
  <si>
    <t>CD33 antigen on leukemia cells</t>
  </si>
  <si>
    <t>5'TACCAGTGCGATGCTCAGCACGCTTATAGGGGCTGGACAAAATTCTACCCAGCCTTTTCTGACGCATTCGGTTGAC3'</t>
  </si>
  <si>
    <t>Kd: 43 nM</t>
  </si>
  <si>
    <t>5'-TACCAGTGCGATGCTCAG-N40-CTGACGCATTCGGTTGAC-3'</t>
  </si>
  <si>
    <t>20 mM Tris-HCl, 140 mM NaCl, 5 mM KCl, 1 mM MgCl2, and 1 mM CaCl2</t>
  </si>
  <si>
    <t>Diagnostic and Therapeutic: " The optimized aptamer S30-T1 (i.e., core region of S30) was conjugated with doxorubicin (Dox) to synthesize S30-T1-Dox conjugates, which could specifically inhibit CD33 positive acute myeloid leukemia HL-60 cell proliferation by arresting the cell cycle at the G2 phase. Thus, our modified approach can rapidly screen reliable, stable and high binding affinity aptamers for precise cancer treatment."</t>
  </si>
  <si>
    <t>Naranmandura H, E-mail: narenman@zju.edu.cn</t>
  </si>
  <si>
    <t>https://pubmed.ncbi.nlm.nih.gov/30609553/</t>
  </si>
  <si>
    <t>https://doi.org/10.1016/j.talanta.2018.10.014</t>
  </si>
  <si>
    <t>D10</t>
  </si>
  <si>
    <t>Dickkopf-1(DKK1)</t>
  </si>
  <si>
    <t>5'TAGGGAAGAGAAGGACATATGATTAGGCCGTAAACGGGGCTAGGCGGGGATCATTGACTAGTACATGACCACTTGA3'</t>
  </si>
  <si>
    <t>Kd: 24.86 nM</t>
  </si>
  <si>
    <t>5′-TAGGGAAGAGAAGGACATATGAT-N30-TTGACTAGTACATGACCACTTGA-3'</t>
  </si>
  <si>
    <t>Phosphate buffered saline with 5 mM MgCl2, 5 mM imidazole, 1% BSA, 1 μg/ml tRNA, 0.02%(v/v) tween-20, pH 7.4</t>
  </si>
  <si>
    <t>Diagnostic: " In this work, we obtained fast-off and slow-off aptamer recognizing dickkopf-1(DKK1), a promising biomarker for detection of early-stage hepatocellular carcinoma (HCC), with high affinity in a single SELEX procedure. novel DKK1 aptamer could replace capture antibody for potential early HCC diagnosis."</t>
  </si>
  <si>
    <t>Other sequences exist, this is best</t>
  </si>
  <si>
    <t>Liu J, jieliu@fudan.edu.cn; Zhang J, archsteed@gmail.com</t>
  </si>
  <si>
    <t>TD10</t>
  </si>
  <si>
    <t>5'CATATGATTAGGCTGTAACGGGGCTAGGCGGGGATCATT3'</t>
  </si>
  <si>
    <t>Phosphate buffered saline with 5 mM MgCl2, 5 mM imidazole, 1% BSA, 1 μg/ml tRNA, 0.02%(v/v) tween-20, pH 7.5</t>
  </si>
  <si>
    <t>D10 truncated from 76nt to 39nt</t>
  </si>
  <si>
    <t>https://pubmed.ncbi.nlm.nih.gov/30659315/</t>
  </si>
  <si>
    <t>https://doi.org/10.1007/s00239-019-9886-8</t>
  </si>
  <si>
    <t>C-9S</t>
  </si>
  <si>
    <t>Cervical cancer cells Ca Ski, Human</t>
  </si>
  <si>
    <t>5'TTATTCAATTATCGTCCGCTTTAGTGTAATGGTCCGTCCCGCAGTGAATAA3'</t>
  </si>
  <si>
    <t>Kd: 19.3 ± 2.9 nM</t>
  </si>
  <si>
    <t>0.1 mg/mL yeast tRNA, 0.1 mg/mL Salmon sperm DNA, and 1 mg/mL BSA in 25 mM glucose, 0.9 mM CaCl2, and 5 mM MgCl2 in Dulbecco's PBS without calcium and magnesium</t>
  </si>
  <si>
    <t>Diagnostic: " Therefore, on the basis of its excellent targeting properties and inherent functional versatility of aptamer, C-9S holds great potential to become a molecular probe for early detection, in vivo imaging, and targeted therapy for cervical cancer. The results demonstrate the applicability of C-9S at physiological temperature and provide an important foundation for the future study of aptamer-based assays, biomarker discovery, and targeted therapy."</t>
  </si>
  <si>
    <t>Zhang Y, yyzhang2013@sinano.ac.cn; Pei R, rjper2011@sinano.ac.cn</t>
  </si>
  <si>
    <t>https://pubmed.ncbi.nlm.nih.gov/30698517/</t>
  </si>
  <si>
    <t>https://doi.org/10.1099/jgv.0.001226</t>
  </si>
  <si>
    <t>TNA1</t>
  </si>
  <si>
    <t>Trachinotus ovatus nervous necrosis virus (GTONNV)</t>
  </si>
  <si>
    <t>5'GTCTGAAGTAGACGCAGGAGGCTCGGGGCTCGATATTGTAAAGGGAGTGTGTTTAGGAGGACGTGGTTGGAGTCACACCTGAGTAAGCGT3'</t>
  </si>
  <si>
    <t>Kd: 27.47 nM</t>
  </si>
  <si>
    <t>5′-GTCTGAAGTAGACGCAGGAG-N50-AGTCACACCTGAGTAAGCGT-3′</t>
  </si>
  <si>
    <t>5 g/L glucose, 1.0 g/L bovine serum albumin, 10 % FBS, 0.1 mg/mL yeast tRNA, 5 mM MgCl2</t>
  </si>
  <si>
    <t>Diagnostic and Therapeutic: " These aptamers recognized GTONNV-infected cells with high specificity and affinity. The results also showed that these aptamers could inhibit GTONNV infection in vitro and in vivo. Moreover, the selected aptamers could be actively internalized into target cells, indicating their potential in targeted therapy and in the study of GTONNV pathogenesis."</t>
  </si>
  <si>
    <t>Su H, shf16@gxu.edu.cn; Li P, pfli2014@126.com</t>
  </si>
  <si>
    <t>TNA4</t>
  </si>
  <si>
    <t>5'GTCTGAAGTAGACGCAGGAGCCTTTCGTGTTTCATTAGTGTGTTTCCATTGGGCGGCTCGGGGCAAAAGGAGTCACACCTGAGTAAGCGT3'</t>
  </si>
  <si>
    <t>Kd: 44.09 nM</t>
  </si>
  <si>
    <t>TNA19</t>
  </si>
  <si>
    <t>5'GTCTGAAGTAGACGCAGGAGAACTGTATTAGCCTCTGGGTGCCGCACCGTAGTGCCCTATCTAACATCACAGTCACACCTGAGTAAGCGT3'</t>
  </si>
  <si>
    <t>Kd: 39.21 nM</t>
  </si>
  <si>
    <t>https://pubmed.ncbi.nlm.nih.gov/30640124/</t>
  </si>
  <si>
    <t>https://doi.org/10.1016/j.bios.2018.12.040</t>
  </si>
  <si>
    <t>PSA-1</t>
  </si>
  <si>
    <t>5'GGACGGTTGCGCTATATTTAACCAAAAGTCTGGATTAACA3'</t>
  </si>
  <si>
    <t>Kd: 177 ± 65 nM</t>
  </si>
  <si>
    <t>5'-AGGGTTGATAGGTTAAGAGC-N40-CGATGTCAACTAGCTGTTGGG-3'</t>
  </si>
  <si>
    <t>PBS 1 × pH 7.4</t>
  </si>
  <si>
    <t>Detection: " The selected aptamer was employed to design an aptamer-based sensor with a sandwich format to detect hPSA. The sensor supports the measurement in serum samples with a minimal dilution and a limit of detection of 0.66 ng/mL, which allows the evaluation of PSA levels with clinical significance in the diagnosis of prostate cancer. The new aptamers we identify are employed as signaling receptors in a sandwich electrochemical aptasensor for the detection of PSA. The evaluation of the clinical performance of the aptasensor in serum at different PSA levels suggests it may be a promising approach to improve the cancer specificity of PSA analysis. The proposed aptasensor could provide an alternative approach for the detection of PSA, with potential to improve clinical outcomes of PSA tests and to reduce the number of unnecessary biopsies for the diagnosis of prostate cancer."</t>
  </si>
  <si>
    <t>Lobo-Castañón MJ, mjlc@uniovi.es</t>
  </si>
  <si>
    <t>https://pubmed.ncbi.nlm.nih.gov/30368278/</t>
  </si>
  <si>
    <t>https://doi.org/10.1016/j.talanta.2018.09.063</t>
  </si>
  <si>
    <t>Ylac1</t>
  </si>
  <si>
    <t>Lactoferrin</t>
  </si>
  <si>
    <t>5'AGGCAGGACACCGTAACCGGTGCATCTATGGCTACTAGCTTTTCCTGCCT3'</t>
  </si>
  <si>
    <t>Kd: 2.2 ± 0.022 nM</t>
  </si>
  <si>
    <t>5'-GACAGGCAGGACACCGTAAC-N40-CTGCTACCTCCCTCCTCTTC-3'</t>
  </si>
  <si>
    <t xml:space="preserve"> 1 ×PBS (137 mM NaCl, 2.7 mM KCl, 10 mM Na2HPO4·12H2O, 2 mM KH2PO4)</t>
  </si>
  <si>
    <t>Detection: " We report a novel method for efficiently screening aptamers from a complex ssDNA library based on silver decahedral nanoparticles (AgNP) and fluorescence activated cell sorting (FACS). In this method, target protein (lactoferrin) and negative proteins (α-lactalbumin, β-lactoglobulin, bovine serum albumin, casein) were respectively immobilized on polystyrene microspheres (PS) to form PSLac, PSα-Lac, PSβ-Lac, PSBSA and PSCas. Six aptamers (Ylac1, Ylac4, Ylac5, Ylac6, Ylac8 and Ylac9) were obtained after five-round of selection. These aptamers showed good specificity towards lactoferrin in the presence of negative proteins. In a word, AgNP-FACS SELEX (AgFACS-SELEX) is a rapid, sensitive and highly efficient method for screening aptamers."</t>
  </si>
  <si>
    <t>Li H, lihui@nju.edu.cn; Xu D, xudanke@nju.edu.cn; He F, hefuchunic@163.com</t>
  </si>
  <si>
    <t>Ylac4</t>
  </si>
  <si>
    <t>5'GCAGGACACCGTAACGGGCGCACGCTCTGAATTTTGCATATGAAACAATTCTGTCCTGC3'</t>
  </si>
  <si>
    <t>Kd: 4.0 ± 0.49 nM</t>
  </si>
  <si>
    <t>Ylac5</t>
  </si>
  <si>
    <t>5'AGGCAGGACACCGTAACGGTGCGGTCATATCCGGCTTTGCTTTTCCTGCCT3'</t>
  </si>
  <si>
    <t>Kd: 4.7 ± 0.54 nM</t>
  </si>
  <si>
    <t>Ylac6</t>
  </si>
  <si>
    <t>5'GCAGGACACCGTAACGGGCGCACGCTCTGAATTTTTCATATGAAACAATTCTGTCCTGC3'</t>
  </si>
  <si>
    <t>Kd: 1.9 ± 0.23 nM</t>
  </si>
  <si>
    <t>Ylac8</t>
  </si>
  <si>
    <t>5'GCAGGACACCGTAACACGGGCTTTTGCTTTATCGTACCCTTTATGCTAGATTGTCCTGC3'</t>
  </si>
  <si>
    <t>Kd: 1.0 ± 0.12 nM</t>
  </si>
  <si>
    <t>Ylac9</t>
  </si>
  <si>
    <t>5'CAGGCAGGACACCGTAACCTTTCAGGGTGGTGCCGTTTCGGGCTTTGTCTCTTCCTGCCTG3'</t>
  </si>
  <si>
    <t>Kd: 2.6 ± 0.34 nM</t>
  </si>
  <si>
    <t>https://pubmed.ncbi.nlm.nih.gov/31383650/</t>
  </si>
  <si>
    <t xml:space="preserve"> Cancer Immunol Res </t>
  </si>
  <si>
    <t>https://doi.org/10.1158/2326-6066.cir-18-0821</t>
  </si>
  <si>
    <t>Veeramani, S., Blackwell, S. E., Thiel, W. H., Yang, Z. Z., Ansell, S. M., Giangrande, P. H., &amp; Weiner, G. J. (2019). An RNA Aptamer-Based Biomarker Platform Demonstrates High Soluble CD25 Occupancy by IL2 in the Serum of Follicular Lymphoma Patients. Cancer immunology research, 7(9), 1511–1522. https://doi.org/10.1158/2326-6066.CIR-18-0821</t>
  </si>
  <si>
    <t>Tr-1</t>
  </si>
  <si>
    <t>Soluble Interleukin 2 Receptor α (CD25)</t>
  </si>
  <si>
    <t>5'GGGAGGACGAUGCGGUCCUGUCGUCUGUUCGUCCCCAGACGACUCGCCCGA3'</t>
  </si>
  <si>
    <t>Kd: 122.0 ± 5.23 nM</t>
  </si>
  <si>
    <t>5'-GGGAGGACGAUGCGG-N20-CAGACGACUCGCCCGA-3'</t>
  </si>
  <si>
    <t>HEPES-buffered saline, pH 7.5 with 2 mmol/L CaCl2) containing BSA (0.1 mg/mL) and tRNA (0.1 mg/mL)</t>
  </si>
  <si>
    <t>Detection: " serve as a high-throughput biomarker platform to quantify the fraction of receptors occupied by a ligand. In summary, this report described an assay platform, designated the LIRECAP assay, that is based on pairs of RNA aptamers that bind differentially based on the presence or absence of ligand. Such assays can be used to quantify the fraction of receptors occupied by ligand in a variety of biospecimens. Here, the IL2-CD25 complex as a biomarker for lymphoma was used in these proof-of-principle studies. However, a similar approach could be applied to a broad variety of molecular complexes and disease conditions."</t>
  </si>
  <si>
    <t>Weiner, G. J., george-weiner@uiowa.edu; Veeramani, S, suresh-veeramani@uiowa.edu</t>
  </si>
  <si>
    <t>Tr-6</t>
  </si>
  <si>
    <t>5'GGGAGGACGAUGCGGCGUUUCCUCUGGUUCGUCCCCAGACGACUCGCCCGA3'</t>
  </si>
  <si>
    <t>Kd: 96.9 ± 5.77 nM</t>
  </si>
  <si>
    <t>Tr-7</t>
  </si>
  <si>
    <t>5'GGGAGGACGAUGCGGUGAGUCGUUCCCUUCGUCCCCAGACGACUCGCCCGA3'</t>
  </si>
  <si>
    <t>Kd: 68.2 ± 2.73 nM</t>
  </si>
  <si>
    <t>Tr-8</t>
  </si>
  <si>
    <t>5'GGGAGGACGAUGCGGGCCGUUGUUGUGUGCCGCCCCAGACGACUCGCCCGA3'</t>
  </si>
  <si>
    <t>Kd: 35.7 ± 1.56 nM</t>
  </si>
  <si>
    <t>Tr-11</t>
  </si>
  <si>
    <t>5'GGGAGGACGAUGCGGAUUCUGGUUACUGGCCGCCCCAGACGACUCGCCCGA3'</t>
  </si>
  <si>
    <t>Kd: 46.1 ± 1.76 nM</t>
  </si>
  <si>
    <t>https://pubmed.ncbi.nlm.nih.gov/31704587/</t>
  </si>
  <si>
    <t>https://doi.org/10.1016/j.omtn.2019.09.026</t>
  </si>
  <si>
    <t>Dhiman, A., Kumar, C., Mishra, S. K., Sikri, K., Datta, I., Sharma, P., Singh, T. P., Haldar, S., Sharma, N., Bansal, A., Ahmad, Y., Kumar, A., Sharma, T. K., &amp; Tyagi, J. S. (2019). Theranostic Application of a Novel G-Quadruplex-Forming DNA Aptamer Targeting Malate Synthase of Mycobacterium tuberculosis. Molecular therapy. Nucleic acids, 18, 661–672. https://doi.org/10.1016/j.omtn.2019.09.026</t>
  </si>
  <si>
    <t>MS10</t>
  </si>
  <si>
    <t>Mycobacterium tuberculosis (Mtb) Malate synthaseMS</t>
  </si>
  <si>
    <t>5'GTCTTGACTAGTTACGCCGGTGTGTTGACTGAGGGGGTGGGGTGGGTGGTGGTGGATATAGCTCATTCAGTTGGCGCCTC3'</t>
  </si>
  <si>
    <t>Kd: 12 nM</t>
  </si>
  <si>
    <t>5'-GTCTTGACTAGTTACGCC-N44-TCATTCAGTTGGCGCCTC-3'</t>
  </si>
  <si>
    <t>10 mM Tris [pH 7.5], 10 mM MgCl2, 50 mM KCl, 25 mM NaCl)</t>
  </si>
  <si>
    <t>Detection: " The theranostic potential of the best-performing and optimized G4-forming aptamer, MS10-Trunc, was established through binding studies using ALISA and SPR, enzyme inhibition assay, binding and inhibition of Mtb invasion into host cells, and demonstrating its diagnostic utility in TBM. We anticipate that MS10-Trunc holds promise for the development of a novel MS-targeted theranostics approach against Mtb and may complement the existing diagnostic and therapeutic modalities in the near future."</t>
  </si>
  <si>
    <t>Pool was obtained from a cited paper: Dhiman, A., Haldar, S., Mishra, S. K., Sharma, N., Bansal, A., Ahmad, Y., Kumar, A., Sharma, T. K., &amp; Tyagi, J. S. (2018). Generation and application of DNA aptamers against HspX for accurate diagnosis of tuberculous meningitis. Tuberculosis (Edinburgh, Scotland), 112, 27–36. https://doi.org/10.1016/j.tube.2018.07.004</t>
  </si>
  <si>
    <t>Tyagi, J. S, jayatyagi.aiims@gmail.com; Sharma, T. K, tarun@thsti.res.in</t>
  </si>
  <si>
    <t>https://pubmed.ncbi.nlm.nih.gov/30871104/</t>
  </si>
  <si>
    <t xml:space="preserve"> Cancers (Basel) </t>
  </si>
  <si>
    <t>https://doi.org/10.3390/cancers11030351</t>
  </si>
  <si>
    <t>Zamay, G. S., Kolovskaya, O. S., Ivanchenko, T. I., Zamay, T. N., Veprintsev, D. V., Grigorieva, V. L., Garanzha, I. I., Krat, A. V., Glazyrin, Y. E., Gargaun, A., Lapin, I. N., Svetlichnyi, V. A., Berezovski, M. V., &amp; Kichkailo, A. S. (2019). Development of DNA Aptamers to Native EpCAM for Isolation of Lung Circulating Tumor Cells from Human Blood. Cancers, 11(3), 351. https://doi.org/10.3390/cancers11030351</t>
  </si>
  <si>
    <t>EPCAM-APT-01</t>
  </si>
  <si>
    <t>5′CTCCTCTGACTGTAACCACGACACGCACAAATGTCAGTGTACCGCACTCGCACATTCTTAGCATAGGTAGTCCAGAAGCC3′</t>
  </si>
  <si>
    <t>Dulbecco's phosphate buffered saline (DPBS, Sigma-Aldrich, St. Louis, MO, USA)</t>
  </si>
  <si>
    <t>Detection: " The developed aptamer clones, EPCAM-APT-01 and EPCAM-APT-02, may be further used for EpCAM detection in real clinical samples in most human adenocarcinomas and it is a marker for cancer stem cells in several solid cancers. However, before using EpCAM aptamers for clinical diagnostics, it is necessary to study epitope structures of EpCAM-aptamer complexes by affinity mass spectrometry, protein X-ray crystallography, and small-angle X-ray scattering"</t>
  </si>
  <si>
    <t>Zamay, G. S (galina.zamay@gmail.com)</t>
  </si>
  <si>
    <t>EPCAM-APT-02</t>
  </si>
  <si>
    <t>5′CTCCTCTGACTGTAACCACGGTGCGCGTACCACCATGTGTACACACTGCATGTTTGGTTAGCATAGGTAGTCCAGAAGCC3′</t>
  </si>
  <si>
    <t>Kd: 15 nM</t>
  </si>
  <si>
    <t>https://pubmed.ncbi.nlm.nih.gov/32029106/</t>
  </si>
  <si>
    <t>https://doi.org/10.1016/j.aca.2019.12.023</t>
  </si>
  <si>
    <t>Chinnappan, R., Eissa, S., Alotaibi, A., Siddiqua, A., Alsager, O. A., &amp; Zourob, M. (2020). In vitro selection of DNA aptamers and their integration in a competitive voltammetric biosensor for azlocillin determination in waste water. Analytica Chimica Acta, 1101, 149–156. https://doi.org/10.1016/j.aca.2019.12.023</t>
  </si>
  <si>
    <t>Az9</t>
  </si>
  <si>
    <t>Azlocillin</t>
  </si>
  <si>
    <t>5′ATACCAGCTTATTCAATTCAGGAAGACAACTCCGACTAGAATTGATAATCAAGAATTCGTCTGGGGGGAATGTGCGAGATAGTAAGTGCAATCT3′</t>
  </si>
  <si>
    <t>Kd: 55 nM</t>
  </si>
  <si>
    <t>50 mM Tris, pH 7.5, 150 mM NaCl and 2 mM MgCl2</t>
  </si>
  <si>
    <t>Biosensor and Detection: " The performance of the developed aptasensor was challenged by directly measuring azlocillin in spiked tap and wastewater samples showing excellent recovery percentages. Thus, the proposed platform offers several advantages over current methods including the lower cost and higher stability of the aptamer as well as the ease of use of the electrochemical transducers and their availability as hand-held devices. These features make our aptasensor of great value for the detection of emerging environmental contaminates."</t>
  </si>
  <si>
    <t>https://pubmed.ncbi.nlm.nih.gov/32050451/</t>
  </si>
  <si>
    <t>https://doi.org/10.3390/molecules25030747</t>
  </si>
  <si>
    <t>Lu, Q., Liu, X., Hou, J., Yuan, Q., Li, Y., &amp; Chen, S. (2020). Selection of Aptamers Specific for DEHP Based on ssDNA Library Immobilized SELEX and Development of Electrochemical Impedance Spectroscopy Aptasensor. Molecules, 25(3), 747. https://doi.org/10.3390/molecules25030747</t>
  </si>
  <si>
    <t>aptamer 31</t>
  </si>
  <si>
    <t>Di(2-ethylhexyl) phthalate (DEHP)</t>
  </si>
  <si>
    <t>5′ATTGGCACTCCACGCATAGGACGCATAGGGTGCGACCACATACGCCCCATGTATGTCCCTTGGTTGTGCCCTATGCGTCCTATGCGTGCTACCGTGAA3′</t>
  </si>
  <si>
    <t>Kd: 2.26 ± 0.06 nM</t>
  </si>
  <si>
    <t>5′-ATTGGCACTCCACGCATAGG-N40-CCTATGCGTGCTACCGTGAA-3′</t>
  </si>
  <si>
    <t>DPBS buffer (0.1 g CaCl2, 0.2 g KCl, 0.2 g KH2PO4, 0.1 g MgCl2.6H2O, 8 g NaCl, and 1.15 g Na2HPO4; 1 L, pH 7.5)</t>
  </si>
  <si>
    <t>Biosensor and Detection: " In this study, a novel aptamer specific for DEHP was selected, and a direct DEHP detection method based on an electrochemical aptasensor with ultrasensitivity was developed for low-cost, rapid, and sensitive detection. Most importantly, the rapid selection and identification strategy proposed in this study decreased the cost, complexity, and difficulty of the experiment. As a universal technical method, it can be used for the selection and identification of other aptamers specific for small molecules."</t>
  </si>
  <si>
    <t>Liu, X, liuxixia@hbnu.edu.cn; Hou, J, jjhou@mail.hzau.edu.cn</t>
  </si>
  <si>
    <t>https://pubmed.ncbi.nlm.nih.gov/31989789/</t>
  </si>
  <si>
    <t xml:space="preserve"> Biotechnol Prog </t>
  </si>
  <si>
    <t>https://doi.org/10.1002/btpr.2969</t>
  </si>
  <si>
    <t>Mashayekhi, K., Ganji, A., &amp; Sankian, M. (2020). Designing a new dimerized anti human TNF‐α aptamer with blocking activity. Biotechnology Progress, 36(4). https://doi.org/10.1002/btpr.2969</t>
  </si>
  <si>
    <t>T1–T4 dimer</t>
  </si>
  <si>
    <t>Anti-human tumor necrosis factor alpha (anti‐hTNF‐α)</t>
  </si>
  <si>
    <t>5′GCTGTGTGACTCCTGCAATCCGATCGGTATATCCGTCGGATTTTTTTTTTGGTCACTGCATGTGACCGCAGCTGTATCTTGTCTCC3′</t>
  </si>
  <si>
    <t>Kd: 67nM</t>
  </si>
  <si>
    <t>5′‐GCTGTGTGACTCCTGCAA‐N42‐GCAGCTGTATCTTGTCTCC‐3′</t>
  </si>
  <si>
    <t>Binding buffer (50 mM Tris–HCl, 5 mM KCl, 100 mM NaCl, 1 mM MgCl2, pH 7.4)</t>
  </si>
  <si>
    <t>15 kDa</t>
  </si>
  <si>
    <t>Diagnostic and Therapeutic: " The human tumor necrosis factor α (hTNF-α) is an important pro-inflammatory cytokine which plays critical roles in inflammatory diseases such as rheumatoid arthritis (RA). The anti-TNF-α proteins can reduce symptoms of RA. With regard to the several limitations of anti-TNF-α proteins therapies including immunogenicity, side effects, and cost-intensive, a new designed anti-hTNF-α dimer aptamer could be considered as a potential therapeutic and/or diagnostic agent for hTNF-α-related disorders."</t>
  </si>
  <si>
    <t>The t1 and t4 were linked with 10 oligos (dt) and created dimer aptamer</t>
  </si>
  <si>
    <t>Sankian, M., sankianm@gmail.com</t>
  </si>
  <si>
    <t>https://pubmed.ncbi.nlm.nih.gov/32278386/</t>
  </si>
  <si>
    <t>https://doi.org/10.1016/j.aca.2020.03.029</t>
  </si>
  <si>
    <t>Duffy, E., Florek, J., Colon, S., &amp; Gerdon, A. E. (2020). Selected DNA aptamers as hydroxyapatite affinity reagents. Analytica Chimica Acta, 1110, 115–121. https://doi.org/10.1016/j.aca.2020.03.029</t>
  </si>
  <si>
    <t>Crystalline hydroxyapatite (Ca10(PO4)6(OH)2; HAP)</t>
  </si>
  <si>
    <t>5'TCCCACGCATTCTCCACATCCAGGGCGCTACGGTATGTGTTGGGTCTGGCGTAGGGCTGGCTTTCTGTCCTTCCGTCACAA3'</t>
  </si>
  <si>
    <t>Ka: 3.0 + 0.9 × 10^6 M−1</t>
  </si>
  <si>
    <t>5'-TCCCACGCATTCTCCACATC-N40-TTTCTGTCCTTCCGTCACAA-3'</t>
  </si>
  <si>
    <t>Tris-Mg buffer( 10 mM trizma hydrochloride, 1.0 mM magnesium chloride, pH 7.4)</t>
  </si>
  <si>
    <t>Research: " The fluorescently-functionalized aptamer was demonstrated to specifically label HAP in a surface binding experiment and suggests the usefulness of this selected aptamer in biomedical or biotechnology fields where the labeling of specific calcium phosphate materials is required. We anticipate that fluorescently-labeled or gold nanoparticle-labeled aptamers would have potential as affinity and labeling reagents in light microscopy or electron microscopy where differentiation between crystalline and amorphous material would be beneficial."</t>
  </si>
  <si>
    <t xml:space="preserve">In this work, we present an affinity-based selection attempting to identify DNA aptamers with selectivity and enhanced kinetic binding to hydroxyapatite (Ca10(PO4)6(OH)2; HAP). HAP is an important biomaterial with medical implications in bone and enamel regeneration. Aptamer 1 having a Ka of 3.0 + 0.9 × 106 M−1, demonstrating high affinity. </t>
  </si>
  <si>
    <t>Gerdon, A. E, gerdoar@emmanuel.edu</t>
  </si>
  <si>
    <t>https://pubmed.ncbi.nlm.nih.gov/32234785/</t>
  </si>
  <si>
    <t>https://doi.org/10.1073/pnas.1913242117</t>
  </si>
  <si>
    <t>EP23</t>
  </si>
  <si>
    <t>Epithelial cellular adhesion molecule (EpCAM)</t>
  </si>
  <si>
    <t>5′ACGUAUCCCUUUUCGCGUA3′</t>
  </si>
  <si>
    <t>Kd: 39.89 ± 3.37 nM</t>
  </si>
  <si>
    <t>5’-GGGACACAATGGACG-N40-TAACGGCCGACATGAGAG-3’</t>
  </si>
  <si>
    <t>PBS containing 5 mM MgCl2</t>
  </si>
  <si>
    <t>Therapeutic: " Study suggests that EP23 and the de novo designed aptamers primarily bind to EpCAM dimers (and not monomers, as hypothesized in previous published works), suggesting a paradigm for developing EpCAM-targeted therapies; this work confirms the utility of using in silico structure-based techniques to design and determine favorable RNA aptamers for physiological targets."</t>
  </si>
  <si>
    <t xml:space="preserve">For all of the aptamers, an amino-modifier-c6-tfa phosphoramidite group (6-[trifluoroacetylamino]hexyl-[(2-cyanoethyl)-(n,n-diisopropyl)]- phosphoramidite) and an inverted deoxythymidine group were added to the 5′- and 3′-end of the aptamers, respectively, for enhanced nuclease resistance. </t>
  </si>
  <si>
    <t>#- This research article doesn't utilize a pool by experimenting with the in silico protocol. EP23 aptamer sequence includes the substitution (from 5' to 3') of 2′-fluoro for 2′-hydroxyl group in NTPs #2, 4, 6, 7, 8, 9, 10, 11, 12, 13, 14, 16, 18.
Pool was found in:  Xiang D., et al., Superior performance of aptamer in tumor penetration over antibody: Implication of aptamer-based theranostics in solid tumors. Theranostics 5, 1083–1097 (2015). 
Aptamer sequence found in: Shigdar S., et al., RNA aptamer against a cancer stem cell marker epithelial cell adhesion molecule. Cancer Sci. 102, 991–998 (2011).</t>
  </si>
  <si>
    <t>Duan, W, wei.duan@deakin.edu.au; Zhou, R, ruhongz@us.ibm.com</t>
  </si>
  <si>
    <t>A5U</t>
  </si>
  <si>
    <t>5′ACGUUUCCCUUUUCGCGUA3′</t>
  </si>
  <si>
    <t>Kd: 10.78 ± 1.37 nM</t>
  </si>
  <si>
    <t>Initial Sequence: ACGUAUCCCUUUUCGCGUA</t>
  </si>
  <si>
    <t>PBS containing 5 mM MgCl3</t>
  </si>
  <si>
    <t>#- This research article doesn't utilize a pool by experimenting with the in silico protocol. A5U aptamer sequence includes the substitution (from 5' to 3') of 2′-fluoro for 2′-hydroxyl group in NTPs #2, 4, 6, 7, 8, 9, 10, 11, 12, 13, 14, 16, 18. An amino-modifier-C6-TFA phosphoramidite group (6-[trifluoroacetylamino]hexyl-[(2-cyanoethyl)-(N,N-diisopropyl)]- phosphoramidite) and an inverted deoxythymidine group were added to the 5′- and 3′-ends of the aptamer, respectively.</t>
  </si>
  <si>
    <t>G15U</t>
  </si>
  <si>
    <t>5′ACGUAUCCCUUUUCUCGUA3′</t>
  </si>
  <si>
    <t>Kd: 11.91 ± 0.95 nM</t>
  </si>
  <si>
    <t>PBS containing 5 mM MgCl4</t>
  </si>
  <si>
    <t>#- This research article doesn't utilize a pool by experimenting with the in silico protocol. G15U aptamer sequence includes the substitution (from 5' to 3') of 2′-fluoro for 2′-hydroxyl group in NTPs #2, 4, 6, 7, 8, 9, 10, 11, 12, 13, 14, 15, 16, 18. An amino-modifier-C6-TFA phosphoramidite group (6-[trifluoroacetylamino]hexyl-[(2-cyanoethyl)-(N,N-diisopropyl)]- phosphoramidite) and an inverted deoxythymidine group were added to the 5′- and 3′-ends of the aptamer, respectively.</t>
  </si>
  <si>
    <t>https://pubmed.ncbi.nlm.nih.gov/32294882/</t>
  </si>
  <si>
    <t>https://doi.org/10.3390/ijms21082683</t>
  </si>
  <si>
    <t>CRP–Ugu4-3</t>
  </si>
  <si>
    <t>C-reactive protein (CRP). Human</t>
  </si>
  <si>
    <t>5'GATATGTCCAGCCTGTCGAATGCCtAGttCtGCCttAAtAtGGtCGGttAAGCCTAAACTGATGTGCGGCGTAACC3'</t>
  </si>
  <si>
    <t>Kd: 6.2 pM</t>
  </si>
  <si>
    <t>5'-GATATGTCCAGCCTGTCGAATGC-N30-CTAAACTGATGTGCGGCGTAACC-3'</t>
  </si>
  <si>
    <t>Selection buffer (SB; 40 mM 4-(2-hydroxyethyl)-1-piperazineethanesulfonic acid (HEPES), pH7.5, 125 mM NaCl, 5 mM KCl, 1 mM MgCl2, 0.01% Tween 20)</t>
  </si>
  <si>
    <t>Diagnostic and Biosensor: " Human C-reactive protein (CRP) and lactate dehydrogenase are important markers in clinical laboratory testing-the former is used to detect in vivo inflammation, and the latter is used to detect cell necrosis and tissue destruction. We developed aptamers that bind to human CRP and human lactate dehydrogenase-5 (LDH-5). A potential application of these aptamers as sensor elements includes high-sensitivity target detection in point-of-care testing; These aptamers could be useful as biosensor elements with an electrochemical base of the target analyte."</t>
  </si>
  <si>
    <t>Used a modified DNA library containing the following base-appended base modifications: analog adenine derivative at the fifth position of uracil (Uad), analog guanine derivative at the fifth position of uracil (Ugu), and analog adenine derivative at the seventh position of adenine (Aad). *t indicates Ugu</t>
  </si>
  <si>
    <t>Kuwahara, M, mkuwa@chs.nihon-u.ac.jp; Shiratori, I, shiratori@nec.com</t>
  </si>
  <si>
    <t>LDH-Aad1-−3</t>
  </si>
  <si>
    <t>Lactate dehydrogenase-5 (LDH-5), Human</t>
  </si>
  <si>
    <t>5'GTATAGTAGCCAGCCAGCCTTAGGCTGCTGGCTCGTGaGaCGGaTaTCaGGTCTCATAAACGGCGAGGTGTCAATTCC3'</t>
  </si>
  <si>
    <t>Kd: 235 pM</t>
  </si>
  <si>
    <t>5'-GTATAGTAGCCAGCCAGCCTTAGG-N30-CATAAACGGCGAGGTGTCAATTCC3'</t>
  </si>
  <si>
    <t>Used a modified DNA library containing the following base-appended base modifications: analog adenine derivative at the fifth position of uracil (Uad), analog guanine derivative at the fifth position of uracil (Ugu), and analog adenine derivative at the seventh position of adenine (Aad).*a indicates Aad</t>
  </si>
  <si>
    <t>https://pubmed.ncbi.nlm.nih.gov/32222697/</t>
  </si>
  <si>
    <t xml:space="preserve"> iScience </t>
  </si>
  <si>
    <t>https://doi.org/10.1016/j.isci.2020.100974</t>
  </si>
  <si>
    <t>TN2</t>
  </si>
  <si>
    <t>Triple-negative breast cancer (TNBC) cell line MDA-MB-231</t>
  </si>
  <si>
    <t>5'UAGGGAAGAGAAGGACAUAUGAUAAGGCCGACGUAAUGUGUCGGUCGUUACGCGUCGUGCACGUUGACUAGUACAUGACCACUUGA3'</t>
  </si>
  <si>
    <t>Kd: 59.12 ± 12.93 by streptavidin-biotin colorimetric assay and 73.02 ± 12 by flow cytometric assay</t>
  </si>
  <si>
    <t>5'-TAGGGAAGAGAAGGACATATGAT-N40-TTGACTAGTACATGACCACTTGA-3'</t>
  </si>
  <si>
    <t>0.3 M NaAc buffer containing 2 mM EDTA (Invitrogen)</t>
  </si>
  <si>
    <t>Diagnostic: " These aptamers inhibit TNBC cell capacity of growing in vitro as mammospheres, indicating they could also act as anti-tumor agents. Therefore, our newly identified aptamers are a valuable tool for selectively dealing with TNBC. Further, these aptamers interfere with the TNBC cells’ capacity of growing in vitro as mammospheres, a feature associated with the malignant phenotype, thus indicating they could be employed as important anti-tumor agents. In addition to therapeutic utility, TNBC aptamers may be useful as specific probes for molecular imaging, thus increasing a repertoire that is currently extremely scarce."</t>
  </si>
  <si>
    <t>Cerchia, L, cerchia@unina.it</t>
  </si>
  <si>
    <t>TN3</t>
  </si>
  <si>
    <t>Triple-negative breast cancer (TNBC) cell line MDA-MB-232</t>
  </si>
  <si>
    <t>5'UAGGGAAGAGAAGGACAUAUGAUCCGAUCUCACGCGCACCUUCUCUUCAGCGCGCGACUGGCAUUGACUAGUACAUGACCACUUGA3'</t>
  </si>
  <si>
    <t>Kd: 21.91 ± 3.08 by streptavidin-biotin colorimetric assay and 28.93 ± 9.72 by flow cytometric assay</t>
  </si>
  <si>
    <t>TN20</t>
  </si>
  <si>
    <t>Triple-negative breast cancer (TNBC) cell line MDA-MB-233</t>
  </si>
  <si>
    <t>5'UAGGGAAGAGAAGGACAUAUGAUCGAUGCGCACCGAUCUCUCUUCUGCACGUCCUUCGGCACAUUGACUAGUACAUGACCACUUGA3'</t>
  </si>
  <si>
    <t>Kd: 24.30 ± 4.99 by streptavidin-biotin colorimetric assay and 23.92 ± 3.59 by flow cytometric assay</t>
  </si>
  <si>
    <t>TN29</t>
  </si>
  <si>
    <t>Triple-negative breast cancer (TNBC) cell line MDA-MB-234</t>
  </si>
  <si>
    <t>5'UAGGGAAGAGAAGGACAUAUGAUCCUGCCCCAACCAUCGCUUCCUCGACGCGCGUUGUCGGCAUUGACUAGUACAUGACCACUUGA3'</t>
  </si>
  <si>
    <t>Kd: 9.84 ± 1.63 by streptavidin-biotin colorimetric assay and 10.77 ± 2.41 by flow cytometric assay</t>
  </si>
  <si>
    <t>TN58</t>
  </si>
  <si>
    <t>Triple-negative breast cancer (TNBC) cell line MDA-MB-235</t>
  </si>
  <si>
    <t>5'UAGGGAAGAGAAGGACAUAUGAUGCAACGUUGUGGUCCCGUUUGCACUUUGUUUACGCGCGCAUUGACUAGUACAUGACCACUUGA3'</t>
  </si>
  <si>
    <t>Kd: 17.17 ± 2.87 by streptavidin-biotin colorimetric assay and 26.09 ± 3.20 by flow cytometric assay</t>
  </si>
  <si>
    <t>TN145</t>
  </si>
  <si>
    <t>Triple-negative breast cancer (TNBC) cell line MDA-MB-236</t>
  </si>
  <si>
    <t>5'UAGGGAAGAGAAGGACAUAUGAUCCUCAGCGCGCAACUUCCCUCCGUUCCCUGCCACGCGUCA3'</t>
  </si>
  <si>
    <t>Kd: 26.88 ± 3.68 streptavidin-biotin colorimetric assay and 37.36 ± 3.50 by flow cytometric assay</t>
  </si>
  <si>
    <t>https://pubmed.ncbi.nlm.nih.gov/32020675/</t>
  </si>
  <si>
    <t>https://doi.org/10.1096/fj.201902696</t>
  </si>
  <si>
    <t>Klingler, C., Ashley, J., Shi, K., Stiefvater, A., Kyba, M., Sinnreich, M., Aihara, H., &amp; Kinter, J. (2020). DNA aptamers against the DUX4 protein reveal novel therapeutic implications for FSHD. The FASEB Journal, 34(3), 4573–4590. https://doi.org/10.1096/fj.201902696</t>
  </si>
  <si>
    <t>DUX4 aptamer</t>
  </si>
  <si>
    <t>Double homeobox protein 4 (DUX4)</t>
  </si>
  <si>
    <t>5′AUCCAGAGUGACGCAGCUAACUUAAUCAACCGCAGGUUGAUUAGCCCAUUAGCUGGACACGGUGGCUUAGU3′</t>
  </si>
  <si>
    <t>5′-ATCCAGAGTGACGCA-N45-TGGACACGGTGGCTTAGT-3′</t>
  </si>
  <si>
    <t>50 mM of Tris‐HCl pH 7.5, 150 mM of NaCl, 5 mM of MgCl2, 0.1% of BSA, and 0.1% of Triton X‐100</t>
  </si>
  <si>
    <t>Therapeutic: " The development of treatment strategies against FSHD and other DUX4‐mediated diseases might benefit from this study. We have shown that a bulge loop at a distinct position within the binding motif strongly increases the affinity of the aptamer. Specificity can be customized by small changes of the motif at non‐conserved regions with mild consequences on the affinity toward DUX4. Such sequence and structural alterations may improve the impact of current therapeutic strategies like transcription factor oligodeoxynucleotide decoys. In addition, the bulge loops can potentially act as platforms for chemical and biological modifications that could be conducive not only to study protein‐DNA interaction, but also for therapeutic purposes."</t>
  </si>
  <si>
    <t>Sinnreich, M, michael.sinnreich@unibas.ch</t>
  </si>
  <si>
    <t>https://pubmed.ncbi.nlm.nih.gov/32320700/</t>
  </si>
  <si>
    <t xml:space="preserve"> Eur J Pharmacol </t>
  </si>
  <si>
    <t>https://doi.org/10.1016/j.ejphar.2020.173104</t>
  </si>
  <si>
    <t>Suzuki, Y., Liu, S., Ogasawara, T., Sawasaki, T., Takasaki, Y., Yorozuya, T., &amp; Mogi, M. (2020). A novel MRGPRX2-targeting antagonistic DNA aptamer inhibits histamine release and prevents mast cell-mediated anaphylaxis. European Journal of Pharmacology, 878, 173104. https://doi.org/10.1016/j.ejphar.2020.173104</t>
  </si>
  <si>
    <t>aptamer-X35</t>
  </si>
  <si>
    <t>Mas-related G-protein coupled receptor X2 (MRGPRX2)</t>
  </si>
  <si>
    <t>5'ATGACCATGACCCTCCACACTGTAGGCACCACGGGTCCCTGGCAGTTAAAAGTACGTTTGTCAGACTGTGGCAGGGAAACA3'</t>
  </si>
  <si>
    <t>3′-ATGACCATGACCCTCCACAC-N40-TCAGACTGTGGCAGGGAAAC-5′</t>
  </si>
  <si>
    <t>200 μg/ml mock-liposomes lacking protein, 2 mg/ml bovine serum albumin, 150 mM NaCl, and 20 mM Tris-HCl (pH 7.4)</t>
  </si>
  <si>
    <t>Therapeutic: " Overall, our findings establish aptamer-X35 as a potential therapeutic candidate against perioperative anaphylaxis. We identified an aptamer against MRGPRX2 that inhibits histamine release from RBL-2H3 cells expressing MRGPRX2. This MRGPRX2 aptamer represents a potential drug candidate against non-IgE-dependent anaphylaxis. Inhibiting MRGPRX2 activation may represent a novel approach for controlling various allergic reactions."</t>
  </si>
  <si>
    <t>*pool is reported in the 3'-5' direction but the aptamer is reported in the 5'-3' and the primer regions match when they shouldn't</t>
  </si>
  <si>
    <t>Liu, S, liussmzk@m.ehime-u.ac.jp</t>
  </si>
  <si>
    <t>https://pubmed.ncbi.nlm.nih.gov/32210057/</t>
  </si>
  <si>
    <t>https://doi.org/10.3390/ijms21062211</t>
  </si>
  <si>
    <t>Zhang, W., Li, D., Zhang, J., Jiang, L., Li, Z., &amp; Lin, J. S. (2020). Preparation and Characterization of Aptamers Against O,p'-DDT. International Journal of Molecular Sciences, 21(6), 2211. https://doi.org/10.3390/ijms21062211</t>
  </si>
  <si>
    <t>DDT_13</t>
  </si>
  <si>
    <t>1,1,1-trichloro-2-(p-chlorophenyl)-2-(o-chlorophenyl) ethane (O,p'-DDT)</t>
  </si>
  <si>
    <t>5'TCCAGCACTCCACGCATAACGAATTGTGCTCAATGCGCCCCTGCAGTGAATGTGGAATTTGTTATGCGTGCGACGGTGAA3'</t>
  </si>
  <si>
    <t>Kd: 412.3 ± 124.6 nM</t>
  </si>
  <si>
    <t>5'-TCCAGCACTCCACGCATAAC-N40-GTTATGCGTGCGACGGTGAA-3'</t>
  </si>
  <si>
    <t>1mM CaCl2, 2.5 mM KCl, 1.5 mM KH2PO4, 0.5 mM MgCl2·6H2O, 137 mM NaCl, 8mM Na2HPO4, pH 7.2</t>
  </si>
  <si>
    <t>Therapeutic: " The good bioactivities of DDT_13 were demonstrated for the analysis of spiked lake water and tap water samples. This study provides a novel o,p’-DDT-specific probe for its future applications. Both SGI assay (nano mole level) and AuNPs assay (micro mole level) showed that DDT_13 has the potential for detection of o,p’-DDT. With the further development of various signal amplification strategies, the DDT_13-based biosensor will contribute to detection of o,p’-DDT in real samples for humans and wildlife."</t>
  </si>
  <si>
    <t>Lin, J. S, junshenglin@hqu.edu.cn</t>
  </si>
  <si>
    <t>https://pubmed.ncbi.nlm.nih.gov/31953175/</t>
  </si>
  <si>
    <t xml:space="preserve"> Int J Biol Macromol </t>
  </si>
  <si>
    <t>https://doi.org/10.1016/j.ijbiomac.2020.01.132</t>
  </si>
  <si>
    <t>Shatila, F., Yalçın, H. T., Özyurt, C., Evran, S., Çakır, B., Yaşa, İ., &amp; Nalbantsoy, A. (2020). Single-stranded DNA (ssDNA) Aptamer targeting SipA protein inhibits Salmonella Enteritidis invasion of intestinal epithelial cells. International Journal of Biological Macromolecules, 148, 518–524. https://doi.org/10.1016/j.ijbiomac.2020.01.132</t>
  </si>
  <si>
    <t>Apt17</t>
  </si>
  <si>
    <t>SipA effector protein secreted by type three secretory system (T3SS)</t>
  </si>
  <si>
    <t>5′TAGGGAAGAGAAGGACATATGATGCAATGGAACCGCTGAACGACCCTAGCATTATCAGTGTGGTTGACTAGTACATGACCACTTGA3′</t>
  </si>
  <si>
    <t>Kd: 114.9 nM at 27 °C and 63.4 nM at 37 °C</t>
  </si>
  <si>
    <t>5′-TAGGGAAGAGAAGGACATATGAT-N40-TTGACTAGT ACATGACCACTTGA-3′</t>
  </si>
  <si>
    <t>Binding buffer (50 mM Tris-HCl, 100 mM NaCl, 5 mM KCl and 1 mM MgCl2, pH 7.4)</t>
  </si>
  <si>
    <t>~50 kDa in sds-page</t>
  </si>
  <si>
    <t>Therapeutic and Diagnostic: " Salmonella Enteritidis is an important pathogen that can invade the intestinal cells of its host causing salmonellosis. SipA protein, an effector protein secreted by T3SS, maintains invasion of host cells more efficient. Thus, inhibitory aptamers against SipA protein were developed using magnetic bead-based Systematic Evolution of Ligands by Exponential Enrichment (SELEX) method. These results represent a corner stone for future studies that could aim to develop putative inhibitors against Salmonellosis."</t>
  </si>
  <si>
    <t>Shatila, F, fatima_chatila@hotmail.com; Yalçın, H. T, tanselozturk@hotmail.com</t>
  </si>
  <si>
    <t>https://pubmed.ncbi.nlm.nih.gov/31499431/</t>
  </si>
  <si>
    <t xml:space="preserve"> J Pharm Biomed Anal </t>
  </si>
  <si>
    <t>https://doi.org/10.1016/j.jpba.2019.112853</t>
  </si>
  <si>
    <t>Mansouri, A., Abnous, K., Nabavinia, M. S., Ramezani, M., &amp; Taghdisi, S. M. (2020). In vitro selection of tacrolimus binding aptamer by systematic evolution of ligands by exponential enrichment method for the development of a fluorescent aptasensor for sensitive detection of tacrolimus. Journal of Pharmaceutical and Biomedical Analysis, 177, 112853. https://doi.org/10.1016/j.jpba.2019.112852</t>
  </si>
  <si>
    <t>Apt122</t>
  </si>
  <si>
    <t>Tacrolimus (TAC)</t>
  </si>
  <si>
    <t>5'GCTGTGTGACTCCTGCAAACTACTGGTGTTCCTTGCCCTGTTTCAATAAATCGTGTGTGCCGCAGCTGTATCTTGTCTCC3'</t>
  </si>
  <si>
    <t>Kd: 56.45 nM</t>
  </si>
  <si>
    <t>5´-GCTGTGTGACTCCTGCAA-N43-GCAGCTGTATCTTGTCTCC-3´</t>
  </si>
  <si>
    <t>Binding buffer (20 mM Tris−HCl, 100 mM NaCl, 2 mM MgCl2, 5 mM KCl, 1 mM CaCl2 and 0.02% Tween 20, pH 7.6)</t>
  </si>
  <si>
    <t>Detection: " Tacrolimus (TAC) is an immunosuppressant for preventing solid-organ transplant rejection. Because of its narrow therapeutic window, analytical methods which can detect TAC in serum samples with high accuracy and reliability are required. In this study, specific aptamers (Apt122 and Apt125) for TAC were isolated via systematic evolution of ligands by exponential enrichment method using magnetic beads to immobilize the target. The designed aptasensor could detect TAC in phosphate buffer saline"</t>
  </si>
  <si>
    <t>Fluorescence is observed when Apt122 is labled with ATTO 647 N; allows for TAC detection</t>
  </si>
  <si>
    <t>Ramezani, M, ramezanim@mums.ac.ir; Taghdisi, S. M, taghdisihm@mums.ac.ir</t>
  </si>
  <si>
    <t>Apt125</t>
  </si>
  <si>
    <t>Kd: 180 nM</t>
  </si>
  <si>
    <t>https://pubmed.ncbi.nlm.nih.gov/31841991/</t>
  </si>
  <si>
    <t>https://doi.org/10.1016/j.omtn.2019.11.004</t>
  </si>
  <si>
    <t>Wang, T., Rahimizadeh, K., &amp; Veedu, R. N. (2020). Development of a Novel DNA Oligonucleotide Targeting Low-Density Lipoprotein Receptor. Molecular Therapy - Nucleic Acids, 19, 190–198. https://doi.org/10.1016/j.omtn.2019.11.004</t>
  </si>
  <si>
    <t>RNV-L7</t>
  </si>
  <si>
    <t>Mammalian cell-expressed human recombinant low-density lipoprotein receptor (LDL-R) protein</t>
  </si>
  <si>
    <t>5'GGACAGGACCACACCCAGCGCGGTCGGCGGGTGGGCGGGGGGAGAACGAGGTAGGGGTCAGGCTCCTGTGTGTCGCTTTGT3'</t>
  </si>
  <si>
    <t>Kd: 19.6 nM</t>
  </si>
  <si>
    <t>5′-GGACAGGACCACACCCAGCG-N40-GGCTCCTGTGTGTCGCTTTGT-3′</t>
  </si>
  <si>
    <t>PH 7.4 PBS containing 4.5 mM MgCl2, 0.005% Tween 20, and 100 μg/mL tRNA (Sigma, R8759)</t>
  </si>
  <si>
    <t>Therapeutic: " Low-density lipoprotein receptor (LDL-R) is a cell surface receptor protein expressed in a variety of solid cancers, including lung, colon, breast, brain, and liver, and therefore it opens up opportunities to deliver lysosome-sensitive anti-cancer agents, especially synthetic nucleic acid-based therapeutic molecules. In this study, we focused on developing novel nucleic acid molecules specific to LDL-R. As currently there are no reports on LDL-R aptamer development, we think that RNV-L7 could be beneficial toward the development of targeted cancer therapeutics."</t>
  </si>
  <si>
    <t>Addition of an antimir-21 dnazyme component that will recognize and inhibit the expression of endogenous mir-21 target in the cytoplasm</t>
  </si>
  <si>
    <t>Forward primer, 5′-TTTTTTTTTTTTTTTTTTTT/iSp9/ACAAAGCGACACACAGGAGCC-3′; reverse primer, 5′-GGACAGGACCACACCCAGCG-3′.</t>
  </si>
  <si>
    <t>Veedu, R. N, r.veedu@murdoch.edu.au</t>
  </si>
  <si>
    <t>https://pubmed.ncbi.nlm.nih.gov/31099939/</t>
  </si>
  <si>
    <t>https://doi.org/10.1002/cbic.201900259</t>
  </si>
  <si>
    <t>caDNApt-1</t>
  </si>
  <si>
    <t>Cyclic adenosine monophosphate (cAMP)</t>
  </si>
  <si>
    <t>5'ATACCAGCTTATTCAATTATTCAATTCGAGGCGGGTGGGTGGGTTGAATGATAGTAAGTGCAATCT3'</t>
  </si>
  <si>
    <t>Kd: 1 mM</t>
  </si>
  <si>
    <t>5'-ATACCAGCTTATTCAATT-N40-GATAGTAAGTGCAATCT-3'</t>
  </si>
  <si>
    <t>Tris⋅Cl (20 mm, pH 7.5), NaCl (100 mm), KCl (5 mm), MgCl2 (1 mm) and CaCl2 (1 mm; selection buffer, SB)</t>
  </si>
  <si>
    <t>Biosensor and Detection: " Using non-denaturing gel electrophoresis and fluorescence spectroscopy, we characterize the structural changes caDNApt-1 undergoes upon binding to cAMP and reveal its potential as a cAMP sensor. This aptamer thus adopts a scaffold structure that optimally binds to nucleotides having a cyclic phosphodiester bond, rather than a phosphate chain at the 5 position of the ribose sugar, and undergoes conformational changes upon binding to cAMP, leaving it well-placed for sensor development. cAMP induces a conformational change upon binding. This is potentially important for future design of cAMP reporters."</t>
  </si>
  <si>
    <t>Krishnan, Y, yamuna@uchicago.edu</t>
  </si>
  <si>
    <t>https://pubmed.ncbi.nlm.nih.gov/33261145/</t>
  </si>
  <si>
    <t>https://doi.org/10.3390/molecules25235585</t>
  </si>
  <si>
    <t>CD63-1</t>
  </si>
  <si>
    <t>CD63 protein</t>
  </si>
  <si>
    <t>5’TAACACGACAGACGTTCGGAGGTCGAACCCTGACAGCGTGGG3'</t>
  </si>
  <si>
    <t>Kd: 38.71 ± 6.22 nM via ELISA assay</t>
  </si>
  <si>
    <t>5′-TAGGGAAGAGAAGGACATATGAT-N43-TTGACTAGTACATGACCACTTGA-3′</t>
  </si>
  <si>
    <t>PH 7.4 PBS containing 2.0 mM MgCl2, 0.02% Tween 20, and 100 µg/mL Salmon Sperm DNA (ThermoFisher, 15632011)</t>
  </si>
  <si>
    <t>Therapeutic and Diagnostic: " The developed aptamers could be useful towards efficient isolation of native state exosomes from clinical samples and various theranostic applications for CD63-positive cancers. Current CD63 aptamer related exosome applications focus mainly on high-sensitive exosome detection (via establishing aptamer biosensors) for diagnostic purposes."</t>
  </si>
  <si>
    <t>utilized Competitive SELEX</t>
  </si>
  <si>
    <t>Zhang F, zhangfengiu@zzu.edu.cn; Wang T, wanttaomary@zzu.edu.cn</t>
  </si>
  <si>
    <t>CD63 positive cells, including breast cancer MDA-MB-231 cells and CD63-overexpressed HEK293T cells</t>
  </si>
  <si>
    <t>Kd: 96.92 nM and 113.20 nM for MDA-MB-231 and HEK293T/CD63 cells respectively via flow cytometry</t>
  </si>
  <si>
    <t>CD63-2</t>
  </si>
  <si>
    <t>5′TAGGGAAGAGAAGGACATATGATTAACCACCCCACCTCGCTCCCGTGACACTAATGCTAATTCCAATTGACTAGTACATGACCACTTGA3′</t>
  </si>
  <si>
    <t>Kd: 78.43 ± 12.53 nM via ELISA assay</t>
  </si>
  <si>
    <t>https://pubmed.ncbi.nlm.nih.gov/32574155/</t>
  </si>
  <si>
    <t xml:space="preserve"> Med Sci Monit </t>
  </si>
  <si>
    <t>https://doi.org/10.12659%2FMSM.925583</t>
  </si>
  <si>
    <t>XQ-P3</t>
  </si>
  <si>
    <t>PD-L1 (MDA-MB-231 PD-L1 OE cells), Human</t>
  </si>
  <si>
    <t>5'ACCGACCGTGCTGGACTCATCTCGCTTTTTTCACGGTCCACACTACTATGAGCGAGCCTGGCG3'</t>
  </si>
  <si>
    <t>Kd: 15 ± 1.74 nM</t>
  </si>
  <si>
    <t>5′-ACCGACCGTGCTGGACTCA-N25-ACTATGAGCGAGCCTGGCG-3′</t>
  </si>
  <si>
    <t>D-PBS supplemented with 4.5 g/L of glucose, 5 mM of MgCl2, 0.1 mg/mL of yeast tRNA, and 1 mg/mL of BSA</t>
  </si>
  <si>
    <t>Therapeutic: " In summary, these findings suggest that the selected PD-L1 aptamer might have potential implication in immune modulation and targeted therapy against TNBC. The aptamer-paclitaxel conjugate also exhibited improved cellular uptake and cytotoxicity in PD-L1 over-expressed TNBC cells. This strategy could be a novel method used to select active aptamers against various membrane proteins for both therapeutic and diagnostic applications."</t>
  </si>
  <si>
    <t>Binding buffer obtained from a different paper - Wu, X., Zhao, Z., Bai, H., Fu, T., Yang, C., Hu, X., Liu, Q., Champanhac, C., Teng, I. T., Ye, M., &amp; Tan, W. (2015). DNA Aptamer Selected against Pancreatic Ductal Adenocarcinoma for in vivo Imaging and Clinical Tissue Recognition. Theranostics, 5(9), 985–994. https://doi.org/10.7150/thno.11938</t>
  </si>
  <si>
    <t>Li F, fangfeili@hkbu.edu.hk</t>
  </si>
  <si>
    <t>https://pubmed.ncbi.nlm.nih.gov/32127399/</t>
  </si>
  <si>
    <t>https://doi.org/10.1074/jbc.RA119.010955</t>
  </si>
  <si>
    <t>E22P–AbD43</t>
  </si>
  <si>
    <t>Toxic beta-amyloid 42 dimer (Aβ42)</t>
  </si>
  <si>
    <t>5'GGGACGAAGACCAACUGAACUUUGUGGUGGCGGCUACUCGUGUUCUUUUGACUUUGUCCGUGCUGCCACCUUACUUC3'</t>
  </si>
  <si>
    <t>Kd: 20 ± 6.0 nM</t>
  </si>
  <si>
    <t>5'-GGACGAAGACCAACUGAACUGAACUUU-N55-UUGUCCGUGCUGCCACCUUACUUC-3'</t>
  </si>
  <si>
    <t>50 mM sodium phosphate, and 100 mM NaCl, pH 7.4</t>
  </si>
  <si>
    <t>50-100 kDa</t>
  </si>
  <si>
    <t>Diagnostic and Therapeutic: " Cumulative evidence shows that metastable oligomers of Aβ42 can induce neuronal death and cognitive dysfunction, which is in contrast to end-stage mature fibrils whose contribution to Alzheimer's disease (AD) pathology is lower; The development of oligomer-specific inhibitors is imperative for making meaningful progress toward developing AD therapies without adverse effects"</t>
  </si>
  <si>
    <t>Murakami, K., murakami.kazuma.4v@kyoto-u.ac.jp; Irie, K, irie.kazuhiro.2z@kyoto-u.ac.jp</t>
  </si>
  <si>
    <t>https://pubmed.ncbi.nlm.nih.gov/33066521</t>
  </si>
  <si>
    <t xml:space="preserve"> Biosensors (Basel) </t>
  </si>
  <si>
    <t>https://doi.org/10.3390/bios10100141</t>
  </si>
  <si>
    <t>Kim, A.-R., Choi, Y., Kim, S.-H., Moon, H.-S., Ko, J.-H., &amp; Yoon, M.-Y. (2020). Development of a Novel ssDNA Sequence for a Glycated Human Serum Albumin and Construction of a Simple Aptasensor System Based on Reduced Graphene Oxide (rGO). Biosensors, 10(10), 141. doi:10.3390/bios10100141</t>
  </si>
  <si>
    <t>GABAS-01</t>
  </si>
  <si>
    <t>Glycated Human Serum Albumin (GHSA)</t>
  </si>
  <si>
    <t>5'ATGCGGATCCCGCGCGCAGTGCAGGGAGCCGCTCCACGTACGTTGCGCGAAGCTTGCGC3'</t>
  </si>
  <si>
    <t>Kd: 1.748 ± 0.227 nM</t>
  </si>
  <si>
    <t>5′-ATGCGGATCCCGCGC-N30-GCGCGAAGCTTGCGC-3′</t>
  </si>
  <si>
    <t>PBS, pH 7.4</t>
  </si>
  <si>
    <t>Detection: " This result shows the potential application of GABAS-01 as an effective on-site detection probe of GHSA. In addition, these properties of GABAS-01 are expected to contribute to detection of GHSA in diagnostic fields. GHSA allows for a more accurate diagnosis and treatment; therefore, it can be used as a more accurate marker for diabetes mellitus."</t>
  </si>
  <si>
    <t>Yoon, M.-Y, myyoon@hanyang.ac.kr</t>
  </si>
  <si>
    <t>https://pubmed.ncbi.nlm.nih.gov/33151990/</t>
  </si>
  <si>
    <t>https://doi.org/10.1371/journal.pone.0241560</t>
  </si>
  <si>
    <t>C7</t>
  </si>
  <si>
    <t>Rituximab, anti-CD20 lgG1 antibody</t>
  </si>
  <si>
    <t>5’GGCCATTGTGGACTTCTTTGGGTAATTCAGGGGCTCGATT3’</t>
  </si>
  <si>
    <t>Kd: 8.8nM</t>
  </si>
  <si>
    <t>5´-ATACCAGCTTATTCAATT-N40-AGATAGTAAGTGCAATCT-3´</t>
  </si>
  <si>
    <t>20 mM Tris pH 7.6, 100 mM NaCl, 2 mM MgCl2, 5 mM KCl, 1 mM CaCl2, 0.02% v/v Tween 20</t>
  </si>
  <si>
    <t>Research and Therapeutic: " These aptamers are suitable to act as pre-sensor for protein precipitation, which may be useful for studying the unfolding process of antibodies. This study demonstrates the potential of aptamer selection for specific stress-based protein variants, which has potential impact for quality control of biopharmaceuticals. The use of aptamers provides a unique opportunity to select for structurally modified proteins that are impossible to screen for when using in vivo generated antibodies. In a broader context, aptamers selected for unfavourable protein conformations might be used as pre-sensors for protein precipitation and misfolded proteins in biopharmaceuticals."</t>
  </si>
  <si>
    <t>the antibody, rituximab, was extensively heat treated and that heat treated formation was what the aptamer bound to</t>
  </si>
  <si>
    <t>Gadermaier G, Gabriele.Gadermaier@sbg.ac.at</t>
  </si>
  <si>
    <t>Rituximab, anti-CD20 lgG1antibody</t>
  </si>
  <si>
    <t>5´ATACCAGCTTATTCAATTTAGTATTCACGGCAGAGTCTGGCAGACTTGTCTTCTTGTGAGATAGTAAGTGCAATCT3´</t>
  </si>
  <si>
    <t>Kd: 65.8 nM</t>
  </si>
  <si>
    <t>5´ATACCAGCTTATTCAATTGGACTTGTTTGCTCGAACGATGGTTTGTGCTTTTGTGTTAGATAGTAAGTGCAATCT3´</t>
  </si>
  <si>
    <t>Kd: 86.7 nM</t>
  </si>
  <si>
    <t>5´ATACCAGCTTATTCAATTCGCTCCGTTTACTCGGTCTGCTATTGGCTTGCCTTTGTTTAGATAGTAAGTGCAATCT3´</t>
  </si>
  <si>
    <t>Kd: 56.5 nM</t>
  </si>
  <si>
    <t>C10</t>
  </si>
  <si>
    <t>5’ACTTCGGCTAGTTAGGGGGTAGTTTAGATCGTCTCTACAT3’</t>
  </si>
  <si>
    <t>Kd: 17.6 nM</t>
  </si>
  <si>
    <t>C57</t>
  </si>
  <si>
    <t>5´ATACCAGCTTATTCAATTGGCGTATGCAGTTTTGTAGGGTTATCAAGGCTTGACGATTAGATAGTAAGTGCAATCT3´</t>
  </si>
  <si>
    <t>Kd: 82.4 nM</t>
  </si>
  <si>
    <t>https://pubmed.ncbi.nlm.nih.gov/33400073/</t>
  </si>
  <si>
    <t xml:space="preserve"> Mol Biol Rep </t>
  </si>
  <si>
    <t>https://doi.org/10.1007/s11033-020-05995-2</t>
  </si>
  <si>
    <t>Cm-4</t>
  </si>
  <si>
    <t>Hepatitis B surface antigen (HBsAg)</t>
  </si>
  <si>
    <t>5′ATACCAGCTTATTCAATTAAGCGGGGTTGAGATATATTAACTAGACAACTTGTTAAAACTCGCGACTACAGATAGTAAGTGCAATCT3′</t>
  </si>
  <si>
    <t>Kd: 148.41 ± 1.5 nM via flow cytometry analysis</t>
  </si>
  <si>
    <t>DPBS, and 4.5 g of glucose, 100 mg tRNA, 1 g BSA and 5 ml of 1 M MgCl2; pH 7</t>
  </si>
  <si>
    <t>Diagnostic and Drug Delivery: " Modified cell-SELEX as an efficient method can shorten the selection procedure and increase the success rate while the benefits of cell-based SELEX will be retained. Selected aptamers could be applied in purification columns, diagnostic kits, and drug delivery system against HBV-related liver cancer."</t>
  </si>
  <si>
    <t>utilized human embryonic kidney 293T (HEK293T) to overexpress HBsAg | utilized modified cell-SELEX</t>
  </si>
  <si>
    <t>Khanahmad H, H_khanahmad@med.mui.ac.ir</t>
  </si>
  <si>
    <t>https://pubmed.ncbi.nlm.nih.gov/33379005/</t>
  </si>
  <si>
    <t>https://doi.org/10.1016/j.talanta.2020.121750</t>
  </si>
  <si>
    <t>XK-10</t>
  </si>
  <si>
    <t>Klebsiella Pneumoniae Carbapenemase 2 (KPC-2) specifically on KPC-2 Escherichia coli (E. coli)</t>
  </si>
  <si>
    <t>5′GACAGGCAGGACACCGTAACGGCAGGACACCGTAACGGGTATGCAGCTATCCCGGGCGCTGTCTGAAGATCGTGTGCTGCTCTGCTACCTCCCTCCTCTTC3′</t>
  </si>
  <si>
    <t xml:space="preserve">Kd: 0.81 ± 0.13 nM via SPR &amp; 12.9 ± 1.03 nM via microarray chip </t>
  </si>
  <si>
    <t>5′-GACAGGCAGGACACCGTAAC-N40-CTGCTACCTCCCTCCTCTTC-3′ also 5′-GACAGGCAGGACACCGTAAC-3N-GTCC-5N-GGAC-2N-GCC-4N-GGC-3N-GTTACGGTGCTGCTACCTCCCTCCTCTTC-3′</t>
  </si>
  <si>
    <t>1 × PBSMCT: 137 mM NaCl, 2.7 mM KCl, 5 mM MgCl2 and 1 mM CaCl2, 0.05% Tween-20, pH 7.4</t>
  </si>
  <si>
    <t>Diagnostic: " Aptamer XK-10 was specifically bound to KPC-2 that identified by fluorescence polarization, and was also used to detect KPC-2. In addition, two methods were used to verify the specificity of aptamer XK-10 to KPC-2 E. coli and further suggesting that XK-10 could specifically recognize KPC-2 protein on the surface of KPC-2 E. coli. The Precision-SELEX was more efficient than traditional bacteria screening and could also be extended to screen other bacteria that express other kind of enzymes. recision-SELEX could simplify screening process and provide an accurate and efficient method to select aptamers for bacteria."</t>
  </si>
  <si>
    <t>utilized two pools, however XK-10 sequence was most present in both end round libraries | utilized Precision-SELEX. . Primers for PCR amplification consisted of TAMRA-modified forward primer (TAMRA-FP) and biotinylated-modified reverse primer (Biotin-RP). TAMRA-FP: 5′-TAMRA-GACAGGCAGGACACCGTAAC-3′, Biotin-RP: 5′-Biotin-GAAGAGGAGGGAGGTAGCAG-3′.</t>
  </si>
  <si>
    <t>Xu D, xudanke@nju.edu.cn</t>
  </si>
  <si>
    <t>https://pubmed.ncbi.nlm.nih.gov/33379043/</t>
  </si>
  <si>
    <t>https://doi.org/10.1016/j.talanta.2020.121818</t>
  </si>
  <si>
    <t>OC2</t>
  </si>
  <si>
    <t>Osteocalcin (OC) - osteoporosis biomarker</t>
  </si>
  <si>
    <t>5′ATACCAGCTTATTCAATTGGCGATGAGAACGGGAGCCTGATGATACACACGAGCGATCGCTCATAAAAGCCGTGCCCGAGATAGTAAGTGCAATCT3′</t>
  </si>
  <si>
    <t>Kd: 55.5 nM via fluorescence-based assay</t>
  </si>
  <si>
    <t>2 mM MgCl2, 50 mM Tris (pH 7.5) and 150 mM NaCl in distilled water</t>
  </si>
  <si>
    <t>Biosensor: " The high-affinity aptamers for each analyte were used to fabricate the graphene oxide-based fluorescence assay for the sensitive detection of BC or OC. The assay is highly sensitive which can detect OC and BC in the picogram range. This assay can selectively detect the target molecules against other non-specific proteins. This simple fluorescence assay is potentially applicable for the rapid detection of BC and OC biomarkers osteoporosis and bone resorption cases. Finally, we estimate the amount of BC and OC in known serum samples. As this is very simple and fast, we believe that these sensors might be applied for the analysis of clinical samples."</t>
  </si>
  <si>
    <t>Zourob M, mzourob@alfaisal.edu</t>
  </si>
  <si>
    <t>BC1</t>
  </si>
  <si>
    <t>Beta-crosslap (BC) - osteoporosis biomarker</t>
  </si>
  <si>
    <t>5’ATGACGGGGGTCTAGGCAAGTAATAACGGGGGCAAGCTTTTCTATCTCGTTCTAGGGTA3’</t>
  </si>
  <si>
    <t>Kd: 69.34 nM via fluorescence-based assay</t>
  </si>
  <si>
    <t>https://pubmed.ncbi.nlm.nih.gov/33303143/</t>
  </si>
  <si>
    <t>https://doi.org/10.1016/j.talanta.2020.121690</t>
  </si>
  <si>
    <t>T-2</t>
  </si>
  <si>
    <t>Thyroglobulin (Tg)</t>
  </si>
  <si>
    <t>5′CCTAACCGATATCACACTCACCGCGTGAGCGGGGAGGCGATGCCCAGGCTAACTTGACTCAGTTGGTCGTCATTGGAGTATC3'</t>
  </si>
  <si>
    <t>Kd: 3.18 μM via sequence homology using Clustal X software &amp; 4.51 nM via TFI assay</t>
  </si>
  <si>
    <t>5′-CCTAACCGATATCACACTCAC-N40-GTTGGTCGTCATTGGAGTATC-3′</t>
  </si>
  <si>
    <t>Four kinds of incubation solutions (separately adding 1 mM MgCl2, 2.7 mM KCl, and 40 mM NaCl) were used: a) 25 mM trizma base, 192 mM glycine, 5 mM K2HPO4 (TGK, pH 8.3); b) 25 mM Tris–HCl (pH 7.4); c) 50 mM H3BO3/Na2B4O7 solution (BBS, pH 8.7); d) 8.1 mM Na2HPO4, 1.1 mM KH2PO4 (PBS, pH 7.4)</t>
  </si>
  <si>
    <t>~660 kDa</t>
  </si>
  <si>
    <t>Diagnostic: " CE-based detection validated the application feasibility of aptamer for Tg detection. However, the detection limit was still higher than those of the two traditional methods of RIA (10−13 M) and IMA (10−15 M), so more sensitive aptasensors were required to be further developed for convenient diagnose and postoperative monitoring of differentiated thyroid cancer. The recognition and detection of Tg are significant for the diagnose and postoperative monitoring of thyroid cancer."</t>
  </si>
  <si>
    <t>utilized CE-SELEX</t>
  </si>
  <si>
    <t>Qu F, qufengqu@bit.edu.cn</t>
  </si>
  <si>
    <t>https://pubmed.ncbi.nlm.nih.gov/33410654/</t>
  </si>
  <si>
    <t xml:space="preserve"> ACS Appl Mater Interfaces </t>
  </si>
  <si>
    <t>https://doi.org/10.1021/acsami.0c20277</t>
  </si>
  <si>
    <t>ARH1t6</t>
  </si>
  <si>
    <t>RNase H2 from Clostridium difficile (C. difficile) (CDH2)</t>
  </si>
  <si>
    <t>5'TTACGTCAAGGTGTCACTCCGCCAGGTGTGCGACGGTCGT3'</t>
  </si>
  <si>
    <t>Kd: 1.8 ± 0.5 nM &amp; inhibition constant (IC50) of 7.1 ± 0.6 nM</t>
  </si>
  <si>
    <t>5'-TTACGTCAAGGTGTCACTCC-N40-GAAGCATCTCTTTGGCGTG-3'</t>
  </si>
  <si>
    <t>HEPES buffer: 50 mM HEPES, 150 mM NaCl, 6 mM KCl, 2.5 mM MgCl2, 2.5 mM CaCl2, 0.01% v/v Tween-20, pH 7.4</t>
  </si>
  <si>
    <t>Diagnostic and Drug Development: " Test to detect C. This work demonstrates that a ubiquitous protein like RNase H2 can still be used as the target for the development of highly specific aptamers and the combination of the protein and the aptamer can achieve the recognition specificity needed for a diagnostic test and drug development"</t>
  </si>
  <si>
    <t>Truncated begining at the 3' end to 40 nucleotides total</t>
  </si>
  <si>
    <t>Li Y, liying@mcmaster.ca</t>
  </si>
  <si>
    <t>https://pubmed.ncbi.nlm.nih.gov/33387594/</t>
  </si>
  <si>
    <t>https://doi.org/10.1016/j.jbiotec.2020.12.018</t>
  </si>
  <si>
    <t>LI-H3-APT-3</t>
  </si>
  <si>
    <t>Salivary peptide histatin-3 (synthetic H3 peptides)</t>
  </si>
  <si>
    <t>5′ACCGGGTGAGGGGGGTCCAGTGTTAGTAGCGATGGAGGGGTGAC3′</t>
  </si>
  <si>
    <t>Kd: 1.97 ± 0.48 μM via ELASA</t>
  </si>
  <si>
    <t>5′-GGTGACTGCTACTGTGTTGG-N44-CCACACATCCAAGCAGAACC-3′</t>
  </si>
  <si>
    <t>50 mM Tris, 137 mM NaCl, 5 mM MgCl2, pH 7.4</t>
  </si>
  <si>
    <t>Biosensor: " These novel aptamers have the potential to lead to the further development of refined sensing assays and platforms for the detection and quantification of histatin 3 in human saliva and other biological media. Overall, the measurement of H3 levels in saliva could provide special insight into human health conditions, including stress, HIV-infection, and associated oral candidiasis. H3 detection could also be an essential aspect of therapeutic drug monitoring if H3 can be established as an alternative therapeutic agent. Additionally, this SELEX approach is broadly applicable to identify the aptamers for other small molecules or molecules that are not suitable for the immobilization on solid surfaces. The aptamers report the binding event by conformational change and, thus, should find extensive application for use in sensing platforms that rely on such principles. These aptamers have the potential to facilitate the development of low cost and sensitive assays or biosensors for the H3 target."</t>
  </si>
  <si>
    <t>Truncated on both sides to remove the primer binding sites</t>
  </si>
  <si>
    <t>Cameron BD, brent.cameron@utoledo.edu</t>
  </si>
  <si>
    <t>https://pubmed.ncbi.nlm.nih.gov/33319876/</t>
  </si>
  <si>
    <t xml:space="preserve"> J Mater Chem B </t>
  </si>
  <si>
    <t>https://doi.org/10.1039/d0tb01668c</t>
  </si>
  <si>
    <t>Programmed death-ligand 1 (PD-L1)-expressing cells</t>
  </si>
  <si>
    <t>5′ATACCAGCTTATTCAATTGTAGAGTATAAAAAGAGTGATGATCTTTTGTAGGTTTTTTAGATAGTAAGTGCAATCT3′</t>
  </si>
  <si>
    <t>Kd: 95.73 ± 14.27 nM via flow cytometry analysis &amp; 16.3 nM via SPR</t>
  </si>
  <si>
    <t>Yeast tRNA (0.1 mg mL−1, Sigma) and BSA (1 mg mL−1, Sigma) into 4.5 g L−1 glucose and 5 mM MgCl2 in Dulbecco's PBS without calcium and magnesium</t>
  </si>
  <si>
    <t>Therapeutic: " The results of the in vitro and in vivo assays demonstrate that this aptamer PL1 can block the interaction of PD-1/PD-L1, and inhibit the tumor growth of the CT26 colon carcinoma. The similar tumor inhibition efficacy and binding capacity of the aptamer PL1 as an antibody indicate that the aptamer PL1 can serve as an alternative therapeutic agent for cancer immunotherapy since the use of antibodies is often restricted by high cost, large size and poor tumor penetration."</t>
  </si>
  <si>
    <t>utilized Cell-SELEX</t>
  </si>
  <si>
    <t>Pei R, rjpei2011@sinano.ac.cn</t>
  </si>
  <si>
    <t>https://pubmed.ncbi.nlm.nih.gov/33184760/</t>
  </si>
  <si>
    <t>https://doi.org/10.1007/s00216-020-03044-2</t>
  </si>
  <si>
    <t>SMZ1S</t>
  </si>
  <si>
    <t>Sulfamethazine (SMZ)</t>
  </si>
  <si>
    <t>5'CGTTAGACG3'</t>
  </si>
  <si>
    <t>Kd: 24.6 nM via fluorescence intensity</t>
  </si>
  <si>
    <t>5′-GACAGGCAGGACACCGTAAC-N40-CTGCTACCTCCCTCCTCTTC-3′</t>
  </si>
  <si>
    <t>20 mM Tris-HCl, 100 mM NaCl, 2 mM MgCl2, 5 mM KCl, 1 mM CaCl2, pH 7.4</t>
  </si>
  <si>
    <t>Biosensor and Detection: " These results suggest that this novel aptasensor can be used to sensitively, selectively, and accurately detect SMZ residues in foods. Under optimized conditions, the FAM-labeled fluorescent SMZ1S aptasensor detected SMZ with high accuracy (93.9–108.8%), reproducibility (CV 5.1–12.7%), and sensitivity (LOD 0.35–1.18 ng/mL), and is therefore a promising tool for the sensitive and accurate detection of SMZ residues in animal-derived foods."</t>
  </si>
  <si>
    <t>Truncated into a 9-mer</t>
  </si>
  <si>
    <t>utilized GO-SELEX</t>
  </si>
  <si>
    <t>Le T., hnxylt@163.com</t>
  </si>
  <si>
    <t>https://pubmed.ncbi.nlm.nih.gov/33257185/</t>
  </si>
  <si>
    <t>https://doi.org/10.1016/j.bios.2020.112738</t>
  </si>
  <si>
    <t>AP32</t>
  </si>
  <si>
    <t>Sonic hedgehog ligand (SHh)</t>
  </si>
  <si>
    <t>5'GCTTCCAATAACCTGCAAAATAACCTGGAAGC3'</t>
  </si>
  <si>
    <t>Kd: 25.7 ± 4.1 nM via Bio-layer interferometry (BLI)</t>
  </si>
  <si>
    <t>5'-AGTCCTGCACTACGCT-N40-AGATCGCAGCTGAGTC-3'</t>
  </si>
  <si>
    <t>8 mM Na2HPO4, 136 mM NaCl, 2 mM KH2PO4, 5 mM MgCl2, 0.01% salmon sperm DNA</t>
  </si>
  <si>
    <t>Diagnostic: " This novel aptasensor-based SHh assay may offer a reliable means in predicting early metastasis and poor prognosis in hepatocellular carcinoma. An AP32-aptasensor assay was developed to analyze SHh content in cell or tissue lysates and serum samples in a minimal volume. The assay enables a rapid, sensitive and reliable detection of SHh in a variety of sample types, has an acceptable positive rate and superior specificity in distinguishing HCC from paracancerous liver tissue, and may offer a novel bioassay for prediction of early metastasis (such as portal vein invasion), poor prognosis for HCC patients. The assay may be extended for any other tumors with significant involvement of hedgehog signaling activity, such as glioblastoma, basal cell carcinoma for further clinical validation."</t>
  </si>
  <si>
    <t>Truncated from ap72</t>
  </si>
  <si>
    <t>Fan CH, fanchunhi@sjtu.edu.cn; Gu HZ, hongzhou.gu@fudan.edu.cn; Wu J, jian.wu@fudan.edu.cn</t>
  </si>
  <si>
    <t>AP72</t>
  </si>
  <si>
    <t>5'AGTCCTGCACTACGCTTCCAATAACCTGCAAAATAACCTGGAAGCACGTCATCATGAGATCGCAGCTGAGTC3'</t>
  </si>
  <si>
    <t>Kd: 27.5 ± 3.0 nM via Bio-layer interferometry (BLI)</t>
  </si>
  <si>
    <t>https://pubmed.ncbi.nlm.nih.gov/33410883/</t>
  </si>
  <si>
    <t>https://doi.org/10.1093/nar/gkaa1247</t>
  </si>
  <si>
    <t>IR-A43F</t>
  </si>
  <si>
    <t>Recombinant insulin receptor extracellular domain (His-Tagged)</t>
  </si>
  <si>
    <t>5’TATGAGTGACCGTCCGCCTGUAUCCGCAGUAUCGGCAUUCAGCGACCCGGGCCACGACNAACAGCCACACCACCAGCCAAA3’</t>
  </si>
  <si>
    <t>Kd: 2.85 nM via filter binding assay</t>
  </si>
  <si>
    <t>5′-TATGAGTGACCGTCCGCCTG-N40-CAGCCACACCACCAGCCAAA-3</t>
  </si>
  <si>
    <t>40 mM HEPES (pH 7.5), 102 mM NaCl, 5 mM KCl, 5 mM MgCl2, and 0.05% Tween-20</t>
  </si>
  <si>
    <t>Therapeutic: " Allosteric Modulator - Our study implies that aptamers are promising reagents for the development of allosteric modulators that discriminate a specific conformation of a target receptor. Studies of allosteric modulators are not only important to reveal mechanisms of receptor activation, but also to discover new drug candidates. IR-A43 acts as a ‘wedge' to stabilize the insulin-induced active conformation of the receptor to enhance insulin binding to the insulin receptor. Our model is a plausible explanation for the mutual positive cooperativity that occurs when insulin and IR-A43 bind to the insulin receptor. To confirm this model, further studies of the structure of the insulin receptor and IR-A43 complex are required."</t>
  </si>
  <si>
    <t>Modified nucleobase 5-[N-(1-naphthylmethyl)carboxamide]-2′-deoxyuridine (Nap-dU) was used in this sequence</t>
  </si>
  <si>
    <t>Ryu SH, sungho@postech.ac.kr</t>
  </si>
  <si>
    <t>https://pubmed.ncbi.nlm.nih.gov/32959408/</t>
  </si>
  <si>
    <t>https://doi.org/10.1111/jfd.13265</t>
  </si>
  <si>
    <t>Yu, Q., Liu, M., Wu, S., Xiao, H., Qin, X., &amp; Li, P. (2021). Generation and characterization of aptamers against grass carp reovirus infection for the development of rapid detection assay. Journal of fish diseases, 44(1), 33–44. https://doi.org/10.1111/jfd.13265</t>
  </si>
  <si>
    <t>GVI-1</t>
  </si>
  <si>
    <t>Grass carp reovirus (GCRV)-infected CIK cells</t>
  </si>
  <si>
    <t>5'GACGCTTACTCAGGTGTGACTCGGGGTGTAGCTCGTTATGATTCGGACAAGACTTACCTTGCGCCTCTGGGATCGAAGGACGCAGATGAAGTCTC3'</t>
  </si>
  <si>
    <t>Kd: 220.86 nM via flow cytometry</t>
  </si>
  <si>
    <t>5'-GACGCTTACTCAGGTGTGACTCG-50N-CGAAGGACGCAGATGAAGTCTC-3'</t>
  </si>
  <si>
    <t>10% FBS (Life Technologies), 1.0 g/L bovine serum albumin (Solarbio, Beijing, China), 5 g/L glucose, 0.1 mg/ml yeast tRNA (Invitrogen, Carlsbad, CA, USA) and 5 mM MgCl2) and phosphatebuffered saline (PBS; 10 mM Na2HPO4.12 H2O, 2 mM KH2PO4,137 mM NaCl)</t>
  </si>
  <si>
    <t>Diagnostic: " detection assay for the rapid and sensitive diagnosis of grass carp reovirus (GCRV) infection in its early stage. These aptamers have great potentials in development of rapid diagnosis technology and antiviral agents against GCRV infection in aquaculture."</t>
  </si>
  <si>
    <t>Forward primer was labelled with 6-carboxyfluorescein (FAM) (5'-FAMGACGCTTACTCAGGTGTGACTCG-3'). Reverse primer was labelled with biotin (5'-Biotin-GAGACTTCATCTGCGTCCTTCG-3').</t>
  </si>
  <si>
    <t>Li P pfli2014@126.com</t>
  </si>
  <si>
    <t>GVI-7</t>
  </si>
  <si>
    <t>5'GACGCTTACTCAGGTGTGACTCGTGAACCCACCTCAGGGCATCTTACATTTCTTCTAAGTTGTTACCATGTTTCGAAGGACGCAGATGAAGTCTC3'</t>
  </si>
  <si>
    <t>Kd: 176.63 nM via flow cytometry</t>
  </si>
  <si>
    <t>GVI-11</t>
  </si>
  <si>
    <t>5'GACGCTTACTCAGGTGTGACTCGTCCGTCGGTTCGCCTTGCGAGTGCACGCCGCCAGCCGTTACATAAAGTCTGCCCACTCGAAGGACGCAGATGAAGTCTC3'</t>
  </si>
  <si>
    <t>Kd: 278.66 nM via flow cytometry</t>
  </si>
  <si>
    <t>https://pubmed.ncbi.nlm.nih.gov/33522630/</t>
  </si>
  <si>
    <t xml:space="preserve"> J Clin Lab Anal </t>
  </si>
  <si>
    <t>https://doi.org/10.1002/jcla.23718</t>
  </si>
  <si>
    <t>CX9</t>
  </si>
  <si>
    <t>Acute promyelocytic leukemia (APL) NB4 cell line</t>
  </si>
  <si>
    <t>5′ATACCAGCTTATTCAATTCCATATGTGAGTTTCTTTTTTTGTTTCTCTTGGGCGGGCGAGATAGTAAGTGCAATCT3′</t>
  </si>
  <si>
    <t>Kd: 16.2 ± 3.22 nM via flow analysis</t>
  </si>
  <si>
    <t>5′‐ATACCAGCTTATTCAATT-N40-AGATAGTAAGTGCAATCT‐3′</t>
  </si>
  <si>
    <t>4.5 g/L glucoses, 5 mM MgCl2, 0.1 mg/ml yeast tRNA (Invitrogen), and 1 mg/ml bovine serum albumin (BSA) (Amresco) into PBS</t>
  </si>
  <si>
    <t>Diagnostic: " Aptamers hold great potential for cancer imaging, diagnosis, and therapy. The study indicates that aptamer CX9 exhibits high affinity and specificity with NB4 cells and lay a foundation for the rapid diagnostic method to detect APL with fluorescence‐labeled aptamer. Future studies are still needed to validate the target molecule and function of CX9 to NB4 cell."</t>
  </si>
  <si>
    <t>Chen X, 837283418@qq.com</t>
  </si>
  <si>
    <t>https://pubmed.ncbi.nlm.nih.gov/33296598/</t>
  </si>
  <si>
    <t>https://doi.org/10.1021/acs.analchem.0c03822</t>
  </si>
  <si>
    <t>p24_apt1</t>
  </si>
  <si>
    <t>Human immunodifficiency virus type 1 (HIV-1) p24 Recombinant Protein</t>
  </si>
  <si>
    <t>5'AGATACTGCCATTCATTGCATCCACATCGGAGAACAGGCGCACTGTCGGAGGAACCGCAACGTCGAGTACTAAGCTATGTGTCGA3'</t>
  </si>
  <si>
    <t>Kd: 314 ± 101.2 nM via direct ELONA</t>
  </si>
  <si>
    <t>5'-AGATACTGCCATTCATTGCAT-N40-TCGAGTACTAAGCTATGTGTCGA-3'</t>
  </si>
  <si>
    <t>50 mM Tris–HCl, 100 mM NaCl, 5 mM KCl, 1 mM MgCl2, and 0.01% Tween 20; pH 7.4</t>
  </si>
  <si>
    <t>Detection and Diagnostic: " The results demonstrate that the proposed sensing platform can be used to diagnose various diseases requiring high sensitivity, specificity, and accuracy. additionally, an ultrasensitive platform for the detection of protein biomarkers based on the integration of an immunoassay, development of disease diagnosis system based on recombinase polymerase amplification (RPA) using heterogeneous sandwich (H-sandwich) DNA aptamers"</t>
  </si>
  <si>
    <t>*pool not reported, determined from sequence reporting</t>
  </si>
  <si>
    <t>Kim MG, mkim@gist.ac.kr</t>
  </si>
  <si>
    <t>Ebola_apt3</t>
  </si>
  <si>
    <t>Ebola virus (EBOV) recombinant NP his-tagged</t>
  </si>
  <si>
    <t>5'GATGTGAGTGACGTGGATCGAGCGGATGTGAAGGCTGAAAGTGGCTTTGGGCGGTCGTAAGTGTCACAGAGCATGCAACAAGACC3'</t>
  </si>
  <si>
    <t>Kd: 23 ± 14.2 nM via direct ELONA</t>
  </si>
  <si>
    <t>5'-GATGTGAGTGACGTGGATCGAG-N40-GTCACAGAGCATGCAACAAGACC-3'</t>
  </si>
  <si>
    <t>SARS-CoV-2_apt2</t>
  </si>
  <si>
    <t>SARS-CoV-2 [2019-nCoV (novel coronavirus 2019)] nucleocapsid-his recombinant protein</t>
  </si>
  <si>
    <t>5'ATCCAGAGTGACGCAGCAAACCCAAGCAAACTACCTCTATACCCTTCGACCTTCATCATGGACACGGTGGCTTAGT3'</t>
  </si>
  <si>
    <t>Kd: 0.57 ± 0.13 nM via direct ELONA</t>
  </si>
  <si>
    <t>https://pubmed.ncbi.nlm.nih.gov/35424249/</t>
  </si>
  <si>
    <t xml:space="preserve"> RSC Adv </t>
  </si>
  <si>
    <t>https://doi.org/10.1039/D0RA09571K</t>
  </si>
  <si>
    <t>Asp-3</t>
  </si>
  <si>
    <t>Spores of toxic aspergillus species: A. fumigatus</t>
  </si>
  <si>
    <t>5'ATCCAGAGTGACGCAGCACGTTTGGGCGGTATGAGTTCGGGGGTATACCGCAGTGGACACGGTGGCTTAGT3'</t>
  </si>
  <si>
    <t>Kd: 80.12 ± 7.01 based on fluorescence intensity</t>
  </si>
  <si>
    <t>5′-ATCCAGAGTGACGCAGCA-N35-TGGACACGGTGGCTTAGT-3′</t>
  </si>
  <si>
    <t>PBS, pH 7.0 containing 1.4 mM MgCl2, 1 μg μL−1 BSA, and 1 μg μL−1 salmon sperm DNA</t>
  </si>
  <si>
    <t>Detection and Biosensor: " The selected Asp-3 aptamer, conjugated with detection sensors, could be an effective biorecognition element for the spores of three toxic Aspergillus species. The results indicate a successful spore-SELEX procedure and the noticeable specificity of Asp-3, suggesting a potential application of Asp-3 in detecting specific Aspergillus species in an indoor environment."</t>
  </si>
  <si>
    <t>utilized Spore-SELEX based on Cell-SELEX</t>
  </si>
  <si>
    <t>Kim GH, lovewood@korea.ac.kr</t>
  </si>
  <si>
    <t xml:space="preserve">Yu, Q., Liu, M., Li, M., Su, M., Xiao, R., Tong, G., Qin, X., &amp;amp; Li, P. (2021). Generating aptamers for specific recognition against soft-shelled turtle iridovirus infection. Aquaculture, 535, 736348. https://doi.org/10.1016/j.aquaculture.2021.736348 </t>
  </si>
  <si>
    <t>Spores of toxic aspergillus species: A. flavus</t>
  </si>
  <si>
    <t>Kd: 35.17 ± 12.11 based on fluorescence intensity</t>
  </si>
  <si>
    <t>Spores of three toxic aspergillus species: A. niger</t>
  </si>
  <si>
    <t>Kd:101.19 ± 25.41 based on fluorescence intensity</t>
  </si>
  <si>
    <t>https://www.sciencedirect.com/science/article/pii/S0044848621000107</t>
  </si>
  <si>
    <t>https://doi.org/10.1016/j.aquaculture.2021.736348</t>
  </si>
  <si>
    <t>Ferreira, D., Barbosa, J., Sousa, D. A., Silva, C., Melo, L., Avci-Adali, M., Wendel, H. P., &amp; Rodrigues, L. R. (2021). Selection of aptamers against triple negative breast cancer cells using high throughput sequencing. Scientific reports, 11(1), 8614. https://doi.org/10.1038/s41598-021-87998-y</t>
  </si>
  <si>
    <t>LYST1</t>
  </si>
  <si>
    <t>Soft-shelled turtle iridovirus (STIV)-infected fathead minnow (FHM) cells</t>
  </si>
  <si>
    <t>5'GACGCTTACTCAGGTGTGACTCGGCATGCATTGGGTCTGAGTCTAGCTTTGGTTTGTTGCCCGTCTCACGCTGCGAAGGACGCAGATGAAGTCTC3'</t>
  </si>
  <si>
    <t>Kd: 191 ± 12 nM via flow cytometry</t>
  </si>
  <si>
    <t>5'-GACGCTTACTCAGGTGTGACTCG-N50-CGAAGGACGCAGATGAAGTCTC-3′</t>
  </si>
  <si>
    <t>5 g/L glucose, 10% FBS (Life Technologies), 1.0 g/L bovine serum albumin (Solarbio, Beijing, China), 0.1 mg/mL yeast tRNA (Invitrogen, Carlsbad, CA, USA), and 5 mM MgCl2 in ultra pure water</t>
  </si>
  <si>
    <t>Diagnostic and Drug Delivery: " Soft-shelled turtle iridovirus (STIV) causes devastating virus disease in farmed soft-shelled turtles (Trionyx sinensis). In this study, single-stranded DNA (ssDNA) aptamers were generated against STIV-infected Fathead minnow (FHM) cells via Cell-SELEX (Cell based-Systematic Evolution of Ligands by Exponential enrichment technology). It is the first time that aptamers against STIV-infected cells have been selected and characterized. The aptamers have great potential in development of rapid diagnostic assays and targeted antiviral drugs against STIV in aquaculture."</t>
  </si>
  <si>
    <t>Li P pfli2016@gxas.cn</t>
  </si>
  <si>
    <t>LYST2</t>
  </si>
  <si>
    <t>5'GACGCTTACTCAGGTGTGACTCGACACCCAAATTCCGTCAGTCGTGCTCGTAATTCACAACACCGCTGGCCATCGAAGGACGCAGATGAAGTCTC3'</t>
  </si>
  <si>
    <t>Kd: 497 ± 39 nM via flow cytometry</t>
  </si>
  <si>
    <t>Li Ppfli2016@gxas.cn</t>
  </si>
  <si>
    <t>https://pubmed.ncbi.nlm.nih.gov/33883615/</t>
  </si>
  <si>
    <t>https://doi.org/10.1038/s41598-021-87998-y</t>
  </si>
  <si>
    <t>MDA-MB-231 cells, Human</t>
  </si>
  <si>
    <t>5′GCCTGTTGTGAGCCTCCTAACGCATCCACCGTGAATATTGTAACGCTATATGTGAGTGGCTAAGTGCACCCATGCTTATTCTTGTCTCCC3′</t>
  </si>
  <si>
    <t>Kd: 44.3 ± 13.3 nM</t>
  </si>
  <si>
    <t>5′-GCCTGTTGTGAGCCTCCTAAC-N49-CATGCTTATTCTTGTCTCCC-3′</t>
  </si>
  <si>
    <t>Phosphate-buffered saline (PBS) 1X pH 7.4, with 1 mM of CaCl2·2H2O [Panreac] and 0.5 mM of MgCl2·6H2O [VWR]</t>
  </si>
  <si>
    <t>Rodrigues, L. R, lrmr@deb.uminho.pt</t>
  </si>
  <si>
    <t>5′GCCTGTTGTGAGCCTCCTAACATGTTGTTGCCGGGACGCCTCCTTCACCAAAGTTGGTGTCCCCACCTACCATGCTTATTCTTGTCTCCC3′</t>
  </si>
  <si>
    <t>Kd: 17.7 ± 2.7 nM</t>
  </si>
  <si>
    <t>https://pubmed.ncbi.nlm.nih.gov/34067799/</t>
  </si>
  <si>
    <t xml:space="preserve"> Pharmaceuticals (Basel) </t>
  </si>
  <si>
    <t>https://doi.org/10.3390%2Fph14050473</t>
  </si>
  <si>
    <t>apVRK8</t>
  </si>
  <si>
    <t>5′ACGCTCGGATGCCACTACAGGGAGGGGGGGGGAAAGTAAGCGGGGGGTCGGCGGCCTCATGGACGTGCTGGTGA3′</t>
  </si>
  <si>
    <t>Kd: 45.82 ± 5.01 nM</t>
  </si>
  <si>
    <t>5′-ACGCTCGGATGCCACTACAG-N35-CTCATGGACGTGCTGGTGA-3′</t>
  </si>
  <si>
    <t>10 mM sodium phosphate, 0.15 M NaCl, pH7.5 (PBS), MgCl2 1 mM, BSA 0.2%</t>
  </si>
  <si>
    <t>Therapeutic: " In our work, we initially performed the isolation and characterization of three aptamers that specifically recognized the protein kinase VRK1 with an affinity in the nanomolar range. Furthermore, we treated the MCF7 cells with these aptamers, which resulted in a decrease in cyclin D1 and retinoblastoma protein levels preventing the cell cycle progression by G1 phase arrest and inducing apoptosis. These preliminary results suggest that our aptamers are specific inhibitors of VRK1 that might be used in cancer treatments. For future therapeutic-applications it is important that these aptamers are stable for entering into cells and reaching their target without being degraded."</t>
  </si>
  <si>
    <t>Martín, M. E, m.elena.martin@hrc.es; González, V. M, victor.m.gonzalez@hrc.es</t>
  </si>
  <si>
    <t>Carrión-Marchante, R., Frezza, V., Salgado-Figueroa, A., Pérez-Morgado, M. I., Martín, M. E., &amp; González, V. M. (2021). DNA Aptamers against Vaccinia-Related Kinase (VRK) 1 Block Proliferation in MCF7 Breast Cancer Cells. Pharmaceuticals (Basel, Switzerland), 14(5), 473. https://doi.org/10.3390/ph14050473</t>
  </si>
  <si>
    <t>apVRK28</t>
  </si>
  <si>
    <t>Vaccinia-related kinase (VRK1), Human</t>
  </si>
  <si>
    <t>5'ACGCTCGGATGCCACTACAGGGACGGCGGATGGGGGCGGTGGGTGGGTTTCTTGCCTCATGGACGTGCTGGTGA3′</t>
  </si>
  <si>
    <t>Kd: 60.06 ± 7.05 nM</t>
  </si>
  <si>
    <t>apVRKF33</t>
  </si>
  <si>
    <t>5'ACGCTCGGATGCCACTACAGGTTGCGAGGTGGGGGGTGGGTAGGGTGGGAAGTGCCCTCATGGACGTGCTGGTGA3'</t>
  </si>
  <si>
    <t>Kd: 128.8 ± 55.56 nM</t>
  </si>
  <si>
    <t>https://pubmed.ncbi.nlm.nih.gov/33585756/</t>
  </si>
  <si>
    <t>https://doi.org/10.1021/acsomega.0c05374</t>
  </si>
  <si>
    <t>Wu, H., Gu, L., Ma, X., Tian, X., Fan, S., Qin, M., Lu, J., Lyu, M., &amp; Wang, S. (2021). Rapid Detection of Helicobacter pylori by the Naked Eye Using DNA Aptamers. ACS omega, 6(5), 3771–3779. https://doi.org/10.1021/acsomega.0c05374</t>
  </si>
  <si>
    <t>HPA-2</t>
  </si>
  <si>
    <t>Helicobacter pylori (H. pylori)</t>
  </si>
  <si>
    <t>5′AAGGAGCAGCGTGGAGGTTACCAGGAGGACCCTATTCTCGTGTATCGACGAGATCCAGTGACCACGACGACACACCCTAA3′</t>
  </si>
  <si>
    <t>Kd: 19.3 ± 3.2 nM</t>
  </si>
  <si>
    <t>5′-AAGGAGCAGCGTGGAGGTTA-N40-ACCACGACGACACACCCTAA-3′</t>
  </si>
  <si>
    <t>100 mM NaCl, 5 mM KCl, 50 mM Tris–HCl, and 1 mM MgCl2, pH 7.5</t>
  </si>
  <si>
    <t>Detection: " A new competitive detection method for H. pylori based on HPA-2 was then developed and optimized to detect H. pylori and showed no specificity for other bacteria. Moreover, we developed a new sensor to detect H. pylori with the naked eye for 5 min using illumination from a hand-held flashlight. In food inspection, this sensor could distinguish positive and negative using the naked eye within 5 min. Our results indicated that this sensor could be used to screen food samples. Our study provides a framework for the development of other aptamer-based methods for the rapid detection of pathogenic bacteria."</t>
  </si>
  <si>
    <t>Lyu, M, mingshenglu@hotmail.com; Wang, S, shujunwang86@163.com</t>
  </si>
  <si>
    <t>https://pubmed.ncbi.nlm.nih.gov/34135365/</t>
  </si>
  <si>
    <t>https://doi.org/10.1038/s41598-021-91826-8</t>
  </si>
  <si>
    <t>Apta33</t>
  </si>
  <si>
    <t>Nucleoprotein (NP) of the crimean-congo hemorrhagic fever (CCHF) virus</t>
  </si>
  <si>
    <t>5'GCCTGTTGTGAGCCTCCTAACCCGTAGGGTTAGGGGCGGATCGTCAGGGTGGATAAGGCAGGGAGACAAGAATAAGCA3'</t>
  </si>
  <si>
    <t>Kd: 6.62 × 10^-10 M - (didn't provide in nM)</t>
  </si>
  <si>
    <t>5'-GCCTGTTGTGAGCCTCCTAAC-N40-GGGAGACAAGAATAAGCA-3'</t>
  </si>
  <si>
    <t>Detection: " The discovered aptamer can be used in various aptamer-based rapid diagnostic tests for the diagnosis of CCHF virus infection. The ELASA assay was successfully diagnosed with clinical specimens with very high sensitivity and specificity. This simple, specific, and the sensitive method can be used as a rapid and early diagnosis tool, as well as the point of care near the patient."</t>
  </si>
  <si>
    <t>Gargari, S. L, slmousavi@shahed.ac.ir</t>
  </si>
  <si>
    <t>https://pubmed.ncbi.nlm.nih.gov/34028561/</t>
  </si>
  <si>
    <t>https://doi.org/10.1007/s00216-021-03397-2</t>
  </si>
  <si>
    <t>Guo, L., Song, Y., Yuan, Y. et al. Identification of nucleic acid aptamers against lactate dehydrogenase via SELEX and high-throughput sequencing. Anal Bioanal Chem 413, 4427–4439 (2021). https://doi.org/10.1007/s00216-021-03397-2</t>
  </si>
  <si>
    <t>LDH7r-1</t>
  </si>
  <si>
    <t>Lactate dehydrogenase (LDH), Human</t>
  </si>
  <si>
    <t>5′ATAGGAGTCACGACGACCAGAATTTCGGGATGATGGTTTTATGGCCGCTTCGTATGTGCGTCTACCTCTTGACTAAT3'</t>
  </si>
  <si>
    <t>Kd: 21.3 ± 3.9 nM</t>
  </si>
  <si>
    <t>5′-ATAGGAGTCACGACGACCAGAA-N30-TATGTGCGTCTACCTCTTGACTAAT-3'</t>
  </si>
  <si>
    <t>Detection: " This study provides new ideas for rapid detection of LDH protein content and enzyme activity, thus contributing to the development of rapid medical detection and also provided new ideas for the rapid detection of other serum markers. This aptamer sequence has the potential use for LDH content and enzyme activity detections, which could further combine with the microfluidic chip and surface-enhanced Raman spectroscopy to construct a high-efficiency and low-cost method for rapid disease diagnosis."</t>
  </si>
  <si>
    <t>Wang Y, xiamoi93@163.com; Wang P, pwang@mail.hzau.edu.cn</t>
  </si>
  <si>
    <t>LDH7r-9</t>
  </si>
  <si>
    <t>5'ATAGGAGTCACGACGACCAGAAAGAGTGCTACAGCATGATGGTTTGGGCACCGTACCGAACGTATGTGCGTCTACCTCTTGACTAAT3'</t>
  </si>
  <si>
    <t>Kd: 12.0 ± 4.4 nM</t>
  </si>
  <si>
    <t>LDH8r-2</t>
  </si>
  <si>
    <t>5'ATAGGAGTCACGACGACCAGAAAGACTTCCGATAGGTTAGGGTTATAGAAAATGCAGGGGAGTAAAAAGAGCTATGTGCGTCTACCTCTTGACTAAT3'</t>
  </si>
  <si>
    <t>Kd: 10.2 ± 4.7 nM</t>
  </si>
  <si>
    <t>5'-ATAGGAGTCACGACGACCAGAA-N50-TATGTGCGTCTACCTCTTGACTAAT-3'</t>
  </si>
  <si>
    <t>LDH9r-1</t>
  </si>
  <si>
    <t>5'ATAGGAGTCACGACGACCAGAAGCATGTGAGGAGAGAACAAATGAAGTGGCCTATGTGCGTCTACCTCTTGACTAAT3'</t>
  </si>
  <si>
    <t>Kd: 19.3 ± 6.2 nM</t>
  </si>
  <si>
    <t>5'-ATAGGAGTCACGACGACCAGAA-N30-TATGTGCGTCTACCTCTTGACTAAT-3'</t>
  </si>
  <si>
    <t>https://pubmed.ncbi.nlm.nih.gov/33684258/</t>
  </si>
  <si>
    <t>https://doi.org/10.1002/anie.202100345</t>
  </si>
  <si>
    <t>Liu, X., Wang, Y. L., Wu, J., Qi, J., Zeng, Z., Wan, Q., Chen, Z., Manandhar, P., Cavener, V. S., Boyle, N. R., Fu, X., Salazar, E., Kuchipudi, S. V., Kapur, V., Zhang, X., Umetani, M., Sen, M., Willson, R. C., Chen, S. H., &amp; Zu, Y. (2021). Neutralizing Aptamers Block S/RBD-ACE2 Interactions and Prevent Host Cell Infection. Angewandte Chemie (International ed. in English), 60(18), 10273–10278. https://doi.org/10.1002/anie.202100345</t>
  </si>
  <si>
    <t>Aptamer-1</t>
  </si>
  <si>
    <t>Receptor-binding domain (RBD) of the severe acute respiratory syndrome coronavirus 2 (SARS-CoV-2) spike (S) protein (S/RBD)</t>
  </si>
  <si>
    <t>5'ATCCAGAGTGACGCAGCATCGAGTGGCTTGTTTGTAATGTAGGGTTCCGGTCGTGGGTTGGACACGGTGGCTTAGT3'</t>
  </si>
  <si>
    <t>Kd: 6.05 ± 2.05 nM</t>
  </si>
  <si>
    <t>Therapeutic: " Because of its critical function in host cell entry and virus dissemination, S/RBD is an ideal target for the development of vaccines, neutralizing antibodies, and blocking inhibitors. To enhance the degree of effective virus neutralization, aptamer cocktails that allow targeting of multiple S/RBD epitopes may show promise. The development of neutralizing aptamers provides a new promising therapeutic approach to treat COVID‐19, in addition to neutralization antibodies and molecular blockers."</t>
  </si>
  <si>
    <t>Labeled with a Cy3 fluorescent reporter at 5′ end for functional assessment.</t>
  </si>
  <si>
    <t>Zu, Y, yzu@houstonmethodist.org</t>
  </si>
  <si>
    <t>Aptamer-2</t>
  </si>
  <si>
    <t>5'ATCCAGAGTGACGCAGCAATTACCGATGGCTTGTTTGTAATGTAGGGTTCCGTCGGATTGGACACGGTGGCTTAGT3'</t>
  </si>
  <si>
    <t>Kd: 6.95 ± 1.10 nM</t>
  </si>
  <si>
    <t>Aptamer-6</t>
  </si>
  <si>
    <t>5'ATCCAGAGTGACGCAGCAGGGCTTGGGTTGGGAATAAGGATGTGGGAGGCGGCGAACATGGACACGGTGGCTTAGT3'</t>
  </si>
  <si>
    <t>Kd: 7.52 ± 3.20 nM</t>
  </si>
  <si>
    <t>https://pubmed.ncbi.nlm.nih.gov/33918832/</t>
  </si>
  <si>
    <t>https://doi.org/10.3390/ph14040349</t>
  </si>
  <si>
    <t>Nelissen, F., Peeters, W., Roelofs, T. P., Nagelkerke, A., Span, P. N., &amp; Heus, H. A. (2021). Improving Breast Cancer Treatment Specificity Using Aptamers Obtained by 3D Cell-SELEX. Pharmaceuticals (Basel, Switzerland), 14(4), 349. https://doi.org/10.3390/ph14040349</t>
  </si>
  <si>
    <t>SKBR3-R1</t>
  </si>
  <si>
    <t>SKBR3 spheroid breast cancer cells, Human</t>
  </si>
  <si>
    <t>5′ATCCAGAGTGACGCAGCATCGTTGCTAATAGTGCCGACGCCGGCGAAATTAATAGGTCGGTCACTTCTCCTGTAGGCACCATCAATC3′</t>
  </si>
  <si>
    <t>5′-ATCCAGAGTGACGCAGCA-N51-CTGTAGGCACCATCAATC-3′</t>
  </si>
  <si>
    <t>DPBS, 5 mM MgCl2, 22.5 mM d-glucose, 1 mg/mL BSA, and 100 μg/mL tRNA (Baker's Yeast)</t>
  </si>
  <si>
    <t>Therapeutic: " We identified DNA aptamers that bind with high affinity and specificity to SKBR3 spheroid breast cancer cells. Using a modular polymeric approach, we constructed multivalent aptamer polymers with DNA boxes carrying doxorubicin payloads that are effective and specific in killing target breast cancer cells. The innovative modular DNA aptamer platform based on 3D Cell SELEX and polymer multivalency holds great promise for diagnostics and treatment of breast cancer."</t>
  </si>
  <si>
    <t>Nelissen, F, Frank.Nelissen@ru.nl</t>
  </si>
  <si>
    <t>https://pubmed.ncbi.nlm.nih.gov/35114109/</t>
  </si>
  <si>
    <t xml:space="preserve"> Cell Chem Biol </t>
  </si>
  <si>
    <t>https://doi.org/10.1016/j.chembiol.2022.01.009</t>
  </si>
  <si>
    <t>T18.3</t>
  </si>
  <si>
    <t>Factors V and Va (FV and FVa)</t>
  </si>
  <si>
    <t>5'GGACUUGGAUAACCUCACCGCAAUGGCGGCUUGUCAGACGACUCGCUGAGGAUCCGAG3'</t>
  </si>
  <si>
    <t>Kd: 11.4 ± 3.0 nM (FV); Kd: 4.73 ± 0.69 nM (FVa)</t>
  </si>
  <si>
    <t>5'-GGGAGGACGAUGCGG-N40-CAGACGACUCGCUGAGGAUCCGAGA-3'</t>
  </si>
  <si>
    <t>20 mM Hepes pH 7.4, 150 mM NaCl, 2 mM CaCl2</t>
  </si>
  <si>
    <t>Therapeutic: " Our success in generating an anticoagulant aptamer targeting FV/Va demonstrates the feasibility of using cofactor-binding aptamers as therapeutic protein inhibitors and reveals an unconventional working mechanism of an aptamer by interrupting protein-membrane interactions."</t>
  </si>
  <si>
    <t>all C and U were 2'F modified</t>
  </si>
  <si>
    <t>https://pubmed.ncbi.nlm.nih.gov/34976591/</t>
  </si>
  <si>
    <t xml:space="preserve"> Nanotheranostics </t>
  </si>
  <si>
    <t>https://doi.org/10.7150/ntno.62639</t>
  </si>
  <si>
    <t>CD44E-Apt01</t>
  </si>
  <si>
    <t>Hepatocellular carcinoma (HCC) CD44E</t>
  </si>
  <si>
    <t>5'ATCCAGAGTGACGCAGCATCGCAACGATTAGTATGCACCCACCGTATAGGTTGGTCTCTGGACACGGTGGCTTAGT3'</t>
  </si>
  <si>
    <t>Kd: 1.22 ± 0.31 nM</t>
  </si>
  <si>
    <t>5'ATCCAGAGTGACGCAGCA-N40-TGGACACGGTGGCTTAGT3'</t>
  </si>
  <si>
    <t>1 L of DPBS with 4.5 g of glucose, 100 mg yeast tRNA, 1g BSA, and 5 ml of MgCl2 1M</t>
  </si>
  <si>
    <t>Drug Delivery: " The high cell-penetrating capability and drug guiding ability of CD44-Apt1 could serve as a useful tool to efficiently arrest CD44E/s-positive HCC tumors through guiding therapies. Our findings both in vitro and in vivo concurred in highlighting the great potential of CD44E/s aptamers as a drug guiding probe. Other than by oligo synthesis-based conjugation method, as shown in linking aptamers with 5-FU in our study, CD44E/s aptamers could also be loaded with other therapeutic drugs, for instance sorafenib which is the first-line FDA approved drug for HCC, by methods such as liposome-based nanocarriers. It could also be linked with siRNA/miRNA for targeted gene therapy."</t>
  </si>
  <si>
    <t>Wong, N, E-mail: natwong@cuhk.edu.hk</t>
  </si>
  <si>
    <t>Hepatocellular carcinoma (HCC) CD44s</t>
  </si>
  <si>
    <t>Kd: 2.09 ± 0.29 nM</t>
  </si>
  <si>
    <t>https://pubmed.ncbi.nlm.nih.gov/34783880/</t>
  </si>
  <si>
    <t>https://doi.org/10.1007/s00216-021-03783-w</t>
  </si>
  <si>
    <t>Wu, C., Barkova, D., Komarova, N., Offenhäusser, A., Andrianova, M., Hu, Z., Kuznetsov, A., &amp; Mayer, D. (2022). Highly selective and sensitive detection of glutamate by an electrochemical aptasensor. Analytical and bioanalytical chemistry, 414(4), 1609–1622. https://doi.org/10.1007/s00216-021-03783-w</t>
  </si>
  <si>
    <t>glu1d04</t>
  </si>
  <si>
    <t>Glutamate/Glutamic Acid</t>
  </si>
  <si>
    <t>5'GCATCAGTCCACTCGTGAGGTCGACTGATGAGGCTCGATCAGGAGCGCCGCTCGATCGCACTTTCACAGGATAGTAGTTGGTAGCGACCTCTGCTAGA3'</t>
  </si>
  <si>
    <t>Kd:12 ± 6 µM</t>
  </si>
  <si>
    <t>5-GCATCAGTCCACTCGTGA-N10-TGAGGCTCGAT-N42-AGCGACCTCTGCTAGA-3'</t>
  </si>
  <si>
    <t>Selection buffer (SB buffer) [100 mM NaCl, 20 mM Tris–HCl, 5 mM KCl, 2 mM MgCl2, 1 mM CaCl2, pH 7.6]</t>
  </si>
  <si>
    <t>Diagnostic: " Given this physiological importance, glutamic acid and the dynamics of its level in nervous tissue are important subjects of study. Therefore, noninvasive, easy-to-use specific and high-affinity detection methods are highly relevant for monitoring glutamic acid levels for both scientific and clinical purposes. It is well suited for point-of-care applications. Furthermore, future advancements in aptamer/transducer implementation, for instance, in microelectrode arrays, can be envisioned for this novel receptor, which will benefit monitoring of the release of the neurotransmitter glutamate in vitro and in vivo. Furthermore, the distinct on-signal response suggests a considerable analyte-induced conformation change, which can be utilized to realize molecular beacon-based sensors."</t>
  </si>
  <si>
    <t>Kuznetsov, A: A.Kuznetsov@tcen.ru 
Mayer, D: dirk.mayer@fz-juelich.de</t>
  </si>
  <si>
    <t>glu1</t>
  </si>
  <si>
    <t>5'GCATCAGTCCACTCGTGAGGTCGACTGATGAGGCTCGAT3'</t>
  </si>
  <si>
    <t>Biosensors: " A truncation permitted implementation of the aptamer in an electrochemical sensor. Therefore, this short aptamer sequence was modified with a thiol binding group and ferrocene redox probes to facilitate amperometric glutamate detection. The proposed aptasensor exhibited a wide concentration detection range from 0.01 pM to 1 nM with a low detection limit at the fM level for a very light molecule. This performance is sensitive enough to detect physiological concentrations of glutamate in various in vitro and in vivo samples."</t>
  </si>
  <si>
    <t>Truncated sequnce</t>
  </si>
  <si>
    <t>glu1 was labelled with a ferrocene redox tag at the 3′-end and immobilized on a gold electrode surface via Au-thiol bonds. Using 6-mercapto-1-hexanol as the backfill, the sensor performance was characterized by alternating current voltammetry. The glu1 aptasensor showed a limit of detection of 0.0013 pM, a wide detection range between 0.01 pM and 1 nM, and good selectivity for glutamate in tenfold diluted human serum</t>
  </si>
  <si>
    <t>https://pubmed.ncbi.nlm.nih.gov/35247355/</t>
  </si>
  <si>
    <t>https://doi.org/10.1016/j.ab.2022.114633</t>
  </si>
  <si>
    <t>SARS-CoV-2 Spike glycoprotein</t>
  </si>
  <si>
    <t>5'CACGACGACAGAGACCACAGCACGTGGCCCACGTTAATCCGTTATAAGTCAAGCTCGATCCAGCAGCCAGAGACGAACA3'</t>
  </si>
  <si>
    <t>Kd: 89.41 ± 18 nM</t>
  </si>
  <si>
    <t>5'-CACGACGACAGAGACCACAG-N40-CCAGCAGCCAGAGACGAACA-3'</t>
  </si>
  <si>
    <t>50 mM Tris-HCl pH 7.0, 110 mM NaCl, 1 mM MgCl2</t>
  </si>
  <si>
    <t>Biosensor: " The rapid spread of SARS-CoV-2 infection throughout the world led to a global public health and economic crisis triggering an urgent need for the development of low-cost vaccines, therapies and high-throughput detection assays. In this work, we used a combination of Ideal-Filter Capillary Electrophoresis SELEX (IFCE-SELEX), Next Generation Sequencing (NGS) and binding assays to isolate and validate single-stranded DNA aptamers that can specifically recognize the SARS-CoV-2 Spike glycoprotein. Two selected non-competing DNA aptamers, C7 and C9 were successfully used as sensitive and specific biological recognition elements for the development of electrochemical and fluorescent aptasensors for the SARS-CoV-2 Spike glycoprotein"</t>
  </si>
  <si>
    <t>Alvarez-Salas, L. M, E-mail address: lalvarez@cinvestav.mx</t>
  </si>
  <si>
    <t>5'CACGACGACAGAGACCACAG5'GGGGGCGTCAAGCGGGGTCACATCGGAGTAGGGAATCTTGCCAGCAGCCAGAGACGAACA3'</t>
  </si>
  <si>
    <t>Kd: 231.9 ± 15 nM</t>
  </si>
  <si>
    <t>https://pubmed.ncbi.nlm.nih.gov/35057930/</t>
  </si>
  <si>
    <t>https://doi.org/10.1016/j.aca.2021.339334</t>
  </si>
  <si>
    <t>Vergara-Barberán, M., Lerma-García, M. J., Simó-Alfonso, E. F., García-Hernández, M., Martín, M. E., García-Sacristán, A., González, V. M., &amp; Herrero-Martínez, J. M. (2022). Selection and characterization of DNA aptamers for highly selective recognition of the major allergen of olive pollen Ole e 1. Analytica chimica acta, 1192, 339334. https://doi.org/10.1016/j.aca.2021.339334</t>
  </si>
  <si>
    <t>AptOle1#6</t>
  </si>
  <si>
    <t>Olive (Olea europaea L.) pollen 1 (Ole e 1)</t>
  </si>
  <si>
    <t>5'GCGGATGAAGACTGGTGTAGAGGCATCGTTGCCTGGTTTTATTTCCTGCCCCATTGCTGCCCTAAATACGAGCAAC3'</t>
  </si>
  <si>
    <t>5'-GCGGATGAAGACTGGTCT-N40-GTTGCTCGTATTTAGGGC-3'</t>
  </si>
  <si>
    <t>20 mM Tris-HCl pH 7.4, 1 mM MgCl2, 150 mM NaCl, 5 mM KCl</t>
  </si>
  <si>
    <t>20 kDa</t>
  </si>
  <si>
    <t>Diagnostic, Therapeutic: " Our results indicate that aptamer AptOle1#6 provided the highest binding for this allergenic protein. Besides, the aptamer affinity monolith with the selected oligonucleotide sequence was successfully applied to recognize Ole e 1 in allergy skin test. All these results demonstrate that the aptamers and aptamer-based methodologies (e.g. affinity monolithic columns) can potentially serve as powerful analytical tools in separation, enrichment and diagnostic of allergenic proteins in therapeutic and clinical fields."</t>
  </si>
  <si>
    <t>Herrero-Martínez, J. M, E-mail address: jmherrer@uv.es</t>
  </si>
  <si>
    <t>https://pubmed.ncbi.nlm.nih.gov/35026634/</t>
  </si>
  <si>
    <t>https://doi.org/10.1016/j.talanta.2021.123073</t>
  </si>
  <si>
    <t>Apt-2.5</t>
  </si>
  <si>
    <t>Major urinary protein 13 (MUP13) (rat urine biomarker)</t>
  </si>
  <si>
    <t>5'ATACCAGCTTATTCAATTGTCCACAAAATCCTTATTTTCCTTCATAGGTTACAATTGTACAATCGTAATCAGTTAG3'</t>
  </si>
  <si>
    <t>Kd: 19 ± 2 nM</t>
  </si>
  <si>
    <t>5‘-ATACCAGCTTATTCAATT–N40 –ACAATCGTAATCAGTTAG-3‘</t>
  </si>
  <si>
    <t>100 mM NaCl, 20 mM Tris-HCl pH 7.6, 10 mM MgCl2, 5 mM KCl, 1 mM CaCl2</t>
  </si>
  <si>
    <t>Biomarker: " The assay showed that the aptamer could detect recombinant MUP13 spiked in filtered urine and the natural MUP13 in unfiltered urine, as a first step into translation to real world application. These are the first known assays to detect and quantify a MUP biomarker of rats."</t>
  </si>
  <si>
    <t>pool information: 76 bp- consisted of 76 bp oligonucleotides with a central random region flanked by two constant regions that acted as the primer binding sites. pool information was found in another paper doi: 10.1371/journal.pone.0134403
The Kd was obtained from Bead-based binding assay. The sequence of 1.4 and 2.5 aptamer is identical however, their secondary structure differ.</t>
  </si>
  <si>
    <t>Kralicek, A, Email: avkralicek@gmail.com</t>
  </si>
  <si>
    <t>Apt-1.4</t>
  </si>
  <si>
    <t>Kd: 25 ± 7 nM</t>
  </si>
  <si>
    <t>https://pubmed.ncbi.nlm.nih.gov/35211356/</t>
  </si>
  <si>
    <t>https://doi.org/10.1016/j.omtn.2022.01.012</t>
  </si>
  <si>
    <t>AP-9R</t>
  </si>
  <si>
    <t>Cancer stem cells (CSCs) A549 shEcad cells</t>
  </si>
  <si>
    <t>5'ACAGCACCACAGACCAGTGCTTTATTATTCCTATTTTGATTCGACGCCAGTTACGGTGTTTGTCTTCCTGCC3'</t>
  </si>
  <si>
    <t>Kd: 54.29 ± 9.55 nM</t>
  </si>
  <si>
    <t>5′-GGCAGGAAGACAAACA-N40-GGTCTGTGGTGCTGT-3′</t>
  </si>
  <si>
    <t>1 L of DPBS, 4.5 g of glucose, 100 mg of tRNA, 1 g of bovine serum albumin (BSA), and 5 mL of 1 M MgCl2</t>
  </si>
  <si>
    <t>38 kDa</t>
  </si>
  <si>
    <t>Biomaker, Therapeutic, Diagnostic: " The expression of Annexin A2 was associated with signatures of stemness and metastasis, as well as poor clinical outcomes, in lung cancer in silico. Moreover, AP-9R decreased Annexin A2 expression and suppressed CSC properties in CSCs in vitro and in vivo. The present findings suggest that Annexin A2 is a CSC marker and regulator, and the CSC-specific aptamer AP-9R has potential theranostic applications for lung cancer."</t>
  </si>
  <si>
    <t>Secondary strucutre sequence does not match with the given pool sequnce. They both have 72 sequence.</t>
  </si>
  <si>
    <t>Chen, Y. L, E-mail: yuhling@mail.ncku.edu.tw</t>
  </si>
  <si>
    <t>https://pubmed.ncbi.nlm.nih.gov/35258047/</t>
  </si>
  <si>
    <t>https://doi.org/10.1039/d1tb02729h</t>
  </si>
  <si>
    <t>Cs5</t>
  </si>
  <si>
    <t>CDC133 (cell surface markers of Colorectal cancer (CRC))</t>
  </si>
  <si>
    <t>5'TTACATCGAGTGGCTTATAAAGTAGGCGTAGGGCTAGGCGGAGAGATGTAA3'</t>
  </si>
  <si>
    <t>Kd: 16.3 ± 6.8 nM</t>
  </si>
  <si>
    <t>5'-ATACCAGCTTATTCAATT-N40-AGATAGTAAGTGCAATCT-3'</t>
  </si>
  <si>
    <t>0.1 mg mL-1 yeast tRNA (USA) and 1 mg mL1 BSA (Sigma) into the washing buffer (4.5 g L-1 glucose, 5 mM MgCl2, 0.05 g L-1 CaCl2, and Dulbecco's phosphate buffered saline (DPBS))</t>
  </si>
  <si>
    <t>120 kDa</t>
  </si>
  <si>
    <t>Therapeutic and Diagnostic: " we explored the Cs5-mediated in vitro and in vivo treatment of colorectal cancer via chimera (CD133-aptCs5-Dox) composed of the aptamer and the anticancer drug doxorubicin (Dox). Therefore, our work provides a novel and promising tool for CD133 related cancer diagnosis and treatment."</t>
  </si>
  <si>
    <t>5'FAM-modified sequences</t>
  </si>
  <si>
    <t>Pei, R, Email: rjpei2011@sinano.ac.cn</t>
  </si>
  <si>
    <t>https://pubmed.ncbi.nlm.nih.gov/34798263/</t>
  </si>
  <si>
    <t xml:space="preserve"> Pharmacol Res </t>
  </si>
  <si>
    <t>https://doi.org/10.1016/j.phrs.2021.105982</t>
  </si>
  <si>
    <t>Apt.6</t>
  </si>
  <si>
    <t>Angiotensin converting enzyme 2 (hACE2), Human</t>
  </si>
  <si>
    <t>5'ATAGTCCCTGGCGTGCTTGACAGCAACACGAACACTGAACGTTCTTAACAAGCCTGGCAGAGCAGGTACGGTGTCA3'</t>
  </si>
  <si>
    <t>IC50= 29-43 nM</t>
  </si>
  <si>
    <t>5'-TGACACCGTACCTGCTCT-N40-AAGCACGCCAGGGACTAT-3'</t>
  </si>
  <si>
    <t>NaCl 140 mM, KCl2 mM, MgCl2 5 mM, CaCl2 2 mM, Tris pH 7.4 20 mM, Tween 20 0.05% [v/v])</t>
  </si>
  <si>
    <t>Therapeutic: "Our approach brings a significant innovation to the therapeutic paradigm of the SARS-CoV-2 pandemic by protecting the target cell instead of focusing on the virus; this is particularly attractive in light of the increasing number of viral mutants that may potentially escape the currently developed immune-mediated neutralization strategies. by applying in vitro and in silico approaches, we demonstrated that these aptamers could generate a steric hindrance on ACE2, thus preventing the binding of the cleaved S1 subunit SARS-CoV-2 S to the cellular receptor regardless of the viral variant and inhibiting the infection of pseudoviral particles carrying the S protein from SARS-CoV-2."</t>
  </si>
  <si>
    <t>Constant region of Aptamer sequence does not match with the given pool sequnce.</t>
  </si>
  <si>
    <t>Ciana, P. ; E-mail :paolo.ciana@unimi.it</t>
  </si>
  <si>
    <t>Apt.14</t>
  </si>
  <si>
    <t>5'ATAGTCCCTGGCGTGCTTCCGCGAGAGTTCGACATTCCCGAAAGTACGACGAAAGTCCAGAGCAGGTACGGTGTCA3'</t>
  </si>
  <si>
    <t>IC50= 94-186 nM</t>
  </si>
  <si>
    <t>https://pubmed.ncbi.nlm.nih.gov/34815029/</t>
  </si>
  <si>
    <t>https://doi.org/10.1016/j.aca.2021.339206</t>
  </si>
  <si>
    <t>Lorenzo-Gómez, R., Miranda-Castro, R., de Los Toyos, J. R., de-Los-Santos-Álvarez, N., &amp; Lobo-Castañón, M. J. (2022). Aptamers targeting a tumor-associated extracellular matrix component: The human mature collagen XIα1. Analytica chimica acta, 1189, 339206. https://doi.org/10.1016/j.aca.2021.339206</t>
  </si>
  <si>
    <t>16mer (16-amino acid peptide from collagen XIα1) peptide of the C-telopeptide from human collagen XIα1 (colXIα1)</t>
  </si>
  <si>
    <t xml:space="preserve">5'GGTTGACGGCAGTCGGCGGTATGCGCATATCGTGTTGGTA3'
</t>
  </si>
  <si>
    <t xml:space="preserve">Kd: 25 nM </t>
  </si>
  <si>
    <t>5'-ATACCAGCTTATTCAATT-N40-ACAATCGTAATCAGTTAG-3'</t>
  </si>
  <si>
    <t>10 mM Tris (pH 7.4) + 2 M NaCl buffer</t>
  </si>
  <si>
    <t>55 kDa</t>
  </si>
  <si>
    <t>Diognostic: " The extracellular matrix (ECM) plays an essential role in tumor progression and invasion through its continuous remodeling. The growth of most carcinomas is associated with an excessive collagen deposition that provides the proper environment for tumor development and chemoresistance. It was also used for target detection in a mixed antibody-aptamer sandwich assay showing it can be useful for diagnostic purposes in biological fluids."</t>
  </si>
  <si>
    <t>The stringency of the selection was modified by varying the incubation time, the [DNA]/[peptide] ratio and adding fetal bovine serum (FBS) in the interaction buffer</t>
  </si>
  <si>
    <t>Lobo-Castañón, M. J, Email: mjlc@uniovi.es</t>
  </si>
  <si>
    <t>https://pubmed.ncbi.nlm.nih.gov/35534270/</t>
  </si>
  <si>
    <t xml:space="preserve"> J Dairy Sci </t>
  </si>
  <si>
    <t>https://doi.org/10.3168/jds.2021-21569</t>
  </si>
  <si>
    <t>Seq. ID no. 3</t>
  </si>
  <si>
    <t>Β-casomorphin-7 (BCM-7)</t>
  </si>
  <si>
    <t>5'TAGGGAAGAGAAGGACATATGATGAAAGAGCCGGACGGGGGGCTGGCAAGGGACGGGGGGGCTGTTGACTAGTACATGACCACTTGA3'</t>
  </si>
  <si>
    <t>Kd: 28.93 ± 0.783 nM</t>
  </si>
  <si>
    <t>5′-TAGGGAAGAGAAGGACATATGAT-N40-TTGACTAGTACATGACCACTTGA-3′</t>
  </si>
  <si>
    <t>5.0 mM Tris-HCl, 0.5 mM EDTA, and 1.0 M NaCl</t>
  </si>
  <si>
    <t>Biosensor: " The non-systematic evolution of ligands by the exponential enrichment (non-SELEX) method was used in the present study for the selection of β-casomorphin-7 (BCM-7)-specific aptamers. These aptamers were tested to evaluate their ability to detect BCM-7 peptide in the human urine sample. These aptamers have the potential in biosensor making for detecting BCM-7 peptide in urine samples of autistic patients."</t>
  </si>
  <si>
    <t>The main objective of the current work was to select aptamers by using the non-SELEX method (magnetic bead-based approach)</t>
  </si>
  <si>
    <t>Mohanty, A. K. Email: ashokmohanty1@gmail.com</t>
  </si>
  <si>
    <t>https://pubmed.ncbi.nlm.nih.gov/35628622/</t>
  </si>
  <si>
    <t>https://doi.org/10.3390/ijms23105810</t>
  </si>
  <si>
    <t>RBD-1CM1</t>
  </si>
  <si>
    <t>Receptor-binding domain (RBD) of SARS-CoV-2 spike protein (S protein)</t>
  </si>
  <si>
    <t>5'CAGCACCGACCTTGTGCTTTGGGAGTGCTGGTCTAAGGGCGTTAATAGACA 3'</t>
  </si>
  <si>
    <t>Quartz Crystal Microbalance (QCM) Experiments
 -&gt; KA: 8.3 uM</t>
  </si>
  <si>
    <t>1X PBS (adjusted pH to 7.4 with the HCl solution)
Check "Other" section</t>
  </si>
  <si>
    <t>Diagnostic and Detection: " Based on the experimental data of quartz crystal microbalance (QCM), the RBD-1CM1 aptamer could produce larger signals in mass change and exhibit an improved binding affinity to the S protein. Therefore, the RBD-1CM1 aptamer, which was selected from 1431 mutants, was the best potential candidate for the detection of SARS-CoV-2. The RBD-1CM1 aptamer can be an alternative biological element for the development of SARS-CoV-2 diagnostic testing."</t>
  </si>
  <si>
    <t>Two point mutation in parent sequence</t>
  </si>
  <si>
    <t>Parent paper: Song, Y.; Song, J.; Wei, X.; Huang, M.; Sun, M.; Zhu, L.; Lin, B.; Shen, H.; Zhu, Z.; Yang, C. Discovery of aptamers targeting the receptor-binding domain of the SARS-CoV-2 spike glycoprotein. Anal. Chem. 2020, 92, 9895–9900. [CrossRef] [PubMed]. 
This paper proposed in-silico approach, an aptamer (RBD-1C) reported by Song et al. was used as the parent
sequence for the production of one-point and two-point mutated sequences.
The parent sequence: 5'CAGCACCGACCTTGTGCTTTGGGATGCTGGTCCAAGG GCGTTAATGGACA -3'
RBD-1C1M was specifically chosen because of its ZDOCK and ZRANK values (used to evaluate intermolecular interactions). It has the lowest ZRANK value of -98..551 and a ZDOCK value of 51.5. 
The binding/selection buffer was clearly mentioned; The closest binding buffer was</t>
  </si>
  <si>
    <t>Hu, W. P, Email: wenpinhu@asia.edu.tw</t>
  </si>
  <si>
    <t>https://pubmed.ncbi.nlm.nih.gov/34383183/</t>
  </si>
  <si>
    <t xml:space="preserve"> Invest New Drugs </t>
  </si>
  <si>
    <t>https://doi.org/10.1007/s10637-021-01161-y</t>
  </si>
  <si>
    <t>OS-7.9 aptamer</t>
  </si>
  <si>
    <t>Osteosarcoma MG-63 cell line, Human</t>
  </si>
  <si>
    <t>5'ATCCAGAGTGACGCAGCAGGGCACATTGTTCACACACAGATCACATTACGGAAAACACAACTACACGAAATGTCGTTGGTGGCCC3'</t>
  </si>
  <si>
    <t>Kd: 12.8 ± 0.9 nM</t>
  </si>
  <si>
    <t>5'-ATCCAGAGTGACGCAGCA-N50-AATGTCGTTGGTGGCCC-3'</t>
  </si>
  <si>
    <t>Phosphate-Buffered Saline (PBS) 1 × with 4.5 mg/mL glucose [Acros] and 5 mM MgCl2 [VWR], 1 mg/mL bovine serum albumin (BSA) [NZYTech].</t>
  </si>
  <si>
    <t>Diagnostic and Therapeutic: " OS-7.9 could recognize a common protein expressed in these cancer cells, possibly becoming a potential molecular probe for early diagnosis and targeted therapies for metastatic disease. ese outcomes sug_x0002_gest that the OS-7.9 aptamer may be considered a potenial probe for further use in cancer research, namely for develop_x0002_ing early diagnosis assays and therapies for metastatic dis_x0002_ease, as well as for searching common membrane proteins existing in these diferent types of cancers."</t>
  </si>
  <si>
    <t>Rodrigues, L; Email: lrmr@deb.uminho.pt</t>
  </si>
  <si>
    <t>https://pubmed.ncbi.nlm.nih.gov/35018437/</t>
  </si>
  <si>
    <t>https://doi.org/10.1093/nar/gkab1293</t>
  </si>
  <si>
    <t>CA15-2</t>
  </si>
  <si>
    <t>HIV-1 Capsid (CA) lattice tubes</t>
  </si>
  <si>
    <t>5'GGAAGAAGAGAAUCAUACACAAGAUCGACGUACCUCAGGGUGGUGUAUGACUGAGGUGAAGACUGUGAACCAUGGCAUGCGGGCAUAAGGUAGGUAAGUCCAUA3'</t>
  </si>
  <si>
    <t>Kd: 350 ± 50 nM (using MST at a CA protein concentration of 0.1 - 1000 nM); Kd: 502 ± 57 nM (using nitrocellulose filter binding assays at a CA protein concentration of 10-7500 nM)</t>
  </si>
  <si>
    <t>5'-GCCAGGAAGAAGAGAATCATACACAAGA-N56-GGGCATAAGGTAGGTAAGTCCATA-3'</t>
  </si>
  <si>
    <t>50 mM Tris–HCl [pH 7.5], 100 mM KCl, 50 mM NaCl, 1 mM MgCl2)</t>
  </si>
  <si>
    <t>Research and Therapeutic: " This paper found that aptamer CA15-2 was able to inhibit viral replication when expressed in producer cells, but not when expressed in target cells, opening the door to further examination of the mechanisms underlying viral inhibition by aptamer CA15-2. Importantly, aptamers that recognize accessible sites specific to CA lattice or other CA assembly forms provide an opportunity to investigate impact of these interactions on diverse steps of HIV-1 replication, to further examine CA interactions with host factors, and to identify potentially novel interaction surfaces present on CA assembly forms, all of which could increase our understanding of viral biology and inform development of therapeutics."</t>
  </si>
  <si>
    <t>We describe aptamer CA15-2, which selectively binds CA lattice, but not CA monomer or CA hexamer, suggesting that it targets an interface present and accessible only on CA lattice. The 56N reverse primer with a 5'-amino group attached to a C-6 alkyl chain (5' amino modifier C6) was purchased from Integrated DNA Technologies
The Kd values reported may underrepresent the true bind strength of CA15-2.</t>
  </si>
  <si>
    <t>Lange, M. J. Email: langemj@missouri.edu</t>
  </si>
  <si>
    <t>https://doi.org/10.1016%2Fj.ab.2022.114633</t>
  </si>
  <si>
    <t>5'CACGACGACAGAGACCACAGCACGTGGCCCACGTTAATCCGTTATAAGTCAAGCTCGATTGTTCGTCTCTGGCTGCTGG3'</t>
  </si>
  <si>
    <t>5'-CACGACGACAGAGACCACAG-N40-TGTTCGTCTCTGGCTGCTGG-3'</t>
  </si>
  <si>
    <t>Biosensor: "Two selected non-competing DNA aptamers, C7 and C9 were successfully used as sensitive and specific biological recognition elements for the development of electrochemical and fluorescent aptasensors for the SARS-CoV-2 Spike glycoprotein with detection limits of 0.07 fM and 41.87 nM, respectively. As proof-of-concept applications, selected paired aptamers were implemented in a electrochemical aptasensor and a simple sandwich-type fluorescent aptasensor capable of detecting and quantifying S protein in diluted human saliva of multiple donors suggesting a novel tool for the rapid and opportune diagnosis of COVID-19"</t>
  </si>
  <si>
    <t>In this work, the paper used a combination of Ideal-Filter Capillary Electrophoresis SELEX (IFCE-SELEX).</t>
  </si>
  <si>
    <t>Alvarez-Salas, L. M. , Email: lalvarez@cinvestav.mx</t>
  </si>
  <si>
    <t>Martínez-Roque, M. A., Franco-Urquijo, P. A., García-Velásquez, V. M., Choukeife, M., Mayer, G., Molina-Ramírez, S. R., Figueroa-Miranda, G., Mayer, D., &amp; Alvarez-Salas, L. M. (2022). DNA aptamer selection for SARS-CoV-2 spike glycoprotein detection. Analytical biochemistry, 645, 114633. https://doi.org/10.1016/j.ab.2022.114633</t>
  </si>
  <si>
    <t>5'CACGACGACAGAGACCACAGGGGGGCGTCAAGCGGGGTCACATCGGAGTAGGGAATCTTGTGTTCGTCTCTGGCTGCTGG3'</t>
  </si>
  <si>
    <t>Biosensor: "Two selected non-competing DNA aptamers, C7 and C9 were successfully used as sensitive and specific biological recognition elements for the development of electrochemical and fluorescent aptasensors for the SARS-CoV-2 Spike glycoprotein with detection limits of 0.07 fM and 41.87 nM, respectively. As proof-of-concept applications, selected paired aptamers were implemented in a electrochemical aptasensor and a simple sandwich-type fluorescent aptasensor capable of detecting and quantifying S protein in diluted human saliva of multiple donors suggesting a novel tool for the rapid and opportune diagnosis of COVID-20"</t>
  </si>
  <si>
    <t>https://pubmed.ncbi.nlm.nih.gov/21798953/</t>
  </si>
  <si>
    <t xml:space="preserve">Science </t>
  </si>
  <si>
    <t>https://doi.org/10.1126/science.1207339</t>
  </si>
  <si>
    <t>Paige, J. S., Wu, K. Y., &amp; Jaffrey, S. R. (2011). RNA mimics of green fluorescent protein. Science (New York, N.Y.), 333(6042), 642–646. https://doi.org/10.1126/science.1207339</t>
  </si>
  <si>
    <t>24-2 (Spinach)</t>
  </si>
  <si>
    <t>The fluorophore in Green fluorescent protein (GFP) (Ser65-Tyr66-Gly67)</t>
  </si>
  <si>
    <t>5'GACGCAACUGAAUGAAAUGGUGAAGGACGGGUCCAGGUGUGGCUGCUUCGGCAGUGCAGCUUGUUGAGUAGAGUGUGAGCUCCGUAACUAGUCGCGUC3'</t>
  </si>
  <si>
    <t>KD: 537 nM</t>
  </si>
  <si>
    <t>5ʼ-ATACGCTCTAGAATTCAATT-N70-AGATAGCTCGAGCAATGC-3ʼ</t>
  </si>
  <si>
    <t>40 mM HEPES pH 7.4 (or 40 mM Bicine pH 8.0), 125 mM KCl, 5 mM MgCl2, and 5% DMSO</t>
  </si>
  <si>
    <t>Research and Biosensor: " An RNA-fluorophore complex resembling enhanced GFP (EGFP), termed Spinach, emits a green fluorescence comparable in brightness to fluorescent proteins. Spinach is markedly resistant to photobleaching, and Spinach fusion RNAs can be imaged in living cells. These RNA mimics of GFP provide an approach for genetic encoding of fluorescent RNAs. RNAs can be tagged with Spinach, providing a simple strategy for introducing a compact fluorescent tag for live cell imaging of RNAs, while avoiding the problems associated with current methods for tagging RNAs. Spinach is different from GFP in that it exhibits considerable resistance to photobleaching, and fluorescence is observed shortly after Spinach transcription in cells, which contrasts with the delay in acquisition of fluorescence by nascent GFP due to the requirement for fluorophore maturation"</t>
  </si>
  <si>
    <t>Truncation and mutagenesis of 24-2 (Spinach)</t>
  </si>
  <si>
    <t>Purified single stranded DNA library was then used in a PCR reaction to gently amplify the library and to create double stranded DNA templates for RNA in vitro synthesis.</t>
  </si>
  <si>
    <t>Jaffrey, S. R., srj2003@med.cornell.edu</t>
  </si>
  <si>
    <t>13-2</t>
  </si>
  <si>
    <t>5'UCUAGAAUUCAAUUUGCGUAUUGAGACAGGGCCGCGCUAUUUCUGGAGGGGCGGUACAUGAAAGUGGUGGUUGGGUGCGGUCGGAGAUAGCUCGAGCAAUGC3'</t>
  </si>
  <si>
    <t>KD: 464 nM</t>
  </si>
  <si>
    <t>5ʼ-AUACGCUCUAGAAUUCAAUU-N70-AGAUAGCUCGAGCAAUGC-3ʼ</t>
  </si>
  <si>
    <t>5'GGGAGAUACGCUCUAGAAUUCAAUUGCAUGGUGGUCUGGGACAGACGUGUGGACGGCACACAGCGUGAGGCUUUGGUGGGUUAUGGCUGUCAUGCGAGAUAGCUCGAGCAAUGC3'</t>
  </si>
  <si>
    <t>KD: 406 nM</t>
  </si>
  <si>
    <t>https://pubmed.ncbi.nlm.nih.gov/25337688/</t>
  </si>
  <si>
    <t>J Am Chem Soc</t>
  </si>
  <si>
    <t>https://doi.org/10.1021/ja508478x</t>
  </si>
  <si>
    <t>29-1</t>
  </si>
  <si>
    <t>RNA Mimic of Green Fluorescent Protein (Fluorophores, coupled with fluorescence-activated cell sorting (FACS); Escherichia coli</t>
  </si>
  <si>
    <t>5'GAGACGCAACUGAAUGAAAUGGUGAAGGAGACGGUCGGGUCCAGGCACAAAAAUGUUGCCUGUUGAGUAGAGUGUGGGCUCCGUAACUAGUCGCGUCAC3'</t>
  </si>
  <si>
    <t>5'GAGACGCAACTGAATGAA-N26-CTGCTTCGGCAG-N26-TCCGTAACTAGTCGCGTCAC-3'</t>
  </si>
  <si>
    <t>40 mM HEPES pH 7.4, 100 mM KCl, 1 mM MgCl2, and 0.1% DMSO.</t>
  </si>
  <si>
    <t>Detection: " Genetically encoded fluorescent ribonucleic acids (RNAs) have diverse applications, including imaging RNA trafficking and as a component of RNA-based sensors that exhibit fluorescence upon binding small molecules in live cells. tRNA-independent tagging for mammalian cell imaging, in vivo imaging; Reduced magnesium dependence contributes to a nearly 100% increase in brightness in E. coli and allows robust imaging of tagged RNA in mammalian cells without the need for additional magnesium in media. Additionally, unlike Spinach2, Broccoli does not require the use of a tRNA scaffold to promote its folding in vivo. Thus, selection of aptamers in living cells results in variants that exhibit properties allowing them to function well in cells without the need for extensive in vitro mutagenesis."</t>
  </si>
  <si>
    <t>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t>
  </si>
  <si>
    <t xml:space="preserve">Broccoli–DFHBI-1T(29-1-3-1)
</t>
  </si>
  <si>
    <t>5'GAGACGGUCGGGUCCAGAUAUUCGUAUCUGUCGAGUAGAGUGUGGGCUC3'</t>
  </si>
  <si>
    <t>KD: 360 nM</t>
  </si>
  <si>
    <t>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</si>
  <si>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t>
  </si>
  <si>
    <t>tBroccoli</t>
  </si>
  <si>
    <t>5'GCCCGGAUAGCUCAGUCGGUAGAGCAGCGGAGACGGUCGGGUCCAGAUAUUCGUAUCUGUCGAGUAGAGUGUGGGCUCCGCGGGUCCAGGGUUCAAGUCCCUGUUCGGGCGCCA3'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</si>
  <si>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</si>
  <si>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Dimeric Broccoli by Modification of the Terminal Stem-Loop of Broccoli
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</si>
  <si>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tRNA-Broccoli-c-diGMP sensor</t>
  </si>
  <si>
    <t>5'GCCCGGAUAGCUCAGUCGGUAGAGCAGCGGAGACGGUCGGGUACGCACAGGGCAAACCAUUCGAAAGAGUGGGACGCAAAGCCUCCGGCCUAAACCAGAAGACAUGGUAGGUAGCGGGGUUACCGAUAGUAGAGUGUGGGCUCCGCGGGUCCAGGGUUCAAGUCCCUGUUCGGGCGCCA3'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</si>
  <si>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</si>
  <si>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*Sequence of Broccoli-based c-diGMP sensor in the tRNA 
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</si>
  <si>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tdBroccoli</t>
  </si>
  <si>
    <t>5'GCCCGGAUAGCUCAGUCGGUAGAGCAGCGGAGACGGUCGGGUCCAUCUGAGACGGUCGGGUCCAGAUAUUCGUAUCUGUCGAGUAGAGUGUGGGCUCAGAUGUCGAGUAGAGUGUGGGCUCCGCGGGUCCAGGGUUCAAGUCCCUGUUCGGGCGCCA3'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</si>
  <si>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insert a second Broccoli aptamer into the Broccoli terminal stem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</si>
  <si>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</si>
  <si>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https://pubmed.ncbi.nlm.nih.gov/12214238/</t>
  </si>
  <si>
    <t>Nature</t>
  </si>
  <si>
    <t>https://doi.org/10.1038/nature00963</t>
  </si>
  <si>
    <t>Aptamer 9.3</t>
  </si>
  <si>
    <t>Coagulation Factor IXa (FIXa)</t>
  </si>
  <si>
    <t>5'-GGGAUGGGGACUAUACCGCGUAAUGCUGCCUCCCCAUUCCGGAACGCU-3'</t>
  </si>
  <si>
    <t>Kd: 0.65 ± 0.2 nM</t>
  </si>
  <si>
    <t>5′-GGGAGAGAGGAAGAGGGAUGGG-N40-CAUAACCCAGAGGUCGAU-3′</t>
  </si>
  <si>
    <t>20 mM HEPES, pH 7.4, 150 mM NaCl, 2 mM CaCl2, and 0.01% BSA</t>
  </si>
  <si>
    <t>Therapeutic: " Here we show that protein-binding oligonucleotides (aptamers) against coagulation factor IXa are potent anticoagulants. We also show that oligonucleotides complementary to these aptamers can act as antidotes capable of efficiently reversing the activity of these new anticoagulants in plasma from healthy volunteers and from patients who cannot tolerate heparin5. This generalizable strategy for rationally designing a drug–antidote pair thus opens up the way for developing safer regulatable therapeutics."</t>
  </si>
  <si>
    <t>Starting library contained 2'-fluoropyrimidines (2′F cytidine triphosphate and uridine triphosphate)</t>
  </si>
  <si>
    <t xml:space="preserve">Rusconi, C. P., c.rusconi@cgct.duke.edu; Sullenger, B. A., b.sullenger@cgct.duke.edu </t>
  </si>
  <si>
    <t>Rusconi, C. P., Scardino, E., Layzer, J., Pitoc, G. A., Ortel, T. L., Monroe, D., &amp; Sullenger, B. A. (2002). RNA aptamers as reversible antagonists of coagulation factor IXa. Nature, 419(6902), 90–94. https://doi.org/10.1038/nature00963</t>
  </si>
  <si>
    <t>Aptamer 9.3t</t>
  </si>
  <si>
    <t>5'-AUGGGGACUAUACCGCGUAAUGCUGCCUCCCCAU-3'</t>
  </si>
  <si>
    <t>Kd: 0.58 ± 0.1 nM</t>
  </si>
  <si>
    <t>Truncation of 9.3</t>
  </si>
  <si>
    <t>https://pubmed.ncbi.nlm.nih.gov/8523524/</t>
  </si>
  <si>
    <t>Nat Biotechnol</t>
  </si>
  <si>
    <t>https://doi.org/10.1038/nbt0996-1116</t>
  </si>
  <si>
    <t>D-R16c</t>
  </si>
  <si>
    <t>D-arginine</t>
  </si>
  <si>
    <t>5'CGGAUGGAAGGCGUGGUUAGAAUCCAAUAGCCCAUCCG3'</t>
  </si>
  <si>
    <t>Kd: 135 ± 25 µM</t>
  </si>
  <si>
    <t>Not reported. The paper stated in vitro T7-transcription of a DNA template containing 50 randomized nucleotides flanked by two fixed 20-mer sequences</t>
  </si>
  <si>
    <t xml:space="preserve">320 mM NaCl, 50 mM Tris-HCI,  pH 7.5, and 5 mM MgCI, </t>
  </si>
  <si>
    <t>Diagnostics: " Here we describe the mirror-design of a stable 38-mer L-oligori_x0002_bonucleotide ligand that binds to L-arginine. This L-RNA ligand was also able to bind to a short peptide containing the basic region of the human immunodeficiency virus type-1 Tat-protein. The L-RNA ligand displayed the expected stability in human serum. These findings may contribute to the identification of novel diagnostics and pharmaceuticals"</t>
  </si>
  <si>
    <t xml:space="preserve">Truncation: A short 38-mer aptamer containing the two sequences was chemi_x0002_cally synthesized based upon the secondary structure model. This truncated version of the aptamer, termed D-Rl6c, contains the structural clements necessary for specific binding to arginine </t>
  </si>
  <si>
    <t>An RNA library with 10" variants was generated by in vitro T7-transcription of a DNA template containing 50 randomized nucleotides flanked by two fixed 20-mer sequences for PCR amplification. The transcribed RNAs were selected on a o-arginine affinity column.</t>
  </si>
  <si>
    <t>Fürste, J. P. 
Email: fuerste@chemie.fu-berlin.de</t>
  </si>
  <si>
    <t>L-R16c</t>
  </si>
  <si>
    <t>Kd:  129 ± 18 µM</t>
  </si>
  <si>
    <t>J Biol Chem</t>
  </si>
  <si>
    <t>Hicke, B. J., Marion, C., Chang, Y. F., Gould, T., Lynott, C. K., Parma, D., Schmidt, P. G., &amp; Warren, S. (2001). Tenascin-C aptamers are generated using tumor cells and purified protein. The Journal of biological chemistry, 276(52), 48644–48654. https://doi.org/10.1074/jbc.M104651200</t>
  </si>
  <si>
    <t>E9P2-2</t>
  </si>
  <si>
    <t xml:space="preserve">Tenascin-C (TN-C) </t>
  </si>
  <si>
    <t>5'GGGAGGACGAUGCGGUGCCCACUAUGCGUGCCGAAAAACAUUUCCCCCUCUACCCCAGACGACUCGCGCGA3'</t>
  </si>
  <si>
    <t>Kd: 4 nM</t>
  </si>
  <si>
    <t>Drug delivery: "targeted delivery of radioisotopes or chemical agents to diseased tissues.A size-minimized and nuclease-stabilized aptamer, TTA1, binds to the fibrinogen-like domain of TN-C with an equilibrium dissociation constant (Kd) of 5 × 10−9m. At 13 kDa, this aptamer is intermediate in size between peptides and single chain antibody fragments, both of which are superior to antibodies for tumor targeting because of their smaller size. TTA1 defines a new class of ligands that are intended for targeted delivery of radioisotopes or chemical agents to diseased tissues."</t>
  </si>
  <si>
    <t>Truncation: Family II aptamers E9P2-1 and E9P2-2 together represented 56% of the E9P2 pool. Thus, family II aptamers dominated the advanced pools and displayed high affinity for TN-C withKds of 1–10 × 10−9m.</t>
  </si>
  <si>
    <t>DNA library/pool was used as a template to generate the RNA pool used in the selection. A T7 promoter sequence might be necessary to use this DNA library/pool as a template to generate the RNA pool in the selection..</t>
  </si>
  <si>
    <t>Cancer Res</t>
  </si>
  <si>
    <t>A10-3</t>
  </si>
  <si>
    <t>Prostate-Specific Membrane Antigen (PSMA) of prostate cancer cells</t>
  </si>
  <si>
    <t>5'GGGAGGACGAUGCGGAUCAGCCAUGUUUACGUCACUCCUUGUCAAUCCUCAUCGGC3'</t>
  </si>
  <si>
    <t>ki: 20.5 nM</t>
  </si>
  <si>
    <t>ptamer Truncations. Both aptamers were subjected to 3_x0004_-trun_x0002_cation in five-nucleotide increments to identify the minimal required binding elements. Truncation of xPSM-A9 past five nucleotides resulted in loss of PSMA inhibition, whereas xPSM-A10 could be  truncated by up to 15 nucleotides while retaining PSMA binding ability. This truncated aptamer, named xPSM-A10-3, is approximately Mr 18,500 and retains the ability to competitively inhibit xPSM NAALADase activity with a calculated Ki of 20.5 nM (Fig. 3C). Additional truncation of xPSM-A10-3 on the 5_x0004_-end resulted in loss of the ability to bind xPSM.</t>
  </si>
  <si>
    <t>https://pubmed.ncbi.nlm.nih.gov/19701187/</t>
  </si>
  <si>
    <t>https://doi.org/10.1038/nbt.1560</t>
  </si>
  <si>
    <t>Dassie, J. P., Liu, X. Y., Thomas, G. S., Whitaker, R. M., Thiel, K. W., Stockdale, K. R., Meyerholz, D. K., McCaffrey, A. P., McNamara, J. O., 2nd, &amp; Giangrande, P. H. (2009). Systemic administration of optimized aptamer-siRNA chimeras promotes regression of PSMA-expressing tumors. Nature biotechnology, 27(9), 839–849. https://doi.org/10.1038/nbt.1560</t>
  </si>
  <si>
    <t>A10-3.2-Chimeras (Stem loop)</t>
  </si>
  <si>
    <t>Prostate-Specific Membrane Antigen (PSMA)</t>
  </si>
  <si>
    <t>5'GGGCGGCUUUGCCAAGUGCUUGGGAGGACGAUGCGGAUCAGCCAUGUUUACGUCACUCCUAAGCAUUGGCAAAGCCGCCCUU3'</t>
  </si>
  <si>
    <t>Kd: 2.9 nM</t>
  </si>
  <si>
    <t>Therapeutic: "We also truncated the aptamer portion of the chimeras to facilitate large-scale chemical synthesis. The optimized chimeras resulted in pronounced regression of PSMA-expressing tumors in athymic mice after systemic administration. Anti-tumor activity was further enhanced by appending a polyethylene glycol moiety, which increased the chimeras’ circulating half-life."</t>
  </si>
  <si>
    <t>Truncation: To facilitate chemical synthesis, we reduced the aptamer portion of the A10-Plk1chimera from 71 (corresponding to original A10 aptamer)26 to 39 nucleotides (nt) (A10-3.2 aptamer)).</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</si>
  <si>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
The Kd is Relative affinity of A10 PSMA aptamer and truncated A10 aptamers to cells expressing PSMA.</t>
  </si>
  <si>
    <t>Giangrande, P. H., Email: paloma-giangrande@uiowa.edu</t>
  </si>
  <si>
    <t>https://pubmed.ncbi.nlm.nih.gov/22004414/</t>
  </si>
  <si>
    <t>Nucleic Acid Ther</t>
  </si>
  <si>
    <t>https://doi.org/10.1089/nat.2011.0313</t>
  </si>
  <si>
    <t>Rockey, W. M., Hernandez, F. J., Huang, S. Y., Cao, S., Howell, C. A., Thomas, G. S., Liu, X. Y., Lapteva, N., Spencer, D. M., McNamara, J. O., Zou, X., Chen, S. J., &amp; Giangrande, P. H. (2011). Rational truncation of an RNA aptamer to prostate-specific membrane antigen using computational structural modeling. Nucleic acid therapeutics, 21(5), 299–314. https://doi.org/10.1089/nat.2011.0313</t>
  </si>
  <si>
    <t>A9g (Also known as A9.min)</t>
  </si>
  <si>
    <t>Prostate-Specific Membrane Antigen(PSMA) of prostate cancer cells</t>
  </si>
  <si>
    <t>5'GGGACCGAAAAAGACCUGACUUCUAUACUAAGUCUACGUUCCC3'</t>
  </si>
  <si>
    <t>Kd: 130</t>
  </si>
  <si>
    <t>Therapeutic: " Given the therapeutic potential of the PSMA RNA aptamers for applications including inhibition of PSMA's pro-carcinogenic properties (Silver et al., 1997; Lapidus et al., 2000; Colombatti et al., 2009; Yao et al., 2010) and delivery of small molecule drugs/toxins (Bagalkot et al., 2006; Dhar et al., 2008, 2011), therapeutic siRNAs (McNamara et al., 2006; Dassie et al., 2009; Pastor et al., 2010), and nanoparticles (Farokhzad et al., 2004) to prostate cancer cells, further optimization to facilitate large-scale chemical synthesis of these RNAs is compelling. Toward this end, we have employed computational RNA structural modeling and RNA/protein docking models to guide the truncation of the A9 PSMA RNA aptamer. This analysis resulted in a truncated derivative of the A9 aptamer (A9L, 41mer), which, due to its reduced length, is now amenable to large-scale chemical synthesis. Importantly, A9L retains PSMA binding activity/specificity and functionality. Specifically, we show that A9L inhibits PSMA's enzymatic activity and, when directly applied to cells expressing PSMA, is effectively internalized.."</t>
  </si>
  <si>
    <t>RNA Turncation: To generate the A9 truncations, the sequence of full-length A9 as previously reported (Lupold et al., 2002) (5′-GGGAGGACGAUGCGGACCGAAAAAGACCUGACUUCUAUACUAAGUCUACGUUCCCAGACGACUCGCCCGA-3′) was loaded into the program RNAStructure 4.6 (MATHEWS, 2006; Mathews et al., 2007). Using a computer-guided “rational truncation” approach, bases were removed from the 5′ and 3′ ends such that the predicted secondary structure of the remaining oligonucleotide was as similar as possible to that of full-length A9. Where necessary, base changes were made at the 5′ and 3′ ends to maintain a 5′-GGG transcription start codon and a complementary 3′-CCC. To create the illustrations, the secondary structures were rendered with the program VARNA 3.7 (Darty et al., 2009).</t>
  </si>
  <si>
    <t>A9 and A9g RNA aptamers inhibit PSMA NAALADase enzymatic activity with approximate IC50 values of 10 nM. PSMA, prostate-specific membrane antigen.
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t>
  </si>
  <si>
    <t>Giangrande, P. H., E-mail: paloma-giangrande@uiowa.edu</t>
  </si>
  <si>
    <t>Recombinant Prostate-Specific Membrane Antigen (PSMA) of prostate cancer cells</t>
  </si>
  <si>
    <t>Kd: 5</t>
  </si>
  <si>
    <t>A9L</t>
  </si>
  <si>
    <t>5'GGGCCGAAAAAGACCUGACUUCUAUACUAAGUCUACGUCCC3'</t>
  </si>
  <si>
    <t>Kd ~ 130</t>
  </si>
  <si>
    <t>RNA Turncation: To generate the A9 truncations, the sequence of full-length A9 as previously reported (Lupold et al., 2002) (5′-GGGAGGACGAUGCGGACCGAAAAAGACCUGACUUCUAUACUAAGUCUACGUUCCCAGACGACUCGCCCGA-3′) was loaded into the program RNAStructure 4.6 (MATHEWS, 2006; Mathews et al., 2007). Using a computer-guided “rational truncation” approach, bases were removed from the 5′ and 3′ ends such that the predicted secondary structure of the remaining oligonucleotide was as similar as possible to that of full-length A9. Where necessary, base changes were made at the 5′ and 3′ ends to maintain a 5′-GGG transcription start codon and a complementary 3′-CCC. To create the illustrations, the secondary structures were rendered with the program VARNA 3.7 (Darty et al., 2009).
Based on the data just provided, we hypothesized that a further truncation of A9g which retains suridine at position 39 should result in an RNA aptamer with comparable PSMA inhibitory activity to A9g. To test this hypothesis, we removed the most distal G-C base-pair of A9g (A9L; 41 mer). We also introduced a base change at the first position to maintain the 5′-GGG T7 RNA polymerase transcription start (Fig. 5C; left panel). As predicted, A9L was equally as effective as A9g at inhibiting PSMA enzymatic activity (Fig. 5C; right panel). Elimination of additional bases from the 5′ or 3′ termini (eg, A9h; 37 mer) abrogated inhibition of PSMA enzymatic activity (Fig. 5C; right panel). These findings were consistent with altered folding of these shorter RNAs as predicted by using the RNA secondary structure prediction algorithm (RNAStructure 4.6) and loss of sequence elements (eg, U at position 39) required for function.</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</si>
  <si>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t>
  </si>
  <si>
    <t>10000363 &amp; 10,001,417</t>
  </si>
  <si>
    <t>Kd ~ 5</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</si>
  <si>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t>
  </si>
  <si>
    <t>https://pubmed.ncbi.nlm.nih.gov/17373017/</t>
  </si>
  <si>
    <t>Chembiochem</t>
  </si>
  <si>
    <t>https://doi.org/10.1002/cbic.200600532</t>
  </si>
  <si>
    <t>Shangguan, D., Tang, Z., Mallikaratchy, P., Xiao, Z., &amp; Tan, W. (2007). Optimization and modifications of aptamers selected from live cancer cell lines. Chembiochem : a European journal of chemical biology, 8(6), 603–606. https://doi.org/10.1002/cbic.200600532</t>
  </si>
  <si>
    <t>sga16</t>
  </si>
  <si>
    <t>Human T-cell acute lymphoblastic leukemia CCRF-CEM cells (later identified to bind PTK-7)</t>
  </si>
  <si>
    <t>5'ATACCAGCTTATTCAATTAGTCACACTTAGAGTTCTAGCTGCTGCGCCGCCGGGAAAATACTGTACGGATAGATAGTAAGTGCAATCT3'</t>
  </si>
  <si>
    <t>Kd: 5.00 ± 0.52 nM</t>
  </si>
  <si>
    <t>5'-ATACCAGCTTATTCAATT-52N-AGATAGTAAGTGCAATCT-3'</t>
  </si>
  <si>
    <t>4.5 g/liter glucose and 5 mM MgCl2 in Dulbecco's PBS with calcium chloride and magnesium chloride (Sigma) and adding yeast tRNA (0.1 mg/ml; Sigma) and BSA (1 mg/ml; Fisher)</t>
  </si>
  <si>
    <t>Biosensor: "Using cell-based aptamer selection, we have developed a strategy to use the differences at the molecular level between any two types of cells for the identification of molecular signatures on the surface of targeted cells. A group of aptamers have been generated for the specific recognition of leukemia cells. The selected aptamers can bind to target cells with an equilibrium dissociation constant (Kd) in the nanomolar-to-picomolar range. The cell-based selection process is simple, fast, straightforward, and reproducible, and, most importantly, can be done without prior knowledge of target molecules. The selected aptamers can specifically recognize target leukemia cells mixed with normal human bone marrow aspirates and can also identify cancer cells closely related to the target cell line in real clinical specimens. The cell-based aptamer selection holds a great promise in developing specific molecular probes for cancer diagnosis and cancer biomarker discovery."</t>
  </si>
  <si>
    <t>The aptamer sequence was obtained from the 2007 paper, while the pool information and others such application obtained from 2006 paper (https://doi.org/10.1073/pnas.0602615103)</t>
  </si>
  <si>
    <t>Tan, W., E-mail: tan@chem.ufl.edu</t>
  </si>
  <si>
    <t>A10-3.2</t>
  </si>
  <si>
    <t>5'GGGAGGACGAUGCGGAUCAGCCAUGUUUACGUCACUCCU3'</t>
  </si>
  <si>
    <t>https://pubmed.ncbi.nlm.nih.gov/23344001/</t>
  </si>
  <si>
    <t xml:space="preserve">Mol Ther Nucleic Acids
</t>
  </si>
  <si>
    <t>https://doi.org/10.1038/mtna.2012.14</t>
  </si>
  <si>
    <t>Wilner, S. E., Wengerter, B., Maier, K., de Lourdes Borba Magalhães, M., Del Amo, D. S., Pai, S., Opazo, F., Rizzoli, S. O., Yan, A., &amp; Levy, M. (2012). An RNA alternative to human transferrin: a new tool for targeting human cells. Molecular therapy. Nucleic acids, 1(5), e21. https://doi.org/10.1038/mtna.2012.14</t>
  </si>
  <si>
    <t>Human transferrin receptor (hTfR), CD71 (TfR)</t>
  </si>
  <si>
    <t>5'GGGAGGUGAAUGGUUCUACGAUUCAAACAUCUCACAGAUCAAUCCAAGGCACCUCGUUAAAGGACGACUCCCUUACAUGCGAGAUGACCACGU3'</t>
  </si>
  <si>
    <t>Kd:17 nM</t>
  </si>
  <si>
    <t>5′-GGGAGGTGAATGGTTCTACGAT-N50-TTACATGCGAGATGACCACGTAATTGAATTAAATGCCCGCCATGACCAG-3′</t>
  </si>
  <si>
    <t>HBSS (Hank's Buffered Saline Solution; Invitrogen)</t>
  </si>
  <si>
    <t>Drug Delivery: "Selected aptamers were specific for the human receptor, rapidly endocytosed by cells and shared a common core structure. A minimized variant was found to compete with the natural ligand, transferrin, for receptor binding and cell uptake, but performed ~twofold better than it in competition experiments. Using this molecule, we generated aptamer-targeted siRNA-laden liposomes. Aptamer targeting enhanced both uptake and target gene knockdown in cells grown in culture when compared to nonmodified or nontargeted liposomes. The aptamer should prove useful as a surrogate for transferrin in many applications including cell imaging and targeted drug delivery."</t>
  </si>
  <si>
    <t>"The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t>
  </si>
  <si>
    <t>Levy, M. E-mail: matthew.levy@einstein.yu.edu</t>
  </si>
  <si>
    <t>C2.min</t>
  </si>
  <si>
    <t>5'GGGGGAUCAAUCCAAGGGACCCGGAAACGCUCCCUUACACCCC3'</t>
  </si>
  <si>
    <t>Kd:102 nM</t>
  </si>
  <si>
    <t>Truncation: "More importantly, our analysis allowed us to identify a minimal aptamer comprised of 42 nucleotides, c2.min, in which we shortened the terminal stem formed between the 3′ and 5′ ends and replaced the terminal loop with a stable GNRA tetraloop"</t>
  </si>
  <si>
    <t>https://pubmed.ncbi.nlm.nih.gov/27219515/</t>
  </si>
  <si>
    <t>https://doi.org/10.1038/mtna.2016.32</t>
  </si>
  <si>
    <t>Maier, K. E., Jangra, R. K., Shieh, K. R., Cureton, D. K., Xiao, H., Snapp, E. L., Whelan, S. P., Chandran, K., &amp; Levy, M. (2016). A New Transferrin Receptor Aptamer Inhibits New World Hemorrhagic Fever Mammarenavirus Entry. Molecular therapy. Nucleic acids, 5, e321. https://doi.org/10.1038/mtna.2016.32</t>
  </si>
  <si>
    <t>Waz</t>
  </si>
  <si>
    <t>Human transferrin receptor (hTfR)</t>
  </si>
  <si>
    <t>5'GGGUUCUACGAUAAACGGUUAAUGAUCAGCUUAUGGCUGGCAGUUCCC3'</t>
  </si>
  <si>
    <t>Kd: 390 ± 40</t>
  </si>
  <si>
    <t>5′GGGAGGTGAATGGTTCTACGAT-N50-TTACATGCGAGATGACCACGTAATTGAATTAAATGCCCGCCATGACCAG-3′</t>
  </si>
  <si>
    <t>Drug Delivery: "Waz's ability to bind and be internalized by hTfR-positive cells independent of Tf binding makes it an attractive candidate for a variety of other applications ranging from targeted drug delivery, to the development of diagnostics and imaging agents, or as a means to enhance the delivery of macromolecules across the blood–brain barrier."</t>
  </si>
  <si>
    <t>Truncation: "We minimized the lead sequence from Family 1 (clone 10–36) through an iterative process of truncation and testing based on the mFold-predicted secondary structure"</t>
  </si>
  <si>
    <t>The resultant minimized aptamer, Waz, binds the apical domain of the receptor and inhibits infection of human cells by recombinant NWM in culture (EC50 ≃400 nmol/l). Aptamer multimerization further enhanced inhibition &gt;10-fold (EC50 ≃30 nmol/l).
"The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t>
  </si>
  <si>
    <t>https://pubmed.ncbi.nlm.nih.gov/21687663/</t>
  </si>
  <si>
    <t xml:space="preserve">PLoS One
</t>
  </si>
  <si>
    <t>https://doi.org/10.1371/journal.pone.0020299</t>
  </si>
  <si>
    <t>Li, N., Nguyen, H. H., Byrom, M., &amp; Ellington, A. D. (2011). Inhibition of cell proliferation by an anti-EGFR aptamer. PloS one, 6(6), e20299. https://doi.org/10.1371/journal.pone.0020299</t>
  </si>
  <si>
    <t>E07</t>
  </si>
  <si>
    <t>Human epidermal growth factor receptor (hEGFR)</t>
  </si>
  <si>
    <t>5'GGCGCUCCGACCUUAGUCUCUGUGCCGCUAUAAUGCACGGAUUUAAUCGCCGUAGAAAAGCAUGUCAAAGCCGGAACCGUGUAGCACAGCAGA3'</t>
  </si>
  <si>
    <t>Kd: 2.4 ± 0.2 nM</t>
  </si>
  <si>
    <t>5'-GGCGCTCCGACCTTAGTCTCTG-N62-GAACCGTGTAGCACAGCAGA-3′</t>
  </si>
  <si>
    <t>1X DPBS and 5 mM MgCl2</t>
  </si>
  <si>
    <t>Therapeutic: "One of the selected aptamers, E07, bound tightly to the wild-type receptor (Kd = 2.4 nM). This aptamer can compete with EGF for binding, binds to a novel epitope on EGFR, and also binds a deletion mutant, EGFRvIII, that is commonly found in breast and lung cancers, and especially in grade IV glioblastoma multiforme, a cancer which has for the most part proved unresponsive to current therapies. The aptamer binds to cells expressing EGFR, blocks receptor autophosphorylation, and prevents proliferation of tumor cells in three-dimensional matrices. In short, the aptamer is a promising candidate for further development as an anti-tumor therapeutic. In addition, Aptamer E07 is readily internalized into EGFR-expressing cells, raising the possibility that it might be used to escort other anti-tumor or contrast agents."</t>
  </si>
  <si>
    <t>In vitro selection of anti-EGFR 2′-fluoropyrimidine RNA aptamers
DNA library/pool was used as a template to generate the RNA pool used in the selection. A T7 promoter sequence might be necessary to use this DNA library/pool as a template to generate the RNA pool in the selection..</t>
  </si>
  <si>
    <t>Ellington, A. D., E-mail: andy.ellington@mail.utexas.edu</t>
  </si>
  <si>
    <t>Mouse epidermal growth factor receptor (mEGFR)</t>
  </si>
  <si>
    <t>Kd: 36 ± 4 nM</t>
  </si>
  <si>
    <t>https://pubmed.ncbi.nlm.nih.gov/21915281/</t>
  </si>
  <si>
    <t>https://doi.org/10.1371/journal.pone.0024071</t>
  </si>
  <si>
    <t>Esposito, C. L., Passaro, D., Longobardo, I., Condorelli, G., Marotta, P., Affuso, A., de Franciscis, V., &amp; Cerchia, L. (2011). A neutralizing RNA aptamer against EGFR causes selective apoptotic cell death. PloS one, 6(9), e24071. https://doi.org/10.1371/journal.pone.0024071</t>
  </si>
  <si>
    <t>CL4</t>
  </si>
  <si>
    <t>Epidermal growth factor receptor (EGFR)</t>
  </si>
  <si>
    <t>5'GCCUUAGUAACGUGCUUUGAUGUCGAUUCGACAGGAGGC3'</t>
  </si>
  <si>
    <t>175 KDa</t>
  </si>
  <si>
    <t>Inhibition: " Interestingly, combined treatment with cetuximab and the aptamer shows clear synergy in inducing apoptosis in vitro and in vivo. In conclusion, we demonstrate that this neutralizing RNA-aptamer is a promising bio-molecule that can be developed as a more effective alternative to the repertoire of already existing EGFR-inhibitors."</t>
  </si>
  <si>
    <t>Truncation: " Based on the predicted secondary structure of the 92mer original molecule, we designed a shorter aptamer of 39mer (herein indicated as CL4) containing the functional site of CL4 FL (Fig. 1A) that preserves high binding affinity to A549 cells with a Kd of 38 nM and discriminates them from H460 cells"</t>
  </si>
  <si>
    <t>A library of 2′F-Py RNAs containing a central stretch of 45 random nucleotides was subjected to a differential SELEX protocol against NSCLC. At each round, the positive selection step on A549 cells was preceded by one or two counterselection steps against H460 cells and the SELEX cycle was performed</t>
  </si>
  <si>
    <t>Cerchia, L., E-mail: cerchia@unina.it</t>
  </si>
  <si>
    <t>https://pubmed.ncbi.nlm.nih.gov/22910292/</t>
  </si>
  <si>
    <t xml:space="preserve">Mol Ther
</t>
  </si>
  <si>
    <t>https://doi.org/10.1038/mt.2012.163</t>
  </si>
  <si>
    <t>Cerchia, L., Esposito, C. L., Camorani, S., Rienzo, A., Stasio, L., Insabato, L., Affuso, A., &amp; de Franciscis, V. (2012). Targeting Axl with an high-affinity inhibitory aptamer. Molecular therapy : the journal of the American Society of Gene Therapy, 20(12), 2291–2303. https://doi.org/10.1038/mt.2012.163</t>
  </si>
  <si>
    <t>GL21.T</t>
  </si>
  <si>
    <t xml:space="preserve">Extracellular domain of AXL </t>
  </si>
  <si>
    <t>5′AUGAUCAAUCGCCUCAAUUCGACAGGAGGCUCAC3′</t>
  </si>
  <si>
    <t>Kd: 12 nmol/l</t>
  </si>
  <si>
    <t>~10 kDa</t>
  </si>
  <si>
    <t>Therapeutic:"We have thus generated and characterized a selective RNA-based aptamer, GL21.T that binds the extracellular domain of Axl at high affinity (12 nmol/l) and inhibits its catalytic activity. GL21.T blocked Axl-dependent transducing events in vitro, including Erk and Akt phosphorylation, cell migration and invasion, as well as in vivo lung tumor formation in mice xenografts. In this respect, the GL21.T aptamer represents a promising therapeutic molecule for Axl-dependent cancers whose importance is highlighted by the paucity of available Axl-specific inhibitory molecules."</t>
  </si>
  <si>
    <t>Truncation: "designed a 34mer truncated version of the 92mer original molecule, named GL21.T, that contains the active site of GL21 and preserves high binding affinity to the U87MG cells"</t>
  </si>
  <si>
    <t>de Franciscis, V, E-mail: defranci@unina.it</t>
  </si>
  <si>
    <t>https://pubmed.ncbi.nlm.nih.gov/21281402/</t>
  </si>
  <si>
    <t>Cancer Sci</t>
  </si>
  <si>
    <t>https://doi.org/10.1111/j.1349-7006.2011.01897.x</t>
  </si>
  <si>
    <t>Shigdar, S., Lin, J., Yu, Y., Pastuovic, M., Wei, M., &amp; Duan, W. (2011). RNA aptamer against a cancer stem cell marker epithelial cell adhesion molecule. Cancer science, 102(5), 991–998. https://doi.org/10.1111/j.1349-7006.2011.01897.x</t>
  </si>
  <si>
    <t>EpDT3</t>
  </si>
  <si>
    <t>Epithelial cell adhesion molecule (EpCAM), also known as CD326 or ESA</t>
  </si>
  <si>
    <t>5′GCGACUGGUUACCCGGUCG3'</t>
  </si>
  <si>
    <t>Kd~ 12 ± 6.5</t>
  </si>
  <si>
    <t>DPBS containing 5mM MgCl2, 0.1mg/mL tRNA, and 0.1mg/mL salmon sperm DNA</t>
  </si>
  <si>
    <t>30–40 kDa</t>
  </si>
  <si>
    <t>Therapeutic: "Importantly, this EpCAM RNA aptamer is efficiently internalized after binding to cell surface EpCAM. To our knowledge, this is the first RNA aptamer against a cancer stem cell surface marker being developed. Such cancer stem cell aptamers will greatly facilitate the development of novel targeted nanomedicine and molecular imaging agents for cancer theranostics." &amp; "Given the varying success of current anti-EpCAM antibody therapy, we sought to develop a nuclease-resistant aptamer targeting the cancer stem cell marker that could have diagnostic and therapeutic potential. Herein, we describe the selection and characterisation of an RNA aptamer against EpCAM."</t>
  </si>
  <si>
    <t>Truncation: " Thus, we carried out serial truncation of the original EpCAM aptamer Clone D, based on the assumption that the end loop on the left of the 2-D structure of Clone D (Fig. 2A) was responsible for the binding of the aptamer to EpCAM. Two rounds of truncation shortened Clone D first to 43 nt, then further down to 19 nt (Fig. 2B,C). The K’d for the shortest 3′-FITC-labeled EpCAM aptamer, EpDT3 (5′-GCGACUGGUUACCCGGUCG-3′), was 12 ± 6.5 nM, when analyzed using Kato III cells (Fig. 2D–F)."</t>
  </si>
  <si>
    <t>A random RNA library of approximately 1 × 1014 species containing 2′-fluoro-modified ribose on all pyrimidines was used to incubate with immobilized recombinant EpCAM.</t>
  </si>
  <si>
    <t>Duan, W, E-mail: wduan@deakin.edu.au</t>
  </si>
  <si>
    <t>https://pubmed.ncbi.nlm.nih.gov/21749294/</t>
  </si>
  <si>
    <t>https://doi.org/10.1089/nat.2011.0283</t>
  </si>
  <si>
    <t>Kim, M. Y., &amp; Jeong, S. (2011). In vitro selection of RNA aptamer and specific targeting of ErbB2 in breast cancer cells. Nucleic acid therapeutics, 21(3), 173–178. https://doi.org/10.1089/nat.2011.0283</t>
  </si>
  <si>
    <t>SE15-8mini</t>
  </si>
  <si>
    <t xml:space="preserve">Epithelial cell adhesion molecule (EpCAM) </t>
  </si>
  <si>
    <t>5′AGCCGCGAGGGGAGGGAUAGGGUAGGGCGCGGCU3′</t>
  </si>
  <si>
    <t>Kd: 3.49 ± 1.3</t>
  </si>
  <si>
    <t>5'-CGGAATTCGTAATACGACTCACTATAGGGACGCGTGGTACC-N50-AAGCTTCCGCGGGGATCCAA3'</t>
  </si>
  <si>
    <t>20 mM HEPES (pH 7.0), 150 mM NaCl, 1 mM MgCl2, 2 mM dithiothreitol, and 40 U RNase inhibitor</t>
  </si>
  <si>
    <t>Therapeutic: "In the present study, we isolated the RNA aptamer for ErbB2 and showed it to have high affinity to extracellular domain of ErbB2 protein. We also generated a minimized version of RNA aptamer (mini-aptamer), which demonstrated high specificity to ErbB2-positive, but not EGFR-positive, cancer cell lines. The selected RNA aptamer is a potentially useful cancer imaging agent by targeting ErbB2-overexpressing malignant cells."</t>
  </si>
  <si>
    <t>Truncation: "SE15-8 truncated mini RNA aptamer (Mini)."</t>
  </si>
  <si>
    <t xml:space="preserve">The 2′-fluorine-modified RNA (2′ FY-RNA) library consisted of T7 in vitro transcription with the random DNA libraries (1.0 × 1014 molecules) and modified NTPs (Epicentre, Madison, WI)
DNA library/pool was used as a template to generate the RNA pool used in the selection. A T7 promoter sequence might be necessary to use this DNA library/pool as a template to generate the RNA pool in the selection..
</t>
  </si>
  <si>
    <t>Jeong, S., E-mail: sjsj@dankook.ac.kr</t>
  </si>
  <si>
    <t>https://pubmed.ncbi.nlm.nih.gov/22233578/</t>
  </si>
  <si>
    <t>https://doi.org/10.1038/mt.2011.277</t>
  </si>
  <si>
    <t>Magalhães, M. L., Byrom, M., Yan, A., Kelly, L., Li, N., Furtado, R., Palliser, D., Ellington, A. D., &amp; Levy, M. (2012). A general RNA motif for cellular transfection. Molecular therapy : the journal of the American Society of Gene Therapy, 20(3), 616–624. https://doi.org/10.1038/mt.2011.277</t>
  </si>
  <si>
    <t>Mammalian cells</t>
  </si>
  <si>
    <t>5'GGGAGGTGAATGGTTCTACGATATTGCGAATCСТСТАТCCGTTCТAAACGCTITATGATTTCGCATAGTCCTTACATGCGAGATGACCACCGTAATTGAATTAAATGCCCGCCATGACCAG3'</t>
  </si>
  <si>
    <t>Doped Pool 30%: 5′-GGGAGGACGATGCGGACCGAAAAAGACCTGACTTCTATACTAAGUCUACGTTCCCAGACGACTCGCCCGATTGAATTAAATGCCCGCCATCACCAG-3′
The doped pool original libray was 5′-TCGCGCGAGTCGTCTG-40N-CCGCATCGTCCTCCC-3′</t>
  </si>
  <si>
    <t>Drug Delivery: "We have now augmented this technology to enable the selection of nucleic acids that could not only recognize a cell, but also enter it. Briefly, a nucleic acid pool was added directly to cells, and nucleic acids that failed to internalize were removed by stringent nuclease treatment. Total cell RNA was extracted, and internalized sequences were recovered by reverse transcription-PCR and transcription (Figure 1a). Surprisingly, when we performed selections using two different libraries against cell lines from two different species, we identified a common core motif that appears to be a general internalization signal for RNA. Much like the cell surface selections, it should be possible to generalize this method to many different cells and tissues, even in the absence of any knowledge of mechanism or cell surface architecture."</t>
  </si>
  <si>
    <t>Selections were initiated with RNA pools containing 2′-ribo purine/2′-fluoro pyrimidine (2′-fluoro-modified). 
A test selection was initially carried out using a partially randomized (“doped”) library composed of ~1013 unique variants based on the anti-PSMA aptamer, A9. 
Biotinylated, minimized aptamer variants were chemically synthesized in our lab using 2′-fluoro-dC and 2′-fluoro-dU phosphoramidites (Metkinen, Kuusisto, Finland) bearing an inverted dT residue for added stability. Thiolated, minimized aptamer variants were synthesized using a thiol-modifier C6 S-S phosphoramidite.</t>
  </si>
  <si>
    <t>https://pubmed.ncbi.nlm.nih.gov/24682172/</t>
  </si>
  <si>
    <t>https://doi.org/10.1038/mt.2014.51</t>
  </si>
  <si>
    <t>Wengerter, B. C., Katakowski, J. A., Rosenberg, J. M., Park, C. G., Almo, S. C., Palliser, D., &amp; Levy, M. (2014). Aptamer-targeted antigen delivery. Molecular therapy : the journal of the American Society of Gene Therapy, 22(7), 1375–1387. https://doi.org/10.1038/mt.2014.51</t>
  </si>
  <si>
    <t>anti-mDEC205 aptamer, min.2</t>
  </si>
  <si>
    <t>Murine receptor DEC205 (mDEC205)</t>
  </si>
  <si>
    <t>5'GGGAGGUGUGUUAGCACACGAUUCAUAAUCAGCUACCCUCCC3'</t>
  </si>
  <si>
    <t>Kd app = 23 ± 6 nmol/l.</t>
  </si>
  <si>
    <t>Therapeutic: "Compared with a nonspecific ribonucleic acid (RNA) of similar length, DEC205 aptamer-OVA-mediated antigen delivery stimulated strong proliferation and production of interferon (IFN)-γ and interleukin (IL)-2. The immune responses elicited by aptamer-OVA conjugates were sufficient to inhibit the growth of established OVA-expressing B16 tumor cells. Our results demonstrate a new application of aptamer technology for the development of effective T cell-mediated vaccines."</t>
  </si>
  <si>
    <t>Truncation: "using these clones as a starting point, we tested a series of successive truncations aimed at preserving this sequence but minimizing the overall size of the aptamer. This resulted in the identification of a minimized sequence composed of a 42-nucleotide aptamer core, “min.2” which performed better than the bulk Round 5 pool"</t>
  </si>
  <si>
    <t>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
"The sequences of the minimized aptamer, min.2, and a nonbinding control aptamer, c36, an aptamer-like, nonfunctional sequence which we have previously utilized as a nonbinding control6 were: 5S GGGAGGUGUGUUAGCACACGAUUCAUAAUCAGCUACCCUCCCt and 5SGGCGUAGUGAUUAUGAAUCGUGUGCUAAUACACGCCt, respectively, where “t” is a 3′ inverted dT and “5S” is the 5′ thiol. All aptamers were synthesized with the final 4,4′-dimethoxytrityl protecting group left on. "</t>
  </si>
  <si>
    <t>cntrl.36 (C36)</t>
  </si>
  <si>
    <t>N/A (negative control, binds to nothing)</t>
  </si>
  <si>
    <t>5'GGCGUAGUGAUUAUGAAUCGUGUGCUAAUACACGCC3'</t>
  </si>
  <si>
    <t>Not Applicable</t>
  </si>
  <si>
    <t>https://pubmed.ncbi.nlm.nih.gov/22214176/</t>
  </si>
  <si>
    <t>ACS Nano</t>
  </si>
  <si>
    <t>https://doi.org/10.1021/nn204165v</t>
  </si>
  <si>
    <t>Xiao, Z., Levy-Nissenbaum, E., Alexis, F., Lupták, A., Teply, B. A., Chan, J. M., Shi, J., Digga, E., Cheng, J., Langer, R., &amp; Farokhzad, O. C. (2012). Engineering of targeted nanoparticles for cancer therapy using internalizing aptamers isolated by cell-uptake selection. ACS nano, 6(1), 696–704. https://doi.org/10.1021/nn204165v</t>
  </si>
  <si>
    <t>XEO2mini</t>
  </si>
  <si>
    <t>Prostate cancer (PCa) cells</t>
  </si>
  <si>
    <t>5'CACGACGCUGAUGGAUCGUUACGACUAGCAUCGC3'</t>
  </si>
  <si>
    <t>5'-CATCGATGCTAGTCGTAACGATCC-30N-CGAGAACGTTTCTCTCCTCTCCCTATAGTGAGTCGTATTA-3'</t>
  </si>
  <si>
    <t xml:space="preserve">Delection buffer (EBSS with 1 mM MgCl2)
Binding buffer for binding Assay (binding buffer [4.5 g/l glucose, 1 mM MgCl2, 0.1 mg/ml yeast tRNA, and 1 mg/ml BSA in EBSS] </t>
  </si>
  <si>
    <t>Drug Delivery:"Rather than isolating high-affinity Apts as reported in previous selection processes, our selection strategy was designed to enrich cancer-cell specific internalizing Apts. A similar cell-uptake selection strategy may be used to develop specific internalizing ligands for a myriad of other diseases and can potentially facilitate delivering various molecules, including drugs and siRNAs, into cells."</t>
  </si>
  <si>
    <t>Truncation: "For the truncated form of XEO2, hereinafter referred to as XEO2mini, a total of 43 nucleotides were removed from its parent XEO2 Apt."</t>
  </si>
  <si>
    <t>The starting RNA Apt candidate library was composed of 77 base long degradation-resistant RNA oligonucleotides incorporating 2'-OMe modified ATP, CTP, and UTP.24 The partly 2'-OMe-modified oligonucleotides were initially incubated with counter-selection cell line
DNA library/pool was used as a template to generate the RNA pool used in the selection. A T7 promoter sequence might be necessary to use this DNA library/pool as a template to generate the RNA pool in the selection..</t>
  </si>
  <si>
    <t>Farokhzad, O. C., E-mail: ofarokhzad@zeus.bwh.harvard.edu.</t>
  </si>
  <si>
    <t>Bates, P. J., Kahlon, J. B., Thomas, S. D., Trent, J. O., &amp; Miller, D. M. (1999). Antiproliferative activity of G-rich oligonucleotides correlates with protein binding. The Journal of biological chemistry, 274(37), 26369–26377. https://doi.org/10.1074/jbc.274.37.26369</t>
  </si>
  <si>
    <t>AS1411 (also known as AGRO100)</t>
  </si>
  <si>
    <t>5'GGTGGTGGTGGTTGTGGTGGTGGTGG3'</t>
  </si>
  <si>
    <t>Truncation: "removed the 5' 3T cap and 3'aminoalkyl because they were found to be unnecessary for serum stability and protection from nuclease activity resulting in the AS1411/AGRO100 sequence"</t>
  </si>
  <si>
    <t>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
One notable early modification made to the GRO29A sequence (Node 1A) removed the 5' 3T cap and 3'aminoalkyl because they were found to be unnecessary for serum stability and protection from nuclease activity resulting in the AS1411/AGRO100 sequence</t>
  </si>
  <si>
    <t>https://pubmed.ncbi.nlm.nih.gov/18363322/</t>
  </si>
  <si>
    <t xml:space="preserve">J Proteome Res
</t>
  </si>
  <si>
    <t>https://doi.org/10.1021/pr700894d</t>
  </si>
  <si>
    <t>Shangguan, D., Cao, Z., Meng, L., Mallikaratchy, P., Sefah, K., Wang, H., Li, Y., &amp; Tan, W. (2008). Cell-specific aptamer probes for membrane protein elucidation in cancer cells. Journal of proteome research, 7(5), 2133–2139. https://doi.org/10.1021/pr700894d</t>
  </si>
  <si>
    <t>Sgc8c</t>
  </si>
  <si>
    <t>Protein Tyrosine Kinase-7 (PTK7)</t>
  </si>
  <si>
    <t>5'ATCTAACTGCTGCGCCGCCGGGAAAATACTGTACGGTTAGA3'</t>
  </si>
  <si>
    <t>Kd:0.8 nM</t>
  </si>
  <si>
    <t>118 kDa</t>
  </si>
  <si>
    <t>Biosensor: "One of the selected aptamers, sgc8, showed high specificity and affinity for surface target on most of the T-ALL cells and acute myeloid leukemia (AML) cells, as well as some B-cell acute lymphoblastic leukemia (B-ALL) cells. However, sgc8 did not show a comparable detectable level of binding to either lymphoma cells or normal human bone marrow cells. The elevated expression of the target of sgc8 on leukemia cells, especially on T-ALL cells and AML cells, seems, therefore, to imply its importance in the development of leukemia and, significantly, to indicate, as well, a cell-specific membrane biomarker. In this paper, this biomarker was subsequently determined and confirmed to be protein tyrosine kinase-7 (PTK7), a receptor protein tyrosine kinase-like molecule."</t>
  </si>
  <si>
    <t>Truncation: "An optimized and truncated DNA sequence of sgc8, sgc8c, which had identical binding properties as sgc815 and which had previously been labeled with a biotin tag at the 5′-end, was incubated with the solubilized membrane proteins. The binding complex of sgc8 and its target was then extracted using streptavidin-coated magnetic beads."</t>
  </si>
  <si>
    <t>Pool information and binding buffer obtained from 2006 paper (https://doi.org/10.1073/pnas.0602615103)
more information on this aptamer in this paper (https://pubmed.ncbi.nlm.nih.gov/21168488/)</t>
  </si>
  <si>
    <t>https://pubmed.ncbi.nlm.nih.gov/23630281/</t>
  </si>
  <si>
    <t>https://doi.org/10.1073/pnas.1302594110</t>
  </si>
  <si>
    <t>Mahlknecht, G., Maron, R., Mancini, M., Schechter, B., Sela, M., &amp; Yarden, Y. (2013). Aptamer to ErbB-2/HER2 enhances degradation of the target and inhibits tumorigenic growth. Proceedings of the National Academy of Sciences of the United States of America, 110(20), 8170–8175. https://doi.org/10.1073/pnas.1302594110</t>
  </si>
  <si>
    <t>2-2(t)</t>
  </si>
  <si>
    <t>Epidermal growth factor receptor 2, Human (ErbB-2/HER2)</t>
  </si>
  <si>
    <t>5'GCAGCGGTGTGGGGGCAGCGGTGTGGGGGCAGCGGTGTGGGG3'</t>
  </si>
  <si>
    <t>Inhibition: "The antitumor effect of the aptamer was nearly twofold stronger than that of a monoclonal anti–ErbB-2/HER2 antibody. Consistent with aptamer-induced intracellular degradation of ErbB-2/HER2, incubation of gastric cancer cells with the trimeric aptamer promoted translocation of ErbB-2/HER2 from the cell surface to cytoplasmic puncta. This translocation was associated with a lysosomal hydrolase-dependent clearance of the ErbB-2/HER2 protein from cell extracts. We conclude that targeting ErbB-2/HER2 with DNA aptamers might retard the tumorigenic growth of gastric cancer by means of accelerating lysosomal degradation of the oncoprotein. This work exemplifies the potential pharmacological utility of aptamers directed at cell surface proteins, and it highlights an endocytosis-mediated mechanism of tumor inhibition."</t>
  </si>
  <si>
    <t>"As shown in Fig. 2A, strong binding of monomeric aptamer 2-2 was detected only at the higher amount (20 μg) but not at the 10-fold lower amount of spotted cell lysate. However, the trimeric version of the aptamer clearly displayed specific binding with extracts derived from N87 cells at both high and low amounts of cell lysates. The relatively low level of ErbB-2 expressed by A431 cells likely underlies the minor signal we observed with these cells. Flow cytometry analyses similarly supported enhanced binding by the trimeric aptamer. Biotin-labeled trimeric aptamers 2-2(t) and PR(t) were incubated with N87 cells, before treatment with phycoerythrin streptavidin and fluorescence-based cell analysis. As indicated by Fig. 2B, the trimeric aptamer 2-2(t) was able to efficiently bind with ErbB-2–overexpressing cells, whereas the controls demonstrated no binding."
The aptamer sequence was contructed by putting together three 2-2 aptamer together. The paper mentined 2-2 aptamer is 14 nucleotide and 2-2(t) is 42 nucleotide. (3 x14 = 42)
However, the paper notes that the pool has a "50-nucleotide random sequence."</t>
  </si>
  <si>
    <t>Sela, M., &amp; Yarden, Y., Email: michael.sela@weizmann.ac.il or yosef.yarden@weizmann.ac.il</t>
  </si>
  <si>
    <t>https://pubmed.ncbi.nlm.nih.gov/17033199/</t>
  </si>
  <si>
    <t xml:space="preserve">Tumour Biol
</t>
  </si>
  <si>
    <t>https://doi.org/10.1159/000096085</t>
  </si>
  <si>
    <t>Ferreira, C. S., Matthews, C. S., &amp; Missailidis, S. (2006). DNA aptamers that bind to MUC1 tumour marker: design and characterization of MUC1-binding single-stranded DNA aptamers. Tumour biology : the journal of the International Society for Oncodevelopmental Biology and Medicine, 27(6), 289–301. https://doi.org/10.1159/000096085</t>
  </si>
  <si>
    <t>S1.3/S2.2</t>
  </si>
  <si>
    <t>Mucin 1 (MUC1)</t>
  </si>
  <si>
    <t>5'GGGAGACAAGAATAAACGCTCAAGCAGTTGATCCTTTGGATACCCTGGTTCGACAGGAGGCTCACAACAGGC3'</t>
  </si>
  <si>
    <t>kd: 0.135 nM</t>
  </si>
  <si>
    <t>5'-GGGAGACAAGAATAAACGCTCAA-25N-TTCGACAGGAGGCTCACAACAGGC-3'</t>
  </si>
  <si>
    <t>0.2 M NaHCO 3 , 0.5 M NaCl, pH 7.4</t>
  </si>
  <si>
    <t>Diagnostic: "Selected aptamers have been evaluated for the binding affi nity and selectivity against MUC1 and MUC1 isoforms and have been compared to those of a previously described anti-MUC1 antibody. A range of techniques, including affi nity chromatography, enzyme_x0002_linked immunosorbent assay (ELISA) and surface plas_x0002_mon resonance (SPR), have been utilised for the study of  the aptamer affi nity to MUC1, and their characteristic ability to pinpoint single amino acid changes in the MUC1 sequence. Furthermore, the potential application of such aptamers in diagnostic assays has been evaluated using fluorescent-labelled aptamers against MUC1-expressing breast tumour cells (MCF-7 breast cancer cell line) stud_x0002_ied by fl uorescent microscopy."</t>
  </si>
  <si>
    <t>Missailidis, S. , E-Mail s.missailidis@open.ac.uk</t>
  </si>
  <si>
    <t>https://pubmed.ncbi.nlm.nih.gov/19271740/</t>
  </si>
  <si>
    <t>J Proteome Res</t>
  </si>
  <si>
    <t>https://doi.org/10.1021/pr801048z</t>
  </si>
  <si>
    <t>Li, N., Ebright, J. N., Stovall, G. M., Chen, X., Nguyen, H. H., Singh, A., Syrett, A., &amp; Ellington, A. D. (2009). Technical and biological issues relevant to cell typing with aptamers. Journal of proteome research, 8(5), 2438–2448. https://doi.org/10.1021/pr801048z</t>
  </si>
  <si>
    <t>J18</t>
  </si>
  <si>
    <t>Epithelial Growth Factor Receptor (EGFR)</t>
  </si>
  <si>
    <t>5'GGCGCUCCGACCUUAGUCUCUGCAAGAUAAACCGUGCUAUUGACCACCCUCAACACACUUAUUUAAUGUAUUGAACGGACCUACGAACCGUGUAGCACAGCAGA3'</t>
  </si>
  <si>
    <t>kd: 7 nM</t>
  </si>
  <si>
    <t>5'-GGCGCTCCGACCTTAGTCTCTG-62N-GAACCGTGTAGCACAGCAGAGAATTAAATGCCCGCCATGACCAG-3'</t>
  </si>
  <si>
    <t xml:space="preserve">Flow Sytometry Binding Buffer:DPBS with 5 mM MgCl2(Sigma Aldrich, St. Louis, MO) </t>
  </si>
  <si>
    <t>https://patents.google.com/patent/US20090105172A1/en</t>
  </si>
  <si>
    <t>Diener, J. L. et al. (2006). Stabilized Aptamers To PSMA  and Their Use As Prostate Cancer Therapeutics. US Patent # US20090105172A1</t>
  </si>
  <si>
    <t>ARC1091 (SEQ ID NO 17)</t>
  </si>
  <si>
    <t>Prostate-specific membrane antigen (PSMA) of prostate cancer cells</t>
  </si>
  <si>
    <t>5'AGAGGAGAGAACGUUCUACUAUGGGUGGCUGGGAGGGG3'</t>
  </si>
  <si>
    <t>TBD</t>
  </si>
  <si>
    <t>0.1% BSA, 0.2 mg/mL salmon sperm DNA, 0.2 mg/mL yeast tRNA in 0.9xPBS</t>
  </si>
  <si>
    <t>https://patents.google.com/patent/US9636419B2/en</t>
  </si>
  <si>
    <t>B. R., Xu, L., Levy, M. (2014, October 13). Targeting multiple receptors on a cell surface for specific cell targeting. US Patent # US9636419B2</t>
  </si>
  <si>
    <t>E07.min</t>
  </si>
  <si>
    <t>5′GGACGGAUUUAAUCGCCGUAGAAAGCAUGUCAAAGCCGGAACCGUCC3′</t>
  </si>
  <si>
    <t>1X DPBS and 5 mM MgCl3</t>
  </si>
  <si>
    <t>https://forms.gle/n4TzuyddXQrHYJXF10</t>
  </si>
  <si>
    <t>IR-A43</t>
  </si>
  <si>
    <t xml:space="preserve">5’GCCTGUAUCCGCAGUAUCGGCAUUCAGCGAC3’
</t>
  </si>
  <si>
    <t>This is the truncated form of the full length IR-A43F (100-00-1355) aptamer sequence.</t>
  </si>
  <si>
    <t>ΔPSap4#5</t>
  </si>
  <si>
    <t>5'TTTTTAATTAAAGCTCGCCATCAAATAGCTTT3'</t>
  </si>
  <si>
    <t>Kd: "ΔPSap4#5 showed the highest PSA-binding ability and it was 48-fold higher than that of the parent oligonucleotide", (parent's Kd: "several tens of nM")</t>
  </si>
  <si>
    <t>This is a truncated fourth generation sequence from the original PSap4#5 (100-00-800) aptamer.</t>
  </si>
  <si>
    <t>FB4 (truncated version)</t>
  </si>
  <si>
    <t>5'GGACGGAUUGCGGCCGUUGUCUGUGGCGUCCGUUCG3'</t>
  </si>
  <si>
    <t>Truncation: "Based on the predicted secondary structure (29) of the five aptamers that shared part of the primary sequence, a truncated version (Fig. S1, boxed) was generated and synthesized. The folded structures of full-length aptamer “FB4” and of its truncated form are shown in Fig. 1A."</t>
  </si>
  <si>
    <t>GS24</t>
  </si>
  <si>
    <t>5'GAATTCCGCGTGTGCACACGCTCACAGTTACTATCGCTACGTTCTTTGGTAGTCCGTTCGGGAT3'</t>
  </si>
  <si>
    <t>RNA binding buffer 20 mM Na PO4, pH 7.4/120 mM NaCl/2.5 mM KCl/0.12 mM MgSO4/40mM Hepes, pH 7.4)</t>
  </si>
  <si>
    <t>DNA library/pool was used as a template to generate the RNA pool used in the selection. A T7 promoter sequence might be necessary to use this DNA library/pool as a template to generate the RNA pool in the selection.
After characterization in the model system, the DNA aptamer was conjugated to a lysosomal enzyme, α-l-iduronidase, from which mannose 6-phosphate had been removed. The aptamer had been modified by attachment of terminal glycerol for oxidation by periodate and reaction of the resulting aldehyde with amino groups on the protein.</t>
  </si>
  <si>
    <t>GS24 (truncated version)</t>
  </si>
  <si>
    <t>5'GCGTGTGCACACGGTCACTTAGTATCGCTACGTTCTTTGGTTCCGTTCGG'</t>
  </si>
  <si>
    <t>Truncation: " Of 40 aptamers analyzed, 10 showed significant binding. One aptamer, “GS24,” was truncated to 50 nucleotides based on its folding structure "</t>
  </si>
  <si>
    <r>
      <rPr>
        <sz val="11"/>
        <rFont val="Calibri"/>
        <family val="2"/>
        <scheme val="minor"/>
      </rPr>
      <t xml:space="preserve">5'rGprGprUprGprAprAprGprGprCprAprAprCprGprUprAprUprAprGprGprCprAprAprGprCprAprCprAprCprUprUprCprAprCprCp3'
</t>
    </r>
    <r>
      <rPr>
        <u/>
        <sz val="11"/>
        <color rgb="FF1155CC"/>
        <rFont val="Calibri"/>
        <family val="2"/>
        <scheme val="minor"/>
      </rPr>
      <t>https://www.aptagen.com/aptamer-details/?id=136</t>
    </r>
  </si>
  <si>
    <r>
      <rPr>
        <sz val="11"/>
        <rFont val="Calibri"/>
        <family val="2"/>
        <scheme val="minor"/>
      </rPr>
      <t xml:space="preserve">5'dCpdApdCpdApdGpdGpdCpdTpdApdCpdGpdGpdCpdApdCpdGpdTpdApdGpdApdGpdCpdApdTpdCpdApdCpdCpdApdTpdGpdApdTpdCpdCpdTpdGpdTpdGpdTi3'
</t>
    </r>
    <r>
      <rPr>
        <u/>
        <sz val="11"/>
        <color rgb="FF1155CC"/>
        <rFont val="Calibri"/>
        <family val="2"/>
        <scheme val="minor"/>
      </rPr>
      <t>https://www.aptagen.com/aptamer-details/?id=142</t>
    </r>
    <r>
      <rPr>
        <sz val="11"/>
        <rFont val="Calibri"/>
        <family val="2"/>
        <scheme val="minor"/>
      </rPr>
      <t xml:space="preserve"> </t>
    </r>
  </si>
  <si>
    <r>
      <rPr>
        <sz val="11"/>
        <rFont val="Calibri"/>
        <family val="2"/>
        <scheme val="minor"/>
      </rPr>
      <t xml:space="preserve">5'dTpdApdGpdCpdCpdApdApdGpdGpdTpdApdApdCpdCpdApdGpdTpdApdCpdApdApdGpdGpdTpdGpdCpdTpdApdApdApdCpdGpdTpdApdApdTpdGpdGpdCpdTpdTpdCpdGpdGpdCpdTpdTpdApdCp3'
Aptamer kd is different 
</t>
    </r>
    <r>
      <rPr>
        <u/>
        <sz val="11"/>
        <color rgb="FF1155CC"/>
        <rFont val="Calibri"/>
        <family val="2"/>
        <scheme val="minor"/>
      </rPr>
      <t>https://www.aptagen.com/aptamer-details/?id=407</t>
    </r>
    <r>
      <rPr>
        <sz val="11"/>
        <rFont val="Calibri"/>
        <family val="2"/>
        <scheme val="minor"/>
      </rPr>
      <t xml:space="preserve"> </t>
    </r>
  </si>
  <si>
    <r>
      <rPr>
        <sz val="11"/>
        <rFont val="Calibri"/>
        <family val="2"/>
        <scheme val="minor"/>
      </rPr>
      <t xml:space="preserve">5'dGpdCpdGpdGpdGpdGpdTpdTpdGpdGpdGpdCpdGpdGpdGpdTpdGpdGpdGpdTpdTpdCpdGpdCpdTpdGpdGpdGpdCpdApdGpdGpdGpdGpdGpdCpdGpdApdGpdTpdGp3' 
</t>
    </r>
    <r>
      <rPr>
        <sz val="11"/>
        <color rgb="FF000000"/>
        <rFont val="Calibri"/>
        <family val="2"/>
        <scheme val="minor"/>
      </rPr>
      <t xml:space="preserve">
</t>
    </r>
    <r>
      <rPr>
        <u/>
        <sz val="11"/>
        <color rgb="FF1155CC"/>
        <rFont val="Calibri"/>
        <family val="2"/>
        <scheme val="minor"/>
      </rPr>
      <t>https://www.aptagen.com/aptamer-details/?id=82</t>
    </r>
    <r>
      <rPr>
        <sz val="11"/>
        <rFont val="Calibri"/>
        <family val="2"/>
        <scheme val="minor"/>
      </rPr>
      <t xml:space="preserve"> </t>
    </r>
  </si>
  <si>
    <r>
      <rPr>
        <sz val="11"/>
        <rFont val="Calibri"/>
        <family val="2"/>
        <scheme val="minor"/>
      </rPr>
      <t xml:space="preserve">5'rGprGprAprAprGprAprGprAprUprGprGprCprGprAprCprUprAprAprAprAprCprGprAprCprUprUprGprUprCprGprCp3'
</t>
    </r>
    <r>
      <rPr>
        <u/>
        <sz val="11"/>
        <color rgb="FF1155CC"/>
        <rFont val="Calibri"/>
        <family val="2"/>
        <scheme val="minor"/>
      </rPr>
      <t>https://www.aptagen.com/aptamer-details/?id=104</t>
    </r>
  </si>
  <si>
    <r>
      <rPr>
        <sz val="11"/>
        <rFont val="Calibri"/>
        <family val="2"/>
        <scheme val="minor"/>
      </rPr>
      <t xml:space="preserve">5'dGpdGpdGpdApdGpdApdCpdApdApdGpdGpdApdApdApdApdTpdCpdCpdTpdTpdCpdApdApdTpdGpdApdApdGpdTpdGpdGpdGpdTpdCpdGpdApdCpdAp3'
Binding affinity is different
</t>
    </r>
    <r>
      <rPr>
        <u/>
        <sz val="11"/>
        <color rgb="FF1155CC"/>
        <rFont val="Calibri"/>
        <family val="2"/>
        <scheme val="minor"/>
      </rPr>
      <t>https://www.aptagen.com/aptamer-details/?id=418</t>
    </r>
    <r>
      <rPr>
        <sz val="11"/>
        <rFont val="Calibri"/>
        <family val="2"/>
        <scheme val="minor"/>
      </rPr>
      <t xml:space="preserve"> </t>
    </r>
  </si>
  <si>
    <r>
      <rPr>
        <sz val="11"/>
        <rFont val="Calibri"/>
        <family val="2"/>
        <scheme val="minor"/>
      </rPr>
      <t xml:space="preserve">5'rGprGprAprGprGpnUpnCprGprApnCpnCpnUpnCprGpnCprGpnCprGprAprGprGprAprGprGprGpnUprGprGprAprGprGprGpnUpnCprGpnUprAprGprAprGpnCprGpnCprGpnUprAprGprGprAprGprGp3'
</t>
    </r>
    <r>
      <rPr>
        <u/>
        <sz val="11"/>
        <color rgb="FF1155CC"/>
        <rFont val="Calibri"/>
        <family val="2"/>
        <scheme val="minor"/>
      </rPr>
      <t>https://www.aptagen.com/aptamer-details/?id=79</t>
    </r>
    <r>
      <rPr>
        <sz val="11"/>
        <rFont val="Calibri"/>
        <family val="2"/>
        <scheme val="minor"/>
      </rPr>
      <t xml:space="preserve">  </t>
    </r>
  </si>
  <si>
    <r>
      <rPr>
        <sz val="11"/>
        <rFont val="Calibri"/>
        <family val="2"/>
        <scheme val="minor"/>
      </rPr>
      <t xml:space="preserve">5'dApdApdTpdTpdCpdGpdCpdTpdApdGpdCpdTpdGpdGpdApdGpdCpdTpdTpdGpdGpdApdTpdTpdGpdApdTpdGpdTpdGpdGpdTpdGpdTpdGpdTpdGpdApdGpdTpdGpdCpdGpdGpdTpdGpdCpdCpdCp3'
</t>
    </r>
    <r>
      <rPr>
        <u/>
        <sz val="11"/>
        <color rgb="FF1155CC"/>
        <rFont val="Calibri"/>
        <family val="2"/>
        <scheme val="minor"/>
      </rPr>
      <t>https://www.aptagen.com/aptamer-details/?id=113</t>
    </r>
    <r>
      <rPr>
        <sz val="11"/>
        <rFont val="Calibri"/>
        <family val="2"/>
        <scheme val="minor"/>
      </rPr>
      <t xml:space="preserve"> </t>
    </r>
  </si>
  <si>
    <r>
      <rPr>
        <sz val="11"/>
        <rFont val="Calibri"/>
        <family val="2"/>
        <scheme val="minor"/>
      </rPr>
      <t xml:space="preserve">5'dCpdGpdGpdTpdCpdGpdCpdTpdCpdCpdGpdTpdGpdTpdGpdGpdCpdTpdTpdGpdGpdGpdTpdTpdGpdGpdGpdTpdGpdTpdGpdGpdCpdApdGpdTpdGpdApdCp3'
</t>
    </r>
    <r>
      <rPr>
        <u/>
        <sz val="11"/>
        <color rgb="FF1155CC"/>
        <rFont val="Calibri"/>
        <family val="2"/>
        <scheme val="minor"/>
      </rPr>
      <t>https://www.aptagen.com/aptamer-details/?id=115</t>
    </r>
    <r>
      <rPr>
        <sz val="11"/>
        <rFont val="Calibri"/>
        <family val="2"/>
        <scheme val="minor"/>
      </rPr>
      <t xml:space="preserve"> </t>
    </r>
  </si>
  <si>
    <r>
      <rPr>
        <sz val="11"/>
        <rFont val="Calibri"/>
        <family val="2"/>
        <scheme val="minor"/>
      </rPr>
      <t xml:space="preserve">5'rGprCprAprAprUprGprGprUprAprCprGprGprUprAprCprUprUprCprCprUprUprUprGprGprAprAprGprAprUprAprGprCprUprGprGprAprGprAprAprCprUprAprAprCprCprAprAprAprAprGprUprGprCprAprCprGprCprUprAprCprUprUprUprGprCprUprAprAp3
</t>
    </r>
    <r>
      <rPr>
        <u/>
        <sz val="11"/>
        <color rgb="FF1155CC"/>
        <rFont val="Calibri"/>
        <family val="2"/>
        <scheme val="minor"/>
      </rPr>
      <t>https://www.aptagen.com/aptamer-details/?id=55</t>
    </r>
  </si>
  <si>
    <r>
      <rPr>
        <sz val="11"/>
        <rFont val="Calibri"/>
        <family val="2"/>
        <scheme val="minor"/>
      </rPr>
      <t xml:space="preserve">5'dApdApdCpdApdCpdCpdGpdTpdGpdGpdApdGpdGpdApdTpdApdGpdTpdTpdCpdGpdGpdTpdGpdGpdCpdTpdGpdTpdTpdCpdApdGpdGpdGpdTpdCpdTpdCpdCpdTpdCpdCpdCpdGpdGpdTpdGp3'
</t>
    </r>
    <r>
      <rPr>
        <u/>
        <sz val="11"/>
        <color rgb="FF1155CC"/>
        <rFont val="Calibri"/>
        <family val="2"/>
        <scheme val="minor"/>
      </rPr>
      <t>https://www.aptagen.com/aptamer-details/?id=273</t>
    </r>
  </si>
  <si>
    <r>
      <rPr>
        <sz val="11"/>
        <rFont val="Calibri"/>
        <family val="2"/>
        <scheme val="minor"/>
      </rPr>
      <t xml:space="preserve">5'dTpdGpdTpdGpdGpdGpdGpdGpdTpdGpdGpdApdCpdGpdGpdGpdCpdCpdGpdGpdGpdTpdApdGpdAp3'
</t>
    </r>
    <r>
      <rPr>
        <u/>
        <sz val="11"/>
        <color rgb="FF1155CC"/>
        <rFont val="Calibri"/>
        <family val="2"/>
        <scheme val="minor"/>
      </rPr>
      <t>https://www.aptagen.com/aptamer-details/?id=367</t>
    </r>
    <r>
      <rPr>
        <sz val="11"/>
        <rFont val="Calibri"/>
        <family val="2"/>
        <scheme val="minor"/>
      </rPr>
      <t xml:space="preserve"> </t>
    </r>
  </si>
  <si>
    <r>
      <rPr>
        <sz val="11"/>
        <rFont val="Calibri"/>
        <family val="2"/>
        <scheme val="minor"/>
      </rPr>
      <t xml:space="preserve">5'dApdTpdGpdGpdApdCpdGpdApdApdTpdApdTpdCpdGpdTpdCpdTpdCpdCpdCpdApdGpdTpdGpdApdApdTpdTpdCpdApdGpdTpdCpdGpdGpdApdCpdApdGpdCpdGp3'
GC% content, aptamer kd, sequence, and length are potentially different
</t>
    </r>
    <r>
      <rPr>
        <u/>
        <sz val="11"/>
        <color rgb="FF1155CC"/>
        <rFont val="Calibri"/>
        <family val="2"/>
        <scheme val="minor"/>
      </rPr>
      <t>https://www.aptagen.com/aptamer-details/?id=7272</t>
    </r>
  </si>
  <si>
    <r>
      <rPr>
        <sz val="11"/>
        <rFont val="Calibri"/>
        <family val="2"/>
        <scheme val="minor"/>
      </rPr>
      <t xml:space="preserve">5'dApdTpdCpdGpdApdGpdTpdGpdTpdGpdTpdApdCpdGpdGpdGpdGpdTpdCpdCpdGpdGpdTpdApdGpdGpdGpdTpdGpdGpdCpdGpdApdGpdGpdTpdCpdTpdTpdCpdCpdTpdGpdTpdCpdGpdTpdApdGpdCpdApdGpdGpdApdTpdCpdCpdAp3'
</t>
    </r>
    <r>
      <rPr>
        <u/>
        <sz val="11"/>
        <color rgb="FF1155CC"/>
        <rFont val="Calibri"/>
        <family val="2"/>
        <scheme val="minor"/>
      </rPr>
      <t>https://www.aptagen.com/aptamer-details/?id=7278</t>
    </r>
  </si>
  <si>
    <r>
      <rPr>
        <sz val="11"/>
        <rFont val="Calibri"/>
        <family val="2"/>
        <scheme val="minor"/>
      </rPr>
      <t xml:space="preserve">5'dGpdGpdApdCpdGpdGpdTpdTpdGpdCpdGpdCpdTpdApdTpdApdTpdTpdTpdApdApdCpdCpdApdApdApdApdGpdTpdCpdTpdGpdGpdApdTpdTpdApdApdCpdAp3'
GC% content not reported by Aptagen
</t>
    </r>
    <r>
      <rPr>
        <u/>
        <sz val="11"/>
        <color rgb="FF1155CC"/>
        <rFont val="Calibri"/>
        <family val="2"/>
        <scheme val="minor"/>
      </rPr>
      <t>https://www.aptagen.com/aptamer-details/?id=7262</t>
    </r>
  </si>
  <si>
    <r>
      <rPr>
        <sz val="11"/>
        <rFont val="Calibri"/>
        <family val="2"/>
        <scheme val="minor"/>
      </rPr>
      <t xml:space="preserve">5'rGprGprGprAprGprGprAprCprGprAprUprGprCprGprGprUprCprCprUprGprUprCprGprUprCprUprGprUprUprCprGprUprCprCprCprCprAprGprAprCprGprAprCprUprCprGprCprCprCprGprAp3'
Aptamer kd is differnt
</t>
    </r>
    <r>
      <rPr>
        <u/>
        <sz val="11"/>
        <color rgb="FF1155CC"/>
        <rFont val="Calibri"/>
        <family val="2"/>
        <scheme val="minor"/>
      </rPr>
      <t>https://www.aptagen.com/aptamer-details/?id=7094</t>
    </r>
    <r>
      <rPr>
        <sz val="11"/>
        <rFont val="Calibri"/>
        <family val="2"/>
        <scheme val="minor"/>
      </rPr>
      <t xml:space="preserve"> </t>
    </r>
  </si>
  <si>
    <r>
      <rPr>
        <sz val="11"/>
        <rFont val="Calibri"/>
        <family val="2"/>
        <scheme val="minor"/>
      </rPr>
      <t xml:space="preserve">5'rGprGprGprAprGprGprAprCprGprAprUprGprCprGprGprUprGprAprGprUprCprGprUprUprCprCprCprUprUprCprGprUprCprCprCprCprAprGprAprCprGprAprCprUprCprGprCprCprCprGprAp3'
Aptamer kd is different
</t>
    </r>
    <r>
      <rPr>
        <u/>
        <sz val="11"/>
        <color rgb="FF1155CC"/>
        <rFont val="Calibri"/>
        <family val="2"/>
        <scheme val="minor"/>
      </rPr>
      <t>https://www.aptagen.com/aptamer-details/?id=7095</t>
    </r>
    <r>
      <rPr>
        <sz val="11"/>
        <rFont val="Calibri"/>
        <family val="2"/>
        <scheme val="minor"/>
      </rPr>
      <t xml:space="preserve"> </t>
    </r>
  </si>
  <si>
    <r>
      <rPr>
        <sz val="11"/>
        <rFont val="Calibri"/>
        <family val="2"/>
        <scheme val="minor"/>
      </rPr>
      <t xml:space="preserve">5'rGprGprGprAprGprGprAprCprGprAprUprGprCprGprGprGprCprCprGprUprUprGprUprUprGprUprGprUprGprCprCprGprCprCprCprCprAprGprAprCprGprAprCprUprCprGprCprCprCprGprAp3'
</t>
    </r>
    <r>
      <rPr>
        <u/>
        <sz val="11"/>
        <color rgb="FF1155CC"/>
        <rFont val="Calibri"/>
        <family val="2"/>
        <scheme val="minor"/>
      </rPr>
      <t>https://www.aptagen.com/aptamer-details/?id=7093</t>
    </r>
    <r>
      <rPr>
        <sz val="11"/>
        <rFont val="Calibri"/>
        <family val="2"/>
        <scheme val="minor"/>
      </rPr>
      <t xml:space="preserve"> </t>
    </r>
  </si>
  <si>
    <r>
      <rPr>
        <sz val="11"/>
        <rFont val="Calibri"/>
        <family val="2"/>
        <scheme val="minor"/>
      </rPr>
      <t xml:space="preserve">5'rAprCprGprUprAprUprCprCprCprUprUprUprUprCprGprCprGprUprAp3'
</t>
    </r>
    <r>
      <rPr>
        <u/>
        <sz val="11"/>
        <color rgb="FF1155CC"/>
        <rFont val="Calibri"/>
        <family val="2"/>
        <scheme val="minor"/>
      </rPr>
      <t>https://www.aptagen.com/aptamer-details/?id=7161</t>
    </r>
  </si>
  <si>
    <r>
      <rPr>
        <sz val="11"/>
        <rFont val="Calibri"/>
        <family val="2"/>
        <scheme val="minor"/>
      </rPr>
      <t xml:space="preserve">5’dTpdApdApdCpdApdCpdGpdApdCpdApdGpdApdCpdGpdTpdTpdCpdGpdGpdApdGpdGpdTpdCpdGpdApdApdCpdCpdCpdTpdGpdApdCpdApdGpdCpdGpdTpdGpdGpdGp3’
</t>
    </r>
    <r>
      <rPr>
        <u/>
        <sz val="11"/>
        <color rgb="FF1155CC"/>
        <rFont val="Calibri"/>
        <family val="2"/>
        <scheme val="minor"/>
      </rPr>
      <t>https://www.aptagen.com/aptamer-details/?id=7154</t>
    </r>
    <r>
      <rPr>
        <sz val="11"/>
        <rFont val="Calibri"/>
        <family val="2"/>
        <scheme val="minor"/>
      </rPr>
      <t xml:space="preserve"> </t>
    </r>
  </si>
  <si>
    <r>
      <rPr>
        <sz val="11"/>
        <rFont val="Calibri"/>
        <family val="2"/>
        <scheme val="minor"/>
      </rPr>
      <t xml:space="preserve">5’dGpdGpdCpdCpdApdTpdTpdGpdTpdGpdGpdApdCpdTpdTpdCpdTpdTpdTpdGpdGpdGpdTpdApdApdTpdTpdCpdApdGpdGpdGpdGpdCpdTpdCpdGpdApdTpdTp3’
</t>
    </r>
    <r>
      <rPr>
        <u/>
        <sz val="11"/>
        <color rgb="FF1155CC"/>
        <rFont val="Calibri"/>
        <family val="2"/>
        <scheme val="minor"/>
      </rPr>
      <t>https://www.aptagen.com/aptamer-details/?id=7133</t>
    </r>
    <r>
      <rPr>
        <sz val="11"/>
        <rFont val="Calibri"/>
        <family val="2"/>
        <scheme val="minor"/>
      </rPr>
      <t xml:space="preserve"> </t>
    </r>
  </si>
  <si>
    <r>
      <rPr>
        <sz val="11"/>
        <rFont val="Calibri"/>
        <family val="2"/>
        <scheme val="minor"/>
      </rPr>
      <t xml:space="preserve">5’dApdTpdGpdApdCpdGpdGpdGpdGpdGpdTpdCpdTpdApdGpdGpdCpdApdApdGpdTpdApdApdTpdApdApdCpdGpdGpdGpdGpdGpdCpdApdApdGpdCpdTpdTpdTpdTpdCpdTpdApdTpdCpdTpdCpdGpdTpdTpdCpdTpdApdGpdGpdGpdTpdAp3’
</t>
    </r>
    <r>
      <rPr>
        <u/>
        <sz val="11"/>
        <color rgb="FF1155CC"/>
        <rFont val="Calibri"/>
        <family val="2"/>
        <scheme val="minor"/>
      </rPr>
      <t>https://www.aptagen.com/aptamer-details/?id=7156</t>
    </r>
    <r>
      <rPr>
        <sz val="11"/>
        <rFont val="Calibri"/>
        <family val="2"/>
        <scheme val="minor"/>
      </rPr>
      <t xml:space="preserve"> </t>
    </r>
  </si>
  <si>
    <r>
      <rPr>
        <sz val="11"/>
        <rFont val="Calibri"/>
        <family val="2"/>
        <scheme val="minor"/>
      </rPr>
      <t xml:space="preserve">5’dCpdGpdCpdGpdTpdGpdApdGpdCpdGpdGpdGpdGpdApdGpdGpdCpdGpdApdTpdGpdCpdCpdCpdApdGpdGpdCpdTpdApdApdCpdTpdTpdGpdApdCpdTpdCpdAp3’
GC% content, aptamer sequence, and length are different
</t>
    </r>
    <r>
      <rPr>
        <u/>
        <sz val="11"/>
        <color rgb="FF1155CC"/>
        <rFont val="Calibri"/>
        <family val="2"/>
        <scheme val="minor"/>
      </rPr>
      <t>https://www.aptagen.com/aptamer-details/?id=7155</t>
    </r>
  </si>
  <si>
    <r>
      <rPr>
        <sz val="11"/>
        <rFont val="Calibri"/>
        <family val="2"/>
        <scheme val="minor"/>
      </rPr>
      <t xml:space="preserve">5'dGpdGpdTpdTpdGpdApdCpdGpdGpdCpdApdGpdTpdCpdGpdGpdCpdGpdGpdTpdApdTpdGpdCpdGpdCpdApdTpdApdTpdCpdGpdTpdGpdTpdTpdGpdGpdTpdAp3'
GC% content is not reported on Aptagen
</t>
    </r>
    <r>
      <rPr>
        <u/>
        <sz val="11"/>
        <color rgb="FF1155CC"/>
        <rFont val="Calibri"/>
        <family val="2"/>
        <scheme val="minor"/>
      </rPr>
      <t>https://www.aptagen.com/aptamer-details/?id=7274</t>
    </r>
  </si>
  <si>
    <r>
      <rPr>
        <sz val="11"/>
        <rFont val="Calibri"/>
        <family val="2"/>
        <scheme val="minor"/>
      </rPr>
      <t xml:space="preserve">5'dTpdTpdTpdTpdTpdApdApdTpdTpdApdApdApdGpdCpdTpdCpdGpdCpdCpdApdTpdCpdApdApdApdTpdApdGpdCpdTpdTpdTp3'
</t>
    </r>
    <r>
      <rPr>
        <u/>
        <sz val="11"/>
        <color rgb="FF1155CC"/>
        <rFont val="Calibri"/>
        <family val="2"/>
        <scheme val="minor"/>
      </rPr>
      <t>https://www.aptagen.com/aptamer-details/?id=332</t>
    </r>
  </si>
  <si>
    <r>
      <rPr>
        <sz val="11"/>
        <rFont val="Calibri"/>
        <family val="2"/>
        <scheme val="minor"/>
      </rPr>
      <t xml:space="preserve">Ellington, A. D., &amp; Szostak, J. W. (1990). In vitro selection of RNA molecules that bind specific ligands. Nature, 346(6287), 818–822. </t>
    </r>
    <r>
      <rPr>
        <u/>
        <sz val="11"/>
        <color rgb="FF1155CC"/>
        <rFont val="Calibri"/>
        <family val="2"/>
        <scheme val="minor"/>
      </rPr>
      <t>https://doi.org/10.1038/346818a0</t>
    </r>
  </si>
  <si>
    <r>
      <rPr>
        <sz val="11"/>
        <rFont val="Calibri"/>
        <family val="2"/>
        <scheme val="minor"/>
      </rPr>
      <t xml:space="preserve">Tuerk, C., &amp; Gold, L. (1990). Systematic evolution of ligands by exponential enrichment: RNA ligands to bacteriophage T4 DNA polymerase. Science (New York, N.Y.), 249(4968), 505–510. </t>
    </r>
    <r>
      <rPr>
        <u/>
        <sz val="11"/>
        <color rgb="FF1155CC"/>
        <rFont val="Calibri"/>
        <family val="2"/>
        <scheme val="minor"/>
      </rPr>
      <t>https://doi.org/10.1126/science.2200121</t>
    </r>
  </si>
  <si>
    <r>
      <rPr>
        <sz val="11"/>
        <rFont val="Calibri"/>
        <family val="2"/>
        <scheme val="minor"/>
      </rPr>
      <t xml:space="preserve">Bock, L. C., Griffin, L. C., Latham, J. A., Vermaas, E. H., &amp; Toole, J. J. (1992). Selection of single-stranded DNA molecules that bind and inhibit human thrombin. Nature, 355(6360), 564–566. </t>
    </r>
    <r>
      <rPr>
        <u/>
        <sz val="11"/>
        <color rgb="FF1155CC"/>
        <rFont val="Calibri"/>
        <family val="2"/>
        <scheme val="minor"/>
      </rPr>
      <t>https://doi.org/10.1038/355564a0</t>
    </r>
  </si>
  <si>
    <r>
      <rPr>
        <sz val="11"/>
        <rFont val="Calibri"/>
        <family val="2"/>
        <scheme val="minor"/>
      </rPr>
      <t xml:space="preserve">Giver, L., Bartel, D., Zapp, M., Pawul, A., Green, M., &amp; Ellington, A. D. (1993). Selective optimization of the Rev-binding element of HIV-1. Nucleic acids research, 21(23), 5509–5516. </t>
    </r>
    <r>
      <rPr>
        <u/>
        <sz val="11"/>
        <color rgb="FF1155CC"/>
        <rFont val="Calibri"/>
        <family val="2"/>
        <scheme val="minor"/>
      </rPr>
      <t>https://doi.org/10.1093/nar/21.23.5509</t>
    </r>
  </si>
  <si>
    <r>
      <rPr>
        <sz val="11"/>
        <rFont val="Calibri"/>
        <family val="2"/>
        <scheme val="minor"/>
      </rPr>
      <t xml:space="preserve">Kubik, M. F., Stephens, A. W., Schneider, D., Marlar, R. A., &amp; Tasset, D. (1994). High-affinity RNA ligands to human alpha-thrombin. Nucleic acids research, 22(13), 2619–2626. </t>
    </r>
    <r>
      <rPr>
        <u/>
        <sz val="11"/>
        <color rgb="FF1155CC"/>
        <rFont val="Calibri"/>
        <family val="2"/>
        <scheme val="minor"/>
      </rPr>
      <t>https://doi.org/10.1093/nar/22.13.2619</t>
    </r>
  </si>
  <si>
    <r>
      <rPr>
        <sz val="11"/>
        <color rgb="FF212121"/>
        <rFont val="Calibri"/>
        <family val="2"/>
        <scheme val="minor"/>
      </rPr>
      <t xml:space="preserve">Kubik, M. F., Stephens, A. W., Schneider, D., Marlar, R. A., &amp; Tasset, D. (1994). High-affinity RNA ligands to human alpha-thrombin. Nucleic acids research, 22(13), 2619–2626. </t>
    </r>
    <r>
      <rPr>
        <u/>
        <sz val="11"/>
        <color rgb="FF1155CC"/>
        <rFont val="Calibri"/>
        <family val="2"/>
        <scheme val="minor"/>
      </rPr>
      <t>https://doi.org/10.1093/nar/22.13.2619</t>
    </r>
  </si>
  <si>
    <r>
      <rPr>
        <sz val="11"/>
        <rFont val="Calibri"/>
        <family val="2"/>
        <scheme val="minor"/>
      </rPr>
      <t xml:space="preserve">Bracht, F., &amp; Schrör, K. (1994). Isolation and identification of aptamers from defibrotide that act as thrombin antagonists in vitro. Biochemical and biophysical research communications, 200(2), 933–937. </t>
    </r>
    <r>
      <rPr>
        <u/>
        <sz val="11"/>
        <color rgb="FF1155CC"/>
        <rFont val="Calibri"/>
        <family val="2"/>
        <scheme val="minor"/>
      </rPr>
      <t>https://doi.org/10.1006/bbrc.1994.1539</t>
    </r>
  </si>
  <si>
    <r>
      <rPr>
        <sz val="11"/>
        <color rgb="FF212121"/>
        <rFont val="Calibri"/>
        <family val="2"/>
        <scheme val="minor"/>
      </rPr>
      <t xml:space="preserve">Lorsch, J. R., &amp; Szostak, J. W. (1994). In vitro selection of RNA aptamers specific for cyanocobalamin. Biochemistry, 33(4), 973–982. </t>
    </r>
    <r>
      <rPr>
        <u/>
        <sz val="11"/>
        <color rgb="FF1155CC"/>
        <rFont val="Calibri"/>
        <family val="2"/>
        <scheme val="minor"/>
      </rPr>
      <t>https://doi.org/10.1021/bi00170a016</t>
    </r>
  </si>
  <si>
    <r>
      <rPr>
        <sz val="11"/>
        <rFont val="Calibri"/>
        <family val="2"/>
        <scheme val="minor"/>
      </rPr>
      <t xml:space="preserve">5'rCprCprGprGprUprGprCprGprCprAprUprAprAprCprCprAprCprCprUprCprAprGprUprGprCprGprAprGprCprAprAprGprGprAprAp3'
</t>
    </r>
    <r>
      <rPr>
        <u/>
        <sz val="11"/>
        <color rgb="FF1155CC"/>
        <rFont val="Calibri"/>
        <family val="2"/>
        <scheme val="minor"/>
      </rPr>
      <t>https://www.aptagen.com/aptamer-details/?id=105</t>
    </r>
  </si>
  <si>
    <r>
      <rPr>
        <sz val="11"/>
        <rFont val="Calibri"/>
        <family val="2"/>
        <scheme val="minor"/>
      </rPr>
      <t xml:space="preserve">Jenison, R. D., Gill, S. C., Pardi, A., &amp; Polisky, B. (1994). High-resolution molecular discrimination by RNA. Science (New York, N.Y.), 263(5152), 1425–1429. </t>
    </r>
    <r>
      <rPr>
        <u/>
        <sz val="11"/>
        <color rgb="FF1155CC"/>
        <rFont val="Calibri"/>
        <family val="2"/>
        <scheme val="minor"/>
      </rPr>
      <t>https://doi.org/10.1126/science.7510417</t>
    </r>
  </si>
  <si>
    <r>
      <rPr>
        <sz val="11"/>
        <rFont val="Calibri"/>
        <family val="2"/>
        <scheme val="minor"/>
      </rPr>
      <t xml:space="preserve">5'rAprGprUprGprAprUprAprCprCprAprGprCprAprUprCprGprUprCprUprUprGprAprUprGprCprCprCprUprUprGprGprCprAprGprCprAprCprUp3
</t>
    </r>
    <r>
      <rPr>
        <u/>
        <sz val="11"/>
        <color rgb="FF1155CC"/>
        <rFont val="Calibri"/>
        <family val="2"/>
        <scheme val="minor"/>
      </rPr>
      <t>https://www.aptagen.com/aptamer-details/?id=150</t>
    </r>
  </si>
  <si>
    <r>
      <rPr>
        <sz val="11"/>
        <rFont val="Calibri"/>
        <family val="2"/>
        <scheme val="minor"/>
      </rPr>
      <t xml:space="preserve">5'rGprAprCprGprAprGprAprAprGprGprAprGprUprGprCprUprGprGprUprUprAprUprAprCprUprAprGprCprGprGprUprUprAprGprGprUprCprAprCprUprCprGprUprCp3'
</t>
    </r>
    <r>
      <rPr>
        <u/>
        <sz val="11"/>
        <color rgb="FF1155CC"/>
        <rFont val="Calibri"/>
        <family val="2"/>
        <scheme val="minor"/>
      </rPr>
      <t>https://www.aptagen.com/aptamer-details/?id=109</t>
    </r>
  </si>
  <si>
    <r>
      <rPr>
        <sz val="11"/>
        <rFont val="Calibri"/>
        <family val="2"/>
        <scheme val="minor"/>
      </rPr>
      <t xml:space="preserve">Famulok, M. (1994). Molecular Recognition of Amino Acids by RNA-Aptamers: An L-Citrulline Binding RNA Motif and Its Evolution into an L-Arginine Binder. Journal of the American Chemical Society, 116(5), 1698–1706. </t>
    </r>
    <r>
      <rPr>
        <u/>
        <sz val="11"/>
        <color rgb="FF1155CC"/>
        <rFont val="Calibri"/>
        <family val="2"/>
        <scheme val="minor"/>
      </rPr>
      <t>https://doi.org/10.1021/ja00084a010</t>
    </r>
  </si>
  <si>
    <r>
      <rPr>
        <sz val="11"/>
        <rFont val="Calibri"/>
        <family val="2"/>
        <scheme val="minor"/>
      </rPr>
      <t xml:space="preserve">Jellinek, D., Green, L. S., Bell, C., &amp; Janjić, N. (1994). Inhibition of receptor binding by high-affinity RNA ligands to vascular endothelial growth factor. Biochemistry, 33(34), 10450–10456. </t>
    </r>
    <r>
      <rPr>
        <u/>
        <sz val="11"/>
        <color rgb="FF1155CC"/>
        <rFont val="Calibri"/>
        <family val="2"/>
        <scheme val="minor"/>
      </rPr>
      <t>https://doi.org/10.1021/bi00200a028</t>
    </r>
  </si>
  <si>
    <r>
      <rPr>
        <sz val="11"/>
        <rFont val="Calibri"/>
        <family val="2"/>
        <scheme val="minor"/>
      </rPr>
      <t xml:space="preserve">Schneider, D. J., Feigon, J., Hostomsky, Z., &amp; Gold, L. (1995). High-affinity ssDNA inhibitors of the reverse transcriptase of type 1 human immunodeficiency virus. Biochemistry, 34(29), 9599–9610. </t>
    </r>
    <r>
      <rPr>
        <u/>
        <sz val="11"/>
        <color rgb="FF1155CC"/>
        <rFont val="Calibri"/>
        <family val="2"/>
        <scheme val="minor"/>
      </rPr>
      <t>https://doi.org/10.1021/bi00029a037</t>
    </r>
  </si>
  <si>
    <r>
      <rPr>
        <sz val="11"/>
        <rFont val="Calibri"/>
        <family val="2"/>
        <scheme val="minor"/>
      </rPr>
      <t xml:space="preserve">Allen, P., Worland, S., &amp; Gold, L. (1995). Isolation of high-affinity RNA ligands to HIV-1 integrase from a random pool. Virology, 209(2), 327–336. </t>
    </r>
    <r>
      <rPr>
        <u/>
        <sz val="11"/>
        <color rgb="FF1155CC"/>
        <rFont val="Calibri"/>
        <family val="2"/>
        <scheme val="minor"/>
      </rPr>
      <t>https://doi.org/10.1006/viro.1995.1264</t>
    </r>
  </si>
  <si>
    <r>
      <rPr>
        <sz val="11"/>
        <rFont val="Calibri"/>
        <family val="2"/>
        <scheme val="minor"/>
      </rPr>
      <t xml:space="preserve">Li, Y., Geyer, C. R., &amp; Sen, D. (1996). Recognition of anionic porphyrins by DNA aptamers. Biochemistry, 35(21), 6911–6922. </t>
    </r>
    <r>
      <rPr>
        <u/>
        <sz val="11"/>
        <color rgb="FF1155CC"/>
        <rFont val="Calibri"/>
        <family val="2"/>
        <scheme val="minor"/>
      </rPr>
      <t>https://doi.org/10.1021/bi960038h</t>
    </r>
  </si>
  <si>
    <r>
      <rPr>
        <sz val="11"/>
        <rFont val="Calibri"/>
        <family val="2"/>
        <scheme val="minor"/>
      </rPr>
      <t xml:space="preserve">Lato, S. M., &amp; Ellington, A. D. (1996). Screening chemical libraries for nucleic-acid-binding drugs by in vitro selection: a test case with lividomycin. Molecular diversity, 2(1-2), 103–110. </t>
    </r>
    <r>
      <rPr>
        <u/>
        <sz val="11"/>
        <color rgb="FF1155CC"/>
        <rFont val="Calibri"/>
        <family val="2"/>
        <scheme val="minor"/>
      </rPr>
      <t>https://doi.org/10.1007/BF01718707</t>
    </r>
  </si>
  <si>
    <r>
      <rPr>
        <sz val="11"/>
        <rFont val="Calibri"/>
        <family val="2"/>
        <scheme val="minor"/>
      </rPr>
      <t xml:space="preserve">Xu, W., &amp; Ellington, A. D. (1996). Anti-peptide aptamers recognize amino acid sequence and bind a protein epitope. Proceedings of the National Academy of Sciences of the United States of America, 93(15), 7475–7480. </t>
    </r>
    <r>
      <rPr>
        <u/>
        <sz val="11"/>
        <color rgb="FF1155CC"/>
        <rFont val="Calibri"/>
        <family val="2"/>
        <scheme val="minor"/>
      </rPr>
      <t>https://doi.org/10.1073/pnas.93.15.7475</t>
    </r>
  </si>
  <si>
    <r>
      <rPr>
        <sz val="11"/>
        <rFont val="Calibri"/>
        <family val="2"/>
        <scheme val="minor"/>
      </rPr>
      <t xml:space="preserve">Dang, C., &amp; Jayasena, S. D. (1996). Oligonucleotide inhibitors of Taq DNA polymerase facilitate detection of low copy number targets by PCR. Journal of molecular biology, 264(2), 268–278. </t>
    </r>
    <r>
      <rPr>
        <u/>
        <sz val="11"/>
        <color rgb="FF1155CC"/>
        <rFont val="Calibri"/>
        <family val="2"/>
        <scheme val="minor"/>
      </rPr>
      <t>https://doi.org/10.1006/jmbi.1996.0640</t>
    </r>
  </si>
  <si>
    <r>
      <rPr>
        <sz val="11"/>
        <color theme="1"/>
        <rFont val="Calibri"/>
        <family val="2"/>
        <scheme val="minor"/>
      </rPr>
      <t xml:space="preserve">5'dApdGpdTpdCpdCpdGpdTpdGpdGpdTpdApdGpdGpdGpdCpdApdGpdGpdTpdTpdGpdGpdGpdGpdTpdGpdApdCpdTp3'
</t>
    </r>
    <r>
      <rPr>
        <u/>
        <sz val="11"/>
        <color rgb="FF1155CC"/>
        <rFont val="Calibri"/>
        <family val="2"/>
        <scheme val="minor"/>
      </rPr>
      <t>https://www.aptagen.com/aptamer-details/?id=315</t>
    </r>
  </si>
  <si>
    <r>
      <rPr>
        <sz val="11"/>
        <rFont val="Calibri"/>
        <family val="2"/>
        <scheme val="minor"/>
      </rPr>
      <t xml:space="preserve">Tasset, D. M., Kubik, M. F., &amp; Steiner, W. (1997). Oligonucleotide inhibitors of human thrombin that bind distinct epitopes. Journal of molecular biology, 272(5), 688–698. </t>
    </r>
    <r>
      <rPr>
        <u/>
        <sz val="11"/>
        <color rgb="FF1155CC"/>
        <rFont val="Calibri"/>
        <family val="2"/>
        <scheme val="minor"/>
      </rPr>
      <t>https://doi.org/10.1006/jmbi.1997.1275</t>
    </r>
  </si>
  <si>
    <r>
      <rPr>
        <sz val="11"/>
        <rFont val="Calibri"/>
        <family val="2"/>
        <scheme val="minor"/>
      </rPr>
      <t xml:space="preserve">Mannironi, C., Di Nardo, A., Fruscoloni, P., &amp; Tocchini-Valentini, G. P. (1997). In vitro selection of dopamine RNA ligands. Biochemistry, 36(32), 9726–9734. </t>
    </r>
    <r>
      <rPr>
        <u/>
        <sz val="11"/>
        <color rgb="FF1155CC"/>
        <rFont val="Calibri"/>
        <family val="2"/>
        <scheme val="minor"/>
      </rPr>
      <t>https://doi.org/10.1021/bi9700633</t>
    </r>
  </si>
  <si>
    <r>
      <rPr>
        <sz val="11"/>
        <rFont val="Calibri"/>
        <family val="2"/>
        <scheme val="minor"/>
      </rPr>
      <t xml:space="preserve">Burke, D. H., Hoffman, D. C., Brown, A., Hansen, M., Pardi, A., &amp; Gold, L. (1997). RNA aptamers to the peptidyl transferase inhibitor chloramphenicol. Chemistry &amp; biology, 4(11), 833–843. </t>
    </r>
    <r>
      <rPr>
        <u/>
        <sz val="11"/>
        <color rgb="FF1155CC"/>
        <rFont val="Calibri"/>
        <family val="2"/>
        <scheme val="minor"/>
      </rPr>
      <t>https://doi.org/10.1016/s1074-5521(97)90116-2</t>
    </r>
  </si>
  <si>
    <r>
      <rPr>
        <sz val="11"/>
        <rFont val="Calibri"/>
        <family val="2"/>
        <scheme val="minor"/>
      </rPr>
      <t xml:space="preserve">Cho, B., Taylor, D. C., Nicholas, H. B., Jr, &amp; Schmidt, F. J. (1997). Interacting RNA species identified by combinatorial selection. Bioorganic &amp; medicinal chemistry, 5(6), 1107–1113. </t>
    </r>
    <r>
      <rPr>
        <u/>
        <sz val="11"/>
        <color rgb="FF1155CC"/>
        <rFont val="Calibri"/>
        <family val="2"/>
        <scheme val="minor"/>
      </rPr>
      <t>https://doi.org/10.1016/s0968-0896(97)00046-1</t>
    </r>
  </si>
  <si>
    <r>
      <rPr>
        <sz val="11"/>
        <rFont val="Calibri"/>
        <family val="2"/>
        <scheme val="minor"/>
      </rPr>
      <t xml:space="preserve">Gilbert, B. A., Sha, M., Wathen, S. T., &amp; Rando, R. R. (1997). RNA aptamers that specifically bind to a K Ras-derived farnesylated peptide. Bioorganic &amp; medicinal chemistry, 5(6), 1115–1122. </t>
    </r>
    <r>
      <rPr>
        <u/>
        <sz val="11"/>
        <color rgb="FF1155CC"/>
        <rFont val="Calibri"/>
        <family val="2"/>
        <scheme val="minor"/>
      </rPr>
      <t>https://doi.org/10.1016/s0968-0896(97)00047-3</t>
    </r>
  </si>
  <si>
    <r>
      <rPr>
        <sz val="11"/>
        <rFont val="Calibri"/>
        <family val="2"/>
        <scheme val="minor"/>
      </rPr>
      <t xml:space="preserve">Gilbert, B. A., Sha, M., Wathen, S. T., &amp; Rando, R. R. (1997). RNA aptamers that specifically bind to a K Ras-derived farnesylated peptide. Bioorganic &amp; medicinal chemistry, 5(6), 1115–1122. </t>
    </r>
    <r>
      <rPr>
        <sz val="11"/>
        <color rgb="FF000000"/>
        <rFont val="Calibri"/>
        <family val="2"/>
        <scheme val="minor"/>
      </rPr>
      <t>https://doi.org/10.1016/s0968-0896(97)00047-3</t>
    </r>
  </si>
  <si>
    <r>
      <rPr>
        <sz val="11"/>
        <rFont val="Calibri"/>
        <family val="2"/>
        <scheme val="minor"/>
      </rPr>
      <t xml:space="preserve">Wilson, C., &amp; Szostak, J. W. (1998). Isolation of a fluorophore-specific DNA aptamer with weak redox activity. Chemistry &amp; biology, 5(11), 609–617. </t>
    </r>
    <r>
      <rPr>
        <u/>
        <sz val="11"/>
        <color rgb="FF1155CC"/>
        <rFont val="Calibri"/>
        <family val="2"/>
        <scheme val="minor"/>
      </rPr>
      <t>https://doi.org/10.1016/s1074-5521(98)90289-7</t>
    </r>
  </si>
  <si>
    <r>
      <rPr>
        <sz val="11"/>
        <rFont val="Calibri"/>
        <family val="2"/>
        <scheme val="minor"/>
      </rPr>
      <t xml:space="preserve">Holeman, L. A., Robinson, S. L., Szostak, J. W., &amp; Wilson, C. (1998). Isolation and characterization of fluorophore-binding RNA aptamers. Folding &amp; design, 3(6), 423–431. </t>
    </r>
    <r>
      <rPr>
        <u/>
        <sz val="11"/>
        <color rgb="FF1155CC"/>
        <rFont val="Calibri"/>
        <family val="2"/>
        <scheme val="minor"/>
      </rPr>
      <t>https://doi.org/10.1016/S1359-0278(98)00059-5</t>
    </r>
  </si>
  <si>
    <r>
      <rPr>
        <sz val="11"/>
        <rFont val="Calibri"/>
        <family val="2"/>
        <scheme val="minor"/>
      </rPr>
      <t xml:space="preserve">King, D. J., Ventura, D. A., Brasier, A. R., &amp; Gorenstein, D. G. (1998). Novel combinatorial selection of phosphorothioate oligonucleotide aptamers. Biochemistry, 37(47), 16489–16493. </t>
    </r>
    <r>
      <rPr>
        <u/>
        <sz val="11"/>
        <color rgb="FF1155CC"/>
        <rFont val="Calibri"/>
        <family val="2"/>
        <scheme val="minor"/>
      </rPr>
      <t>https://doi.org/10.1021/bi981780f</t>
    </r>
  </si>
  <si>
    <r>
      <rPr>
        <sz val="11"/>
        <rFont val="Calibri"/>
        <family val="2"/>
        <scheme val="minor"/>
      </rPr>
      <t xml:space="preserve">Kimoto, M., Sakamoto, K., Shirouzu, M., Hirao, I., &amp; Yokoyama, S. (1998). RNA aptamers that specifically bind to the Ras-binding domain of Raf-1. FEBS letters, 441(2), 322–326. </t>
    </r>
    <r>
      <rPr>
        <u/>
        <sz val="11"/>
        <color rgb="FF1155CC"/>
        <rFont val="Calibri"/>
        <family val="2"/>
        <scheme val="minor"/>
      </rPr>
      <t>https://doi.org/10.1016/s0014-5793(98)01572-5</t>
    </r>
  </si>
  <si>
    <r>
      <rPr>
        <sz val="11"/>
        <rFont val="Calibri"/>
        <family val="2"/>
        <scheme val="minor"/>
      </rPr>
      <t xml:space="preserve">Hamasaki, K., Killian, J., Cho, J., &amp; Rando, R. R. (1998). Minimal RNA constructs that specifically bind aminoglycoside antibiotics with high affinities. Biochemistry, 37(2), 656–663. </t>
    </r>
    <r>
      <rPr>
        <u/>
        <sz val="11"/>
        <color rgb="FF1155CC"/>
        <rFont val="Calibri"/>
        <family val="2"/>
        <scheme val="minor"/>
      </rPr>
      <t>https://doi.org/10.1021/bi971095t</t>
    </r>
  </si>
  <si>
    <r>
      <rPr>
        <sz val="11"/>
        <rFont val="Calibri"/>
        <family val="2"/>
        <scheme val="minor"/>
      </rPr>
      <t xml:space="preserve">Jhaveri, S., Olwin, B., &amp; Ellington, A. D. (1998). In vitro selection of phosphorothiolated aptamers. Bioorganic &amp; medicinal chemistry letters, 8(17), 2285–2290. </t>
    </r>
    <r>
      <rPr>
        <u/>
        <sz val="11"/>
        <color rgb="FF1155CC"/>
        <rFont val="Calibri"/>
        <family val="2"/>
        <scheme val="minor"/>
      </rPr>
      <t>https://doi.org/10.1016/s0960-894x(98)00414-4</t>
    </r>
  </si>
  <si>
    <r>
      <rPr>
        <sz val="11"/>
        <rFont val="Calibri"/>
        <family val="2"/>
        <scheme val="minor"/>
      </rPr>
      <t xml:space="preserve">Triqueneaux, G., Velten, M., Franzon, P., Dautry, F., &amp; Jacquemin-Sablon, H. (1999). RNA binding specificity of Unr, a protein with five cold shock domains. Nucleic acids research, 27(8), 1926–1934. </t>
    </r>
    <r>
      <rPr>
        <u/>
        <sz val="11"/>
        <color rgb="FF1155CC"/>
        <rFont val="Calibri"/>
        <family val="2"/>
        <scheme val="minor"/>
      </rPr>
      <t>https://doi.org/10.1093/nar/27.8.1926</t>
    </r>
  </si>
  <si>
    <r>
      <rPr>
        <sz val="11"/>
        <rFont val="Calibri"/>
        <family val="2"/>
        <scheme val="minor"/>
      </rPr>
      <t xml:space="preserve">Biesecker, G., Dihel, L., Enney, K., &amp; Bendele, R. A. (1999). Derivation of RNA aptamer inhibitors of human complement C5. Immunopharmacology, 42(1-3), 219–230. </t>
    </r>
    <r>
      <rPr>
        <u/>
        <sz val="11"/>
        <color rgb="FF1155CC"/>
        <rFont val="Calibri"/>
        <family val="2"/>
        <scheme val="minor"/>
      </rPr>
      <t>https://doi.org/10.1016/s0162-3109(99)00020-x</t>
    </r>
  </si>
  <si>
    <r>
      <rPr>
        <sz val="11"/>
        <rFont val="Calibri"/>
        <family val="2"/>
        <scheme val="minor"/>
      </rPr>
      <t xml:space="preserve">Goodman, S. D., Velten, N. J., Gao, Q., Robinson, S., &amp; Segall, A. M. (1999). In vitro selection of integration host factor binding sites. Journal of bacteriology, 181(10), 3246–3255. </t>
    </r>
    <r>
      <rPr>
        <u/>
        <sz val="11"/>
        <color rgb="FF1155CC"/>
        <rFont val="Calibri"/>
        <family val="2"/>
        <scheme val="minor"/>
      </rPr>
      <t>https://doi.org/10.1128/JB.181.10.3246-3255.1999</t>
    </r>
  </si>
  <si>
    <r>
      <rPr>
        <sz val="11"/>
        <rFont val="Calibri"/>
        <family val="2"/>
        <scheme val="minor"/>
      </rPr>
      <t xml:space="preserve">Homann, M., &amp; Göringer, H. U. (1999). Combinatorial selection of high affinity RNA ligands to live African trypanosomes. Nucleic acids research, 27(9), 2006–2014. </t>
    </r>
    <r>
      <rPr>
        <u/>
        <sz val="11"/>
        <color rgb="FF1155CC"/>
        <rFont val="Calibri"/>
        <family val="2"/>
        <scheme val="minor"/>
      </rPr>
      <t>https://doi.org/10.1093/nar/27.9.2006</t>
    </r>
  </si>
  <si>
    <r>
      <rPr>
        <sz val="11"/>
        <rFont val="Calibri"/>
        <family val="2"/>
        <scheme val="minor"/>
      </rPr>
      <t xml:space="preserve">Ducongé, F., &amp; Toulmé, J. J. (1999). In vitro selection identifies key determinants for loop-loop interactions: RNA aptamers selective for the TAR RNA element of HIV-1. RNA (New York, N.Y.), 5(12), 1605–1614. </t>
    </r>
    <r>
      <rPr>
        <u/>
        <sz val="11"/>
        <color rgb="FF1155CC"/>
        <rFont val="Calibri"/>
        <family val="2"/>
        <scheme val="minor"/>
      </rPr>
      <t>https://doi.org/10.1017/s1355838299991318</t>
    </r>
  </si>
  <si>
    <r>
      <rPr>
        <sz val="11"/>
        <rFont val="Calibri"/>
        <family val="2"/>
        <scheme val="minor"/>
      </rPr>
      <t xml:space="preserve">Baskerville, S., Zapp, M., &amp; Ellington, A. D. (1999). Anti-Rex aptamers as mimics of the Rex-binding element. Journal of virology, 73(6), 4962–4971. </t>
    </r>
    <r>
      <rPr>
        <u/>
        <sz val="11"/>
        <color rgb="FF1155CC"/>
        <rFont val="Calibri"/>
        <family val="2"/>
        <scheme val="minor"/>
      </rPr>
      <t>https://doi.org/10.1128/JVI.73.6.4962-4971.1999</t>
    </r>
  </si>
  <si>
    <r>
      <rPr>
        <sz val="11"/>
        <rFont val="Calibri"/>
        <family val="2"/>
        <scheme val="minor"/>
      </rPr>
      <t xml:space="preserve">Tok, J. B., Cho, J., &amp; Rando, R. R. (2000). RNA aptamers that specifically bind to a 16S ribosomal RNA decoding region construct. Nucleic acids research, 28(15), 2902–2910. </t>
    </r>
    <r>
      <rPr>
        <u/>
        <sz val="11"/>
        <color rgb="FF1155CC"/>
        <rFont val="Calibri"/>
        <family val="2"/>
        <scheme val="minor"/>
      </rPr>
      <t>https://doi.org/10.1093/nar/28.15.2902</t>
    </r>
  </si>
  <si>
    <r>
      <rPr>
        <sz val="11"/>
        <rFont val="Calibri"/>
        <family val="2"/>
        <scheme val="minor"/>
      </rPr>
      <t xml:space="preserve">Jhaveri, S., Rajendran, M., &amp; Ellington, A. D. (2000). In vitro selection of signaling aptamers. Nature biotechnology, 18(12), 1293–1297. </t>
    </r>
    <r>
      <rPr>
        <u/>
        <sz val="11"/>
        <color rgb="FF1155CC"/>
        <rFont val="Calibri"/>
        <family val="2"/>
        <scheme val="minor"/>
      </rPr>
      <t>https://doi.org/10.1038/82414</t>
    </r>
  </si>
  <si>
    <r>
      <rPr>
        <sz val="11"/>
        <rFont val="Calibri"/>
        <family val="2"/>
        <scheme val="minor"/>
      </rPr>
      <t xml:space="preserve">Hirao, I., Madin, K., Endo, Y., Yokoyama, S., &amp; Ellington, A. D. (2000). RNA aptamers that bind to and inhibit the ribosome-inactivating protein, pepocin. The Journal of biological chemistry, 275(7), 4943–4948. </t>
    </r>
    <r>
      <rPr>
        <u/>
        <sz val="11"/>
        <color rgb="FF1155CC"/>
        <rFont val="Calibri"/>
        <family val="2"/>
        <scheme val="minor"/>
      </rPr>
      <t>https://doi.org/10.1074/jbc.275.7.4943</t>
    </r>
  </si>
  <si>
    <r>
      <rPr>
        <sz val="11"/>
        <rFont val="Calibri"/>
        <family val="2"/>
        <scheme val="minor"/>
      </rPr>
      <t xml:space="preserve">Okazawa, A., Maeda, H., Fukusaki, E., Katakura, Y., &amp; Kobayashi, A. (2000). In vitro selection of hematoporphyrin binding DNA aptamers. Bioorganic &amp; medicinal chemistry letters, 10(23), 2653–2656. </t>
    </r>
    <r>
      <rPr>
        <u/>
        <sz val="11"/>
        <color rgb="FF1155CC"/>
        <rFont val="Calibri"/>
        <family val="2"/>
        <scheme val="minor"/>
      </rPr>
      <t>https://doi.org/10.1016/s0960-894x(00)00540-0</t>
    </r>
  </si>
  <si>
    <r>
      <rPr>
        <sz val="11"/>
        <rFont val="Calibri"/>
        <family val="2"/>
        <scheme val="minor"/>
      </rPr>
      <t xml:space="preserve">Koizumi, M., &amp; Breaker, R. R. (2000). Molecular recognition of cAMP by an RNA aptamer. Biochemistry, 39(30), 8983–8992. </t>
    </r>
    <r>
      <rPr>
        <u/>
        <sz val="11"/>
        <color rgb="FF1155CC"/>
        <rFont val="Calibri"/>
        <family val="2"/>
        <scheme val="minor"/>
      </rPr>
      <t>https://doi.org/10.1021/bi000149n</t>
    </r>
  </si>
  <si>
    <r>
      <rPr>
        <sz val="11"/>
        <rFont val="Calibri"/>
        <family val="2"/>
        <scheme val="minor"/>
      </rPr>
      <t xml:space="preserve">Kawakami, J., Imanaka, H., Yokota, Y., &amp; Sugimoto, N. (2000). In vitro selection of aptamers that act with Zn2+. Journal of inorganic biochemistry, 82(1-4), 197–206. </t>
    </r>
    <r>
      <rPr>
        <u/>
        <sz val="11"/>
        <color rgb="FF1155CC"/>
        <rFont val="Calibri"/>
        <family val="2"/>
        <scheme val="minor"/>
      </rPr>
      <t>https://doi.org/10.1016/s0162-0134(00)00158-6</t>
    </r>
  </si>
  <si>
    <r>
      <rPr>
        <sz val="11"/>
        <rFont val="Calibri"/>
        <family val="2"/>
        <scheme val="minor"/>
      </rPr>
      <t xml:space="preserve">Stojanovic, M. N., de Prada, P., &amp; Landry, D. W. (2001). Aptamer-based folding fluorescent sensor for cocaine. Journal of the American Chemical Society, 123(21), 4928–4931. </t>
    </r>
    <r>
      <rPr>
        <u/>
        <sz val="11"/>
        <color rgb="FF1155CC"/>
        <rFont val="Calibri"/>
        <family val="2"/>
        <scheme val="minor"/>
      </rPr>
      <t>https://doi.org/10.1021/ja0038171</t>
    </r>
  </si>
  <si>
    <r>
      <rPr>
        <sz val="11"/>
        <color rgb="FF212121"/>
        <rFont val="Calibri"/>
        <family val="2"/>
        <scheme val="minor"/>
      </rPr>
      <t xml:space="preserve">Teramoto, N., Ichinari, H., Kawazoe, N., Imanishi, Y., &amp; Ito, Y. (2001). Peroxidase activity of in vitro-selected 2'-amino RNAs. Biotechnology and bioengineering, 75(4), 463–468. </t>
    </r>
    <r>
      <rPr>
        <u/>
        <sz val="11"/>
        <color rgb="FF1155CC"/>
        <rFont val="Calibri"/>
        <family val="2"/>
        <scheme val="minor"/>
      </rPr>
      <t>https://doi.org/10.1002/bit.10078</t>
    </r>
  </si>
  <si>
    <r>
      <rPr>
        <sz val="11"/>
        <rFont val="Calibri"/>
        <family val="2"/>
        <scheme val="minor"/>
      </rPr>
      <t xml:space="preserve">Berens, C., Thain, A., &amp; Schroeder, R. (2001). A tetracycline-binding RNA aptamer. Bioorganic &amp; medicinal chemistry, 9(10), 2549–2556. </t>
    </r>
    <r>
      <rPr>
        <u/>
        <sz val="11"/>
        <color rgb="FF1155CC"/>
        <rFont val="Calibri"/>
        <family val="2"/>
        <scheme val="minor"/>
      </rPr>
      <t>https://doi.org/10.1016/s0968-0896(01)00063-3</t>
    </r>
  </si>
  <si>
    <r>
      <rPr>
        <sz val="11"/>
        <rFont val="Calibri"/>
        <family val="2"/>
        <scheme val="minor"/>
      </rPr>
      <t xml:space="preserve">Rhodes, A., Smithers, N., Chapman, T., Parsons, S., &amp; Rees, S. (2001). The generation and characterisation of antagonist RNA aptamers to MCP-1. FEBS letters, 506(2), 85–90. </t>
    </r>
    <r>
      <rPr>
        <u/>
        <sz val="11"/>
        <color rgb="FF1155CC"/>
        <rFont val="Calibri"/>
        <family val="2"/>
        <scheme val="minor"/>
      </rPr>
      <t>https://doi.org/10.1016/s0014-5793(01)02895-2</t>
    </r>
  </si>
  <si>
    <r>
      <t xml:space="preserve">Srisawat, C. (2001). Sephadex-binding RNA ligands: rapid affinity purification of RNA from complex RNA mixtures. In Nucleic Acids Research (Vol. 29, Issue 2, pp. 4e–44). Oxford University Press (OUP). </t>
    </r>
    <r>
      <rPr>
        <u/>
        <sz val="11"/>
        <color rgb="FF1155CC"/>
        <rFont val="Calibri"/>
        <family val="2"/>
        <scheme val="minor"/>
      </rPr>
      <t>https://doi.org/10.1093/nar/29.2.e4</t>
    </r>
  </si>
  <si>
    <r>
      <t xml:space="preserve">Meli, M., Vergne, J., Décout, J. L., &amp; Maurel, M. C. (2002). Adenine-aptamer complexes: a bipartite RNA site that binds the adenine nucleic base. The Journal of biological chemistry, 277(3), 2104–2111. </t>
    </r>
    <r>
      <rPr>
        <u/>
        <sz val="11"/>
        <color rgb="FF1155CC"/>
        <rFont val="Calibri"/>
        <family val="2"/>
        <scheme val="minor"/>
      </rPr>
      <t>https://doi.org/10.1074/jbc.M107130200</t>
    </r>
  </si>
  <si>
    <r>
      <t xml:space="preserve">Vianini, E., Palumbo, M., &amp; Gatto, B. (2001). In vitro selection of DNA aptamers that bind L-tyrosinamide. Bioorganic &amp; medicinal chemistry, 9(10), 2543–2548. </t>
    </r>
    <r>
      <rPr>
        <u/>
        <sz val="11"/>
        <color rgb="FF1155CC"/>
        <rFont val="Calibri"/>
        <family val="2"/>
        <scheme val="minor"/>
      </rPr>
      <t>https://doi.org/10.1016/s0968-0896(01)00054-2</t>
    </r>
  </si>
  <si>
    <r>
      <t xml:space="preserve">Biroccio, A., Hamm, J., Incitti, I., De Francesco, R., &amp; Tomei, L. (2002). Selection of RNA aptamers that are specific and high-affinity ligands of the hepatitis C virus RNA-dependent RNA polymerase. Journal of virology, 76(8), 3688–3696. </t>
    </r>
    <r>
      <rPr>
        <u/>
        <sz val="11"/>
        <color rgb="FF000000"/>
        <rFont val="Calibri"/>
        <family val="2"/>
        <scheme val="minor"/>
      </rPr>
      <t>https://doi.org/10.1128/jvi.76.8.3688-3696.2002</t>
    </r>
  </si>
  <si>
    <r>
      <t xml:space="preserve">Proske, D., Höfliger, M., Söll, R. M., Beck-Sickinger, A. G., &amp; Famulok, M. (2002). A Y2 receptor mimetic aptamer directed against neuropeptide Y. The Journal of biological chemistry, 277(13), 11416–11422. </t>
    </r>
    <r>
      <rPr>
        <u/>
        <sz val="11"/>
        <color rgb="FF1155CC"/>
        <rFont val="Calibri"/>
        <family val="2"/>
        <scheme val="minor"/>
      </rPr>
      <t>https://doi.org/10.1074/jbc.M109752200</t>
    </r>
  </si>
  <si>
    <r>
      <t xml:space="preserve">Lee, J. H., Kim, H., Ko, J., &amp; Lee, Y. (2002). Interaction of C5 protein with RNA aptamers selected by SELEX. Nucleic acids research, 30(24), 5360–5368. </t>
    </r>
    <r>
      <rPr>
        <u/>
        <sz val="11"/>
        <color rgb="FF1155CC"/>
        <rFont val="Calibri"/>
        <family val="2"/>
        <scheme val="minor"/>
      </rPr>
      <t>https://doi.org/10.1093/nar/gkf694</t>
    </r>
  </si>
  <si>
    <r>
      <t xml:space="preserve">Szkaradkiewicz, K., Nanninga, M., Nesper-Brock, M., Gerrits, M., Erdmann, V. A., &amp; Sprinzl, M. (2002). RNA aptamers directed against release factor 1 from Thermus thermophilus. FEBS letters, 514(1), 90–95. </t>
    </r>
    <r>
      <rPr>
        <u/>
        <sz val="11"/>
        <color rgb="FF1155CC"/>
        <rFont val="Calibri"/>
        <family val="2"/>
        <scheme val="minor"/>
      </rPr>
      <t>https://doi.org/10.1016/s0014-5793(02)02308-6</t>
    </r>
  </si>
  <si>
    <r>
      <t xml:space="preserve">Bae, S. J., Oum, J. H., Sharma, S., Park, J., &amp; Lee, S. W. (2002). In vitro selection of specific RNA inhibitors of NFATc. Biochemical and biophysical research communications, 298(4), 486–492. </t>
    </r>
    <r>
      <rPr>
        <u/>
        <sz val="11"/>
        <color rgb="FF1155CC"/>
        <rFont val="Calibri"/>
        <family val="2"/>
        <scheme val="minor"/>
      </rPr>
      <t>https://doi.org/10.1016/s0006-291x(02)02490-7</t>
    </r>
  </si>
  <si>
    <r>
      <t xml:space="preserve">Lato, S. M., Ozerova, N. D., He, K., Sergueeva, Z., Shaw, B. R., &amp; Burke, D. H. (2002). Boron-containing aptamers to ATP. Nucleic acids research, 30(6), 1401–1407. </t>
    </r>
    <r>
      <rPr>
        <u/>
        <sz val="11"/>
        <color rgb="FF1155CC"/>
        <rFont val="Calibri"/>
        <family val="2"/>
        <scheme val="minor"/>
      </rPr>
      <t>https://doi.org/10.1093/nar/30.6.1401</t>
    </r>
  </si>
  <si>
    <r>
      <t xml:space="preserve">Ylera, F., Lurz, R., Erdmann, V. A., &amp; Fürste, J. P. (2002). Selection of RNA aptamers to the Alzheimer's disease amyloid peptide. Biochemical and biophysical research communications, 290(5), 1583–1588. </t>
    </r>
    <r>
      <rPr>
        <u/>
        <sz val="11"/>
        <color rgb="FF1155CC"/>
        <rFont val="Calibri"/>
        <family val="2"/>
        <scheme val="minor"/>
      </rPr>
      <t>https://doi.org/10.1006/bbrc.2002.6354</t>
    </r>
  </si>
  <si>
    <r>
      <rPr>
        <sz val="11"/>
        <rFont val="Calibri"/>
        <family val="2"/>
        <scheme val="minor"/>
      </rPr>
      <t xml:space="preserve">Daniels, D. A., Sohal, A. K., Rees, S., &amp; Grisshammer, R. (2002). Generation of RNA aptamers to the G-protein-coupled receptor for neurotensin, NTS-1. Analytical biochemistry, 305(2), 214–226. </t>
    </r>
    <r>
      <rPr>
        <u/>
        <sz val="11"/>
        <color rgb="FF1155CC"/>
        <rFont val="Calibri"/>
        <family val="2"/>
        <scheme val="minor"/>
      </rPr>
      <t>https://doi.org/10.1006/abio.2002.5663</t>
    </r>
  </si>
  <si>
    <r>
      <t xml:space="preserve">Liu, X., Zhang, D., Cao, G., Yang, G., Ding, H., Liu, G., Fan, M., Shen, B., &amp; Shao, N. (2003). RNA aptamers specific for bovine thrombin. Journal of molecular recognition : JMR, 16(1), 23–27. </t>
    </r>
    <r>
      <rPr>
        <u/>
        <sz val="11"/>
        <color rgb="FF1155CC"/>
        <rFont val="Calibri"/>
        <family val="2"/>
        <scheme val="minor"/>
      </rPr>
      <t>https://doi.org/10.1002/jmr.604</t>
    </r>
  </si>
  <si>
    <r>
      <t xml:space="preserve">Lorger, M., Engstler, M., Homann, M., &amp; Göringer, H. U. (2003). Targeting the variable surface of African trypanosomes with variant surface glycoprotein-specific, serum-stable RNA aptamers. Eukaryotic cell, 2(1), 84–94. </t>
    </r>
    <r>
      <rPr>
        <u/>
        <sz val="11"/>
        <color rgb="FF000000"/>
        <rFont val="Calibri"/>
        <family val="2"/>
        <scheme val="minor"/>
      </rPr>
      <t>https://doi.org/10.1128/ec.2.1.84-94.2003</t>
    </r>
  </si>
  <si>
    <r>
      <rPr>
        <sz val="11"/>
        <rFont val="Calibri"/>
        <family val="2"/>
        <scheme val="minor"/>
      </rPr>
      <t xml:space="preserve">Pool taken from cited article (14) here: </t>
    </r>
    <r>
      <rPr>
        <u/>
        <sz val="11"/>
        <color rgb="FF1155CC"/>
        <rFont val="Calibri"/>
        <family val="2"/>
        <scheme val="minor"/>
      </rPr>
      <t>https://www.ncbi.nlm.nih.gov/pmc/articles/PMC148414/pdf/272006.pdf</t>
    </r>
    <r>
      <rPr>
        <sz val="11"/>
        <rFont val="Calibri"/>
        <family val="2"/>
        <scheme val="minor"/>
      </rPr>
      <t>, 2′ F-modified RNA aptamers showed increased serum stability. The pool was 32P-labeled.</t>
    </r>
  </si>
  <si>
    <r>
      <t xml:space="preserve">Oguro, A., Ohtsu, T., Svitkin, Y. V., Sonenberg, N., &amp; Nakamura, Y. (2003). RNA aptamers to initiation factor 4A helicase hinder cap-dependent translation by blocking ATP hydrolysis. RNA (New York, N.Y.), 9(4), 394–407. </t>
    </r>
    <r>
      <rPr>
        <u/>
        <sz val="11"/>
        <color rgb="FF1155CC"/>
        <rFont val="Calibri"/>
        <family val="2"/>
        <scheme val="minor"/>
      </rPr>
      <t>https://doi.org/10.1261/rna.2161303</t>
    </r>
  </si>
  <si>
    <r>
      <t xml:space="preserve">Purschke, W. G., Radtke, F., Kleinjung, F., &amp; Klussmann, S. (2003). A DNA Spiegelmer to staphylococcal enterotoxin B. Nucleic acids research, 31(12), 3027–3032. </t>
    </r>
    <r>
      <rPr>
        <u/>
        <sz val="11"/>
        <color rgb="FF1155CC"/>
        <rFont val="Calibri"/>
        <family val="2"/>
        <scheme val="minor"/>
      </rPr>
      <t>https://doi.org/10.1093/nar/gkg413</t>
    </r>
  </si>
  <si>
    <r>
      <t xml:space="preserve">Shu, D., &amp; Guo, P. (2003). A viral RNA that binds ATP and contains a motif similar to an ATP-binding aptamer from SELEX. The Journal of biological chemistry, 278(9), 7119–7125. </t>
    </r>
    <r>
      <rPr>
        <u/>
        <sz val="11"/>
        <color rgb="FF1155CC"/>
        <rFont val="Calibri"/>
        <family val="2"/>
        <scheme val="minor"/>
      </rPr>
      <t>https://doi.org/10.1074/jbc.M209895200</t>
    </r>
  </si>
  <si>
    <r>
      <t xml:space="preserve">Hwang, B., Han, K., &amp; Lee, S. W. (2003). Prevention of passively transferred experimental autoimmune myasthenia gravis by an in vitro selected RNA aptamer. FEBS letters, 548(1-3), 85–89. </t>
    </r>
    <r>
      <rPr>
        <u/>
        <sz val="11"/>
        <color rgb="FF1155CC"/>
        <rFont val="Calibri"/>
        <family val="2"/>
        <scheme val="minor"/>
      </rPr>
      <t>https://doi.org/10.1016/s0014-5793(03)00745-2</t>
    </r>
  </si>
  <si>
    <r>
      <rPr>
        <sz val="11"/>
        <rFont val="Calibri"/>
        <family val="2"/>
        <scheme val="minor"/>
      </rPr>
      <t xml:space="preserve">Skrypina, N. A., Savochkina, L. P., &amp; Beabealashvilli, R. S.h (2004). In vitro selection of single-stranded DNA aptamers that bind human pro-urokinase. Nucleosides, nucleotides &amp; nucleic acids, 23(6-7), 891–893. </t>
    </r>
    <r>
      <rPr>
        <u/>
        <sz val="11"/>
        <color rgb="FF1155CC"/>
        <rFont val="Calibri"/>
        <family val="2"/>
        <scheme val="minor"/>
      </rPr>
      <t>https://doi.org/10.1081/NCN-200026037</t>
    </r>
  </si>
  <si>
    <r>
      <t xml:space="preserve">Masud, M. M., Kuwahara, M., Ozaki, H., &amp; Sawai, H. (2004). Sialyllactose-binding modified DNA aptamer bearing additional functionality by SELEX. Bioorganic &amp; medicinal chemistry, 12(5), 1111–1120. </t>
    </r>
    <r>
      <rPr>
        <u/>
        <sz val="11"/>
        <color rgb="FF1155CC"/>
        <rFont val="Calibri"/>
        <family val="2"/>
        <scheme val="minor"/>
      </rPr>
      <t>https://doi.org/10.1016/j.bmc.2003.12.009</t>
    </r>
  </si>
  <si>
    <r>
      <t xml:space="preserve">Yan, X., Gao, X., &amp; Zhang, Z. (2004). Isolation and characterization of 2'-amino-modified RNA aptamers for human TNFalpha. Genomics, proteomics &amp; bioinformatics, 2(1), 32–42. </t>
    </r>
    <r>
      <rPr>
        <u/>
        <sz val="11"/>
        <color rgb="FF1155CC"/>
        <rFont val="Calibri"/>
        <family val="2"/>
        <scheme val="minor"/>
      </rPr>
      <t>https://doi.org/10.1016/s1672-0229(04)02005-4</t>
    </r>
  </si>
  <si>
    <r>
      <t xml:space="preserve">Mendonsa, S. D., &amp; Bowser, M. T. (2004). In vitro selection of high-affinity DNA ligands for human IgE using capillary electrophoresis. Analytical chemistry, 76(18), 5387–5392. </t>
    </r>
    <r>
      <rPr>
        <u/>
        <sz val="11"/>
        <color rgb="FF1155CC"/>
        <rFont val="Calibri"/>
        <family val="2"/>
        <scheme val="minor"/>
      </rPr>
      <t>https://doi.org/10.1021/ac049857v</t>
    </r>
  </si>
  <si>
    <r>
      <rPr>
        <sz val="11"/>
        <rFont val="Calibri"/>
        <family val="2"/>
        <scheme val="minor"/>
      </rPr>
      <t xml:space="preserve">Ogawa, A., Tomita, N., Kikuchi, N., Sando, S., &amp; Aoyama, Y. (2004). Aptamer selection for the inhibition of cell adhesion with fibronectin as target. Bioorganic &amp; medicinal chemistry letters, 14(15), 4001–4004. </t>
    </r>
    <r>
      <rPr>
        <u/>
        <sz val="11"/>
        <color rgb="FF1155CC"/>
        <rFont val="Calibri"/>
        <family val="2"/>
        <scheme val="minor"/>
      </rPr>
      <t>https://doi.org/10.1016/j.bmcl.2004.05.042</t>
    </r>
  </si>
  <si>
    <r>
      <rPr>
        <sz val="11"/>
        <rFont val="Calibri"/>
        <family val="2"/>
        <scheme val="minor"/>
      </rPr>
      <t xml:space="preserve">Mendonsa, S. D., &amp; Bowser, M. T. (2004). In vitro evolution of functional DNA using capillary electrophoresis. Journal of the American Chemical Society, 126(1), 20–21. </t>
    </r>
    <r>
      <rPr>
        <u/>
        <sz val="11"/>
        <color rgb="FF1155CC"/>
        <rFont val="Calibri"/>
        <family val="2"/>
        <scheme val="minor"/>
      </rPr>
      <t>https://doi.org/10.1021/ja037832s</t>
    </r>
  </si>
  <si>
    <r>
      <t xml:space="preserve">Mann, D., Reinemann, C., Stoltenburg, R., &amp; Strehlitz, B. (2005). In vitro selection of DNA aptamers binding ethanolamine. Biochemical and biophysical research communications, 338(4), 1928–1934. </t>
    </r>
    <r>
      <rPr>
        <u/>
        <sz val="11"/>
        <color rgb="FF1155CC"/>
        <rFont val="Calibri"/>
        <family val="2"/>
        <scheme val="minor"/>
      </rPr>
      <t>https://doi.org/10.1016/j.bbrc.2005.10.172</t>
    </r>
  </si>
  <si>
    <r>
      <t xml:space="preserve">Mosing, R. K., Mendonsa, S. D., &amp; Bowser, M. T. (2005). Capillary electrophoresis-SELEX selection of aptamers with affinity for HIV-1 reverse transcriptase. Analytical chemistry, 77(19), 6107–6112. </t>
    </r>
    <r>
      <rPr>
        <u/>
        <sz val="11"/>
        <color rgb="FF1155CC"/>
        <rFont val="Calibri"/>
        <family val="2"/>
        <scheme val="minor"/>
      </rPr>
      <t>https://doi.org/10.1021/ac050836q</t>
    </r>
  </si>
  <si>
    <r>
      <t xml:space="preserve">Beinoraviciūte-Kellner, R., Lipps, G., &amp; Krauss, G. (2005). In vitro selection of DNA binding sites for ABF1 protein from Saccharomyces cerevisiae. FEBS letters, 579(20), 4535–4540. </t>
    </r>
    <r>
      <rPr>
        <u/>
        <sz val="11"/>
        <color rgb="FF1155CC"/>
        <rFont val="Calibri"/>
        <family val="2"/>
        <scheme val="minor"/>
      </rPr>
      <t>https://doi.org/10.1016/j.febslet.2005.07.009</t>
    </r>
  </si>
  <si>
    <r>
      <t xml:space="preserve">Bryant, K. F., Cox, J. C., Wang, H., Hogle, J. M., Ellington, A. D., &amp; Coen, D. M. (2005). Binding of herpes simplex virus-1 US11 to specific RNA sequences. Nucleic acids research, 33(19), 6090–6100. </t>
    </r>
    <r>
      <rPr>
        <u/>
        <sz val="11"/>
        <color rgb="FF1155CC"/>
        <rFont val="Calibri"/>
        <family val="2"/>
        <scheme val="minor"/>
      </rPr>
      <t>https://doi.org/10.1093/nar/gki919</t>
    </r>
  </si>
  <si>
    <r>
      <t xml:space="preserve">Dubey, A. K., Baker, C. S., Romeo, T., &amp; Babitzke, P. (2005). RNA sequence and secondary structure participate in high-affinity CsrA-RNA interaction. RNA (New York, N.Y.), 11(10), 1579–1587. </t>
    </r>
    <r>
      <rPr>
        <u/>
        <sz val="11"/>
        <color rgb="FF1155CC"/>
        <rFont val="Calibri"/>
        <family val="2"/>
        <scheme val="minor"/>
      </rPr>
      <t>https://doi.org/10.1261/rna.2990205</t>
    </r>
  </si>
  <si>
    <r>
      <t xml:space="preserve">Misono, T. S., &amp; Kumar, P. K. (2005). Selection of RNA aptamers against human influenza virus hemagglutinin using surface plasmon resonance. Analytical biochemistry, 342(2), 312–317. </t>
    </r>
    <r>
      <rPr>
        <u/>
        <sz val="11"/>
        <color rgb="FF1155CC"/>
        <rFont val="Calibri"/>
        <family val="2"/>
        <scheme val="minor"/>
      </rPr>
      <t>https://doi.org/10.1016/j.ab.2005.04.013</t>
    </r>
  </si>
  <si>
    <r>
      <t xml:space="preserve">Stoltenburg, R., Reinemann, C., &amp; Strehlitz, B. (2005). FluMag-SELEX as an advantageous method for DNA aptamer selection. Analytical and bioanalytical chemistry, 383(1), 83–91. </t>
    </r>
    <r>
      <rPr>
        <u/>
        <sz val="11"/>
        <color rgb="FF1155CC"/>
        <rFont val="Calibri"/>
        <family val="2"/>
        <scheme val="minor"/>
      </rPr>
      <t>https://doi.org/10.1007/s00216-005-3388-9</t>
    </r>
  </si>
  <si>
    <r>
      <t xml:space="preserve">Tang, J., Yu, T., Guo, L., Xie, J., Shao, N., &amp; He, Z. (2007). In vitro selection of DNA aptamer against abrin toxin and aptamer-based abrin direct detection. Biosensors &amp; bioelectronics, 22(11), 2456–2463. </t>
    </r>
    <r>
      <rPr>
        <u/>
        <sz val="11"/>
        <color rgb="FF1155CC"/>
        <rFont val="Calibri"/>
        <family val="2"/>
        <scheme val="minor"/>
      </rPr>
      <t>https://doi.org/10.1016/j.bios.2006.09.015</t>
    </r>
  </si>
  <si>
    <r>
      <t xml:space="preserve">Tang, J., Yu, T., Guo, L., Xie, J., Shao, N., &amp; He, Z. (2007). In vitro selection of DNA aptamer against abrin toxin and aptamer-based abrin direct detection. Biosensors &amp; bioelectronics, 22(11), 2456–2463. </t>
    </r>
    <r>
      <rPr>
        <u/>
        <sz val="11"/>
        <color rgb="FF000000"/>
        <rFont val="Calibri"/>
        <family val="2"/>
        <scheme val="minor"/>
      </rPr>
      <t>https://doi.org/10.1016/j.bios.2006.09.015</t>
    </r>
  </si>
  <si>
    <r>
      <t xml:space="preserve">Gopinath, S. C., Balasundaresan, D., Akitomi, J., &amp; Mizuno, H. (2006). An RNA aptamer that discriminates bovine factor IX from human factor IX. Journal of biochemistry, 140(5), 667–676. </t>
    </r>
    <r>
      <rPr>
        <u/>
        <sz val="11"/>
        <color rgb="FF1155CC"/>
        <rFont val="Calibri"/>
        <family val="2"/>
        <scheme val="minor"/>
      </rPr>
      <t>https://doi.org/10.1093/jb/mvj203</t>
    </r>
  </si>
  <si>
    <r>
      <t xml:space="preserve">Gopinath, S. C., Sakamaki, Y., Kawasaki, K., &amp; Kumar, P. K. (2006). An efficient RNA aptamer against human influenza B virus hemagglutinin. Journal of biochemistry, 139(5), 837–846. </t>
    </r>
    <r>
      <rPr>
        <u/>
        <sz val="11"/>
        <color rgb="FF1155CC"/>
        <rFont val="Calibri"/>
        <family val="2"/>
        <scheme val="minor"/>
      </rPr>
      <t>https://doi.org/10.1093/jb/mvj095</t>
    </r>
  </si>
  <si>
    <r>
      <t xml:space="preserve">Tang, J., Xie, J., Shao, N., &amp; Yan, Y. (2006). The DNA aptamers that specifically recognize ricin toxin are selected by two in vitro selection methods. Electrophoresis, 27(7), 1303–1311. </t>
    </r>
    <r>
      <rPr>
        <u/>
        <sz val="11"/>
        <color rgb="FF1155CC"/>
        <rFont val="Calibri"/>
        <family val="2"/>
        <scheme val="minor"/>
      </rPr>
      <t>https://doi.org/10.1002/elps.200500489</t>
    </r>
  </si>
  <si>
    <r>
      <t xml:space="preserve">Mallikaratchy, P., Stahelin, R. V., Cao, Z., Cho, W., &amp; Tan, W. (2006). Selection of DNA ligands for protein kinase C-delta. Chemical communications (Cambridge, England), (30), 3229–3231. </t>
    </r>
    <r>
      <rPr>
        <u/>
        <sz val="11"/>
        <color rgb="FF1155CC"/>
        <rFont val="Calibri"/>
        <family val="2"/>
        <scheme val="minor"/>
      </rPr>
      <t>https://doi.org/10.1039/b604778e</t>
    </r>
  </si>
  <si>
    <r>
      <t xml:space="preserve">Ohuchi, S. P., Ohtsu, T., &amp; Nakamura, Y. (2006). Selection of RNA aptamers against recombinant transforming growth factor-β type III receptor displayed on cell surface. Biochimie, 88(7), 897–904. </t>
    </r>
    <r>
      <rPr>
        <u/>
        <sz val="11"/>
        <color rgb="FF000000"/>
        <rFont val="Calibri"/>
        <family val="2"/>
        <scheme val="minor"/>
      </rPr>
      <t>https://doi.org/10.1016/j.biochi.2006.02.004</t>
    </r>
  </si>
  <si>
    <r>
      <t xml:space="preserve">Du, M., Ulrich, H., Zhao, X., Aronowski, J., &amp; Jayaraman, V. (2007). Water soluble RNA based antagonist of AMPA receptors. Neuropharmacology, 53(2), 242–251. </t>
    </r>
    <r>
      <rPr>
        <u/>
        <sz val="11"/>
        <color rgb="FF1155CC"/>
        <rFont val="Calibri"/>
        <family val="2"/>
        <scheme val="minor"/>
      </rPr>
      <t>https://doi.org/10.1016/j.neuropharm.2007.05.007</t>
    </r>
  </si>
  <si>
    <r>
      <rPr>
        <sz val="11"/>
        <rFont val="Calibri"/>
        <family val="2"/>
        <scheme val="minor"/>
      </rPr>
      <t xml:space="preserve">Hui, Y., Shan, L., Lin-Fu, Z., &amp; Jian-Hua, Z. (2007). Selection of DNA aptamers against DC-SIGN protein. Molecular and cellular biochemistry, 306(1-2), 71–77. </t>
    </r>
    <r>
      <rPr>
        <u/>
        <sz val="11"/>
        <color rgb="FF1155CC"/>
        <rFont val="Calibri"/>
        <family val="2"/>
        <scheme val="minor"/>
      </rPr>
      <t>https://doi.org/10.1007/s11010-007-9555-x</t>
    </r>
  </si>
  <si>
    <r>
      <t xml:space="preserve">Lévesque, D., Beaudoin, J. D., Roy, S., &amp; Perreault, J. P. (2007). In vitro selection and characterization of RNA aptamers binding thyroxine hormone. The Biochemical journal, 403(1), 129–138. </t>
    </r>
    <r>
      <rPr>
        <u/>
        <sz val="11"/>
        <color rgb="FF1155CC"/>
        <rFont val="Calibri"/>
        <family val="2"/>
        <scheme val="minor"/>
      </rPr>
      <t>https://doi.org/10.1042/BJ20061216</t>
    </r>
  </si>
  <si>
    <r>
      <t xml:space="preserve">Ogasawara, D., Hasegawa, H., Kaneko, K., Sode, K., &amp; Ikebukuro, K. (2007). Screening of DNA aptamer against mouse prion protein by competitive selection. Prion, 1(4), 248–254. </t>
    </r>
    <r>
      <rPr>
        <u/>
        <sz val="11"/>
        <color rgb="FF1155CC"/>
        <rFont val="Calibri"/>
        <family val="2"/>
        <scheme val="minor"/>
      </rPr>
      <t>https://doi.org/10.4161/pri.1.4.5803</t>
    </r>
  </si>
  <si>
    <r>
      <t xml:space="preserve">Lee, K. H., Jeong, S., Yang, E. G., Park, Y. K., &amp; Yu, J. (2007). An RNA aptamer that recognizes a specific conformation of the protein calsenilin. Bioorganic &amp; medicinal chemistry, 15(24), 7545–7552. </t>
    </r>
    <r>
      <rPr>
        <u/>
        <sz val="11"/>
        <color rgb="FF1155CC"/>
        <rFont val="Calibri"/>
        <family val="2"/>
        <scheme val="minor"/>
      </rPr>
      <t>https://doi.org/10.1016/j.bmc.2007.09.013</t>
    </r>
  </si>
  <si>
    <r>
      <t xml:space="preserve">Sando, S., Ogawa, A., Nishi, T., Hayami, M., &amp; Aoyama, Y. (2007). In vitro selection of RNA aptamer against Escherichia coli release factor 1. Bioorganic &amp; medicinal chemistry letters, 17(5), 1216–1220. </t>
    </r>
    <r>
      <rPr>
        <u/>
        <sz val="11"/>
        <color rgb="FF1155CC"/>
        <rFont val="Calibri"/>
        <family val="2"/>
        <scheme val="minor"/>
      </rPr>
      <t>https://doi.org/10.1016/j.bmcl.2006.12.013</t>
    </r>
  </si>
  <si>
    <r>
      <rPr>
        <u/>
        <sz val="11"/>
        <color rgb="FF1155CC"/>
        <rFont val="Calibri"/>
        <family val="2"/>
        <scheme val="minor"/>
      </rPr>
      <t>https://doi.org/10.1021/bi701036p</t>
    </r>
    <r>
      <rPr>
        <sz val="11"/>
        <rFont val="Calibri"/>
        <family val="2"/>
        <scheme val="minor"/>
      </rPr>
      <t>p</t>
    </r>
  </si>
  <si>
    <r>
      <rPr>
        <sz val="11"/>
        <rFont val="Calibri"/>
        <family val="2"/>
        <scheme val="minor"/>
      </rPr>
      <t xml:space="preserve">Huang, Z., Pei, W., Jayaseelan, S., Shi, H., &amp; Niu, L. (2007). RNA aptamers selected against the GluR2 glutamate receptor channel. Biochemistry, 46(44), 12648–12655. </t>
    </r>
    <r>
      <rPr>
        <u/>
        <sz val="11"/>
        <color rgb="FF1155CC"/>
        <rFont val="Calibri"/>
        <family val="2"/>
        <scheme val="minor"/>
      </rPr>
      <t>https://doi.org/10.1021/bi701036p</t>
    </r>
  </si>
  <si>
    <r>
      <rPr>
        <sz val="11"/>
        <rFont val="Calibri"/>
        <family val="2"/>
        <scheme val="minor"/>
      </rPr>
      <t xml:space="preserve">5'rGprGprGprCprGprAprAprUprUprCprAprAprCprUprGprCprCprAprUprCprUprAprGprGprCprAprGprUprAprAprCprCprAprGprGprAprGprUprUprAprGprUprAprGprGprAprCprAprAprGprUprUprUprCprGprUprCprCp3'
</t>
    </r>
    <r>
      <rPr>
        <u/>
        <sz val="11"/>
        <color rgb="FF1155CC"/>
        <rFont val="Calibri"/>
        <family val="2"/>
        <scheme val="minor"/>
      </rPr>
      <t>https://www.aptagen.com/aptamer-details/?id=444</t>
    </r>
  </si>
  <si>
    <r>
      <rPr>
        <sz val="11"/>
        <rFont val="Calibri"/>
        <family val="2"/>
        <scheme val="minor"/>
      </rPr>
      <t xml:space="preserve">Cruz-Aguado, J. A., &amp; Penner, G. (2008). Determination of ochratoxin a with a DNA aptamer. Journal of agricultural and food chemistry, 56(22), 10456–10461. </t>
    </r>
    <r>
      <rPr>
        <u/>
        <sz val="11"/>
        <color rgb="FF1155CC"/>
        <rFont val="Calibri"/>
        <family val="2"/>
        <scheme val="minor"/>
      </rPr>
      <t>https://doi.org/10.1021/jf801957h</t>
    </r>
  </si>
  <si>
    <r>
      <rPr>
        <sz val="11"/>
        <rFont val="Calibri"/>
        <family val="2"/>
        <scheme val="minor"/>
      </rPr>
      <t xml:space="preserve">5'dTpdGpdGpdTpdGpdGpdCpdTpdGpdTpdApdGpdGpdTpdCpdApdGpdCpdApdTpdCpdTpdGpdApdTpdCpdGpdGpdGpdTpdGpdTpdGpdGpdGpdTpdGpdGpdCpdGpdTpdApdApdApdGpdGpdGpdApdGpdCpdApdTpdCpdGpdGpdApdCpdApdApdCpdGp3'
</t>
    </r>
    <r>
      <rPr>
        <u/>
        <sz val="11"/>
        <color rgb="FF1155CC"/>
        <rFont val="Calibri"/>
        <family val="2"/>
        <scheme val="minor"/>
      </rPr>
      <t>https://www.aptagen.com/aptamer-details/?id=545</t>
    </r>
  </si>
  <si>
    <r>
      <t xml:space="preserve">Niazi, J. H., Lee, S. J., Kim, Y. S., &amp; Gu, M. B. (2008). ssDNA aptamers that selectively bind oxytetracycline. Bioorganic &amp; medicinal chemistry, 16(3), 1254–1261. </t>
    </r>
    <r>
      <rPr>
        <u/>
        <sz val="11"/>
        <color rgb="FF1155CC"/>
        <rFont val="Calibri"/>
        <family val="2"/>
        <scheme val="minor"/>
      </rPr>
      <t>https://doi.org/10.1016/j.bmc.2007.10.073</t>
    </r>
  </si>
  <si>
    <t>Zhu, J., Wang, J., Su, Z. C., Li, Q., Cheng, M. S., &amp; Zhang, J. H. (2008). Identification of ssDNA aptamers specific for anti-neuroexcitation peptide III and molecular modeling studies: insights into structural interactions. Archives of pharmacal research, 31(9), 1120–1128. https://doi.org/10.1007/s12272-001-1278-2</t>
  </si>
  <si>
    <r>
      <t xml:space="preserve">Stevenson, R., Baxter, H. C., Aitken, A., Brown, T., &amp; Baxter, R. L. (2008). Binding of 14-3-3 proteins to a single stranded oligodeoxynucleotide aptamer. Bioorganic chemistry, 36(5), 215–219. </t>
    </r>
    <r>
      <rPr>
        <u/>
        <sz val="11"/>
        <color rgb="FF1155CC"/>
        <rFont val="Calibri"/>
        <family val="2"/>
        <scheme val="minor"/>
      </rPr>
      <t>https://doi.org/10.1016/j.bioorg.2007.12.005</t>
    </r>
  </si>
  <si>
    <t>Bruno, J. G., Carrillo, M. P., Phillips, T., &amp; King, B. (2008). Development of DNA aptamers for cytochemical detection of acetylcholine. In vitro cellular &amp; developmental biology. Animal, 44(3-4), 63–72. https://doi.org/10.1007/s11626-008-9086-0</t>
  </si>
  <si>
    <r>
      <t xml:space="preserve">Chen, F., Hu, Y., Li, D., Chen, H., &amp; Zhang, X. L. (2009). CS-SELEX generates high-affinity ssDNA aptamers as molecular probes for hepatitis C virus envelope glycoprotein E2. PloS one, 4(12), e8142. </t>
    </r>
    <r>
      <rPr>
        <u/>
        <sz val="11"/>
        <color rgb="FF000000"/>
        <rFont val="Calibri"/>
        <family val="2"/>
        <scheme val="minor"/>
      </rPr>
      <t>https://doi.org/10.1371/journal.pone.0008142</t>
    </r>
  </si>
  <si>
    <r>
      <t xml:space="preserve">Tang, Z., Parekh, P., Turner, P., Moyer, R. W., &amp; Tan, W. (2009). Generating aptamers for recognition of virus-infected cells. Clinical chemistry, 55(4), 813–822. </t>
    </r>
    <r>
      <rPr>
        <u/>
        <sz val="11"/>
        <color rgb="FF000000"/>
        <rFont val="Calibri"/>
        <family val="2"/>
        <scheme val="minor"/>
      </rPr>
      <t>https://doi.org/10.1373/clinchem.2008.113511</t>
    </r>
  </si>
  <si>
    <r>
      <t xml:space="preserve">Tang, Z., Parekh, P., Turner, P., Moyer, R. W., &amp; Tan, W. (2009). Generating aptamers for recognition of virus-infected cells. Clinical chemistry, 55(4), 813–822. </t>
    </r>
    <r>
      <rPr>
        <u/>
        <sz val="11"/>
        <color rgb="FF000000"/>
        <rFont val="Calibri"/>
        <family val="2"/>
        <scheme val="minor"/>
      </rPr>
      <t>https://doi.org/10.1373/clinchem.2008.113515</t>
    </r>
  </si>
  <si>
    <r>
      <t xml:space="preserve">Liu, Y., Kuan, C. T., Mi, J., Zhang, X., Clary, B. M., Bigner, D. D., &amp; Sullenger, B. A. (2009). Aptamers selected against the unglycosylated EGFRvIII ectodomain and delivered intracellularly reduce membrane-bound EGFRvIII and induce apoptosis. Biological chemistry, 390(2), 137–144. </t>
    </r>
    <r>
      <rPr>
        <u/>
        <sz val="11"/>
        <color rgb="FF000000"/>
        <rFont val="Calibri"/>
        <family val="2"/>
        <scheme val="minor"/>
      </rPr>
      <t>https://doi.org/10.1515/BC.2009.022</t>
    </r>
  </si>
  <si>
    <t>Zhang, J., Li, S., Liu, F., Zhou, L., Shao, N., &amp; Zhao, X. (2015). SELEX aptamer used as a probe to detect circulating tumor cells in peripheral blood of pancreatic cancer patients. PloS one, 10(3), e0121920. https://doi.org/10.1371/journal.pone.0121920</t>
  </si>
  <si>
    <r>
      <rPr>
        <sz val="11"/>
        <rFont val="Calibri"/>
        <family val="2"/>
        <scheme val="minor"/>
      </rPr>
      <t xml:space="preserve">affinity and pool type found here: </t>
    </r>
    <r>
      <rPr>
        <u/>
        <sz val="11"/>
        <color rgb="FF1155CC"/>
        <rFont val="Calibri"/>
        <family val="2"/>
        <scheme val="minor"/>
      </rPr>
      <t>https://pubmed-ncbi-nlm-nih-gov.ezproxy.lib.utexas.edu/19291713/</t>
    </r>
  </si>
  <si>
    <r>
      <t xml:space="preserve">Barfod, A., Persson, T., &amp; Lindh, J. (2009). In vitro selection of RNA aptamers against a conserved region of the Plasmodium falciparum erythrocyte membrane protein 1. Parasitology research, 105(6), 1557–1566. </t>
    </r>
    <r>
      <rPr>
        <u/>
        <sz val="11"/>
        <color rgb="FF1155CC"/>
        <rFont val="Calibri"/>
        <family val="2"/>
        <scheme val="minor"/>
      </rPr>
      <t>https://doi.org/10.1007/s00436-009-1583-x</t>
    </r>
  </si>
  <si>
    <r>
      <t xml:space="preserve">Ahn, D. G., Jeon, I. J., Kim, J. D., Song, M. S., Han, S. R., Lee, S. W., Jung, H., &amp; Oh, J. W. (2009). RNA aptamer-based sensitive detection of SARS coronavirus nucleocapsid protein. The Analyst, 134(9), 1896–1901. </t>
    </r>
    <r>
      <rPr>
        <u/>
        <sz val="11"/>
        <color rgb="FF1155CC"/>
        <rFont val="Calibri"/>
        <family val="2"/>
        <scheme val="minor"/>
      </rPr>
      <t>https://doi.org/10.1039/b906788d</t>
    </r>
  </si>
  <si>
    <r>
      <t xml:space="preserve">Zhang, Z., Guo, L., Guo, A., Xu, H., Tang, J., Guo, X., &amp; Xie, J. (2010). In vitro lectin-mediated selection and characterization of rHuEPO-α-binding ssDNA aptamers. Bioorganic &amp; medicinal chemistry, 18(22), 8016–8025. </t>
    </r>
    <r>
      <rPr>
        <u/>
        <sz val="11"/>
        <color rgb="FF000000"/>
        <rFont val="Calibri"/>
        <family val="2"/>
        <scheme val="minor"/>
      </rPr>
      <t>https://doi.org/10.1016/j.bmc.2010.09.024</t>
    </r>
  </si>
  <si>
    <r>
      <rPr>
        <sz val="11"/>
        <color rgb="FF1155CC"/>
        <rFont val="Calibri"/>
        <family val="2"/>
        <scheme val="minor"/>
      </rPr>
      <t xml:space="preserve"> </t>
    </r>
    <r>
      <rPr>
        <u/>
        <sz val="11"/>
        <color rgb="FF1155CC"/>
        <rFont val="Calibri"/>
        <family val="2"/>
        <scheme val="minor"/>
      </rPr>
      <t>https://doi.org/10.3390/molecules15010215</t>
    </r>
  </si>
  <si>
    <r>
      <rPr>
        <u/>
        <sz val="11"/>
        <color rgb="FF1155CC"/>
        <rFont val="Calibri"/>
        <family val="2"/>
        <scheme val="minor"/>
      </rPr>
      <t xml:space="preserve"> https://doi.org/10.3390/molecules15010215</t>
    </r>
  </si>
  <si>
    <r>
      <rPr>
        <sz val="11"/>
        <rFont val="Calibri"/>
        <family val="2"/>
        <scheme val="minor"/>
      </rPr>
      <t xml:space="preserve">5'dTpdGpdTpdGpdGpdGpdGpdGpdTpdGpdGpdApdCpdGpdGpdGpdCpdCpdGpdGpdGpdTpdApdGpdAp3'
</t>
    </r>
    <r>
      <rPr>
        <u/>
        <sz val="11"/>
        <color rgb="FF1155CC"/>
        <rFont val="Calibri"/>
        <family val="2"/>
        <scheme val="minor"/>
      </rPr>
      <t>https://www.aptagen.com/aptamer-details/?id=368</t>
    </r>
  </si>
  <si>
    <r>
      <rPr>
        <u/>
        <sz val="11"/>
        <color rgb="FF1155CC"/>
        <rFont val="Calibri"/>
        <family val="2"/>
        <scheme val="minor"/>
      </rPr>
      <t>https://doi.org/10.1007/s13238-010-0096-9</t>
    </r>
    <r>
      <rPr>
        <sz val="11"/>
        <color rgb="FF1155CC"/>
        <rFont val="Calibri"/>
        <family val="2"/>
        <scheme val="minor"/>
      </rPr>
      <t>9</t>
    </r>
  </si>
  <si>
    <t>Kim, Y. S., Hyun, C. J., Kim, I. A., &amp; Gu, M. B. (2010). Isolation and characterization of enantioselective DNA aptamers for ibuprofen. Bioorganic &amp; medicinal chemistry, 18(10), 3467–3473. https://doi.org/10.1016/j.bmc.2010.03.074</t>
  </si>
  <si>
    <t>Lakamp, A. S., &amp; Ouellette, M. M. (2011). A ssDNA Aptamer That Blocks the Function of the Anti-FLAG M2 Antibody. Journal of nucleic acids, 2011, 720798. https://doi.org/10.4061/2011/720798</t>
  </si>
  <si>
    <r>
      <t xml:space="preserve">Boltz, A., Piater, B., Toleikis, L., Guenther, R., Kolmar, H., &amp; Hock, B. (2011). Bi-specific aptamers mediating tumor cell lysis. The Journal of biological chemistry, 286(24), 21896–21905. </t>
    </r>
    <r>
      <rPr>
        <u/>
        <sz val="11"/>
        <color rgb="FF000000"/>
        <rFont val="Calibri"/>
        <family val="2"/>
        <scheme val="minor"/>
      </rPr>
      <t>https://doi.org/10.1074/jbc.M111.238261</t>
    </r>
  </si>
  <si>
    <r>
      <t xml:space="preserve">Lee, Y. J., Han, S. R., Maeng, J. S., Cho, Y. J., &amp; Lee, S. W. (2012). In vitro selection of Escherichia coli O157:H7-specific RNA aptamer. Biochemical and biophysical research communications, 417(1), 414–420. </t>
    </r>
    <r>
      <rPr>
        <u/>
        <sz val="11"/>
        <color rgb="FF1155CC"/>
        <rFont val="Calibri"/>
        <family val="2"/>
        <scheme val="minor"/>
      </rPr>
      <t>https://doi.org/10.1016/j.bbrc.2011.11.130</t>
    </r>
  </si>
  <si>
    <r>
      <t xml:space="preserve">Toscano-Garibay, J. D., Benítez-Hess, M. L., &amp; Alvarez-Salas, L. M. (2011). Isolation and characterization of an RNA aptamer for the HPV-16 E7 oncoprotein. Archives of medical research, 42(2), 88–96. </t>
    </r>
    <r>
      <rPr>
        <u/>
        <sz val="11"/>
        <color rgb="FF000000"/>
        <rFont val="Calibri"/>
        <family val="2"/>
        <scheme val="minor"/>
      </rPr>
      <t>https://doi.org/10.1016/j.arcmed.2011.02.005</t>
    </r>
  </si>
  <si>
    <r>
      <t xml:space="preserve">Cho, S. J., Woo, H. M., Kim, K. S., Oh, J. W., &amp; Jeong, Y. J. (2011). Novel system for detecting SARS coronavirus nucleocapsid protein using an ssDNA aptamer. Journal of bioscience and bioengineering, 112(6), 535–540. </t>
    </r>
    <r>
      <rPr>
        <u/>
        <sz val="11"/>
        <color rgb="FF000000"/>
        <rFont val="Calibri"/>
        <family val="2"/>
        <scheme val="minor"/>
      </rPr>
      <t>https://doi.org/10.1016/j.jbiosc.2011.08.014</t>
    </r>
  </si>
  <si>
    <t>Li, H., Ding, X., Peng, Z., Deng, L., Wang, D., Chen, H., &amp; He, Q. (2011). Aptamer selection for the detection of Escherichia coli K88. Canadian journal of microbiology, 57(6), 453–459. https://doi.org/10.1139/w11-030</t>
  </si>
  <si>
    <t>Waybrant, B., Pearce, T. R., Wang, P., Sreevatsan, S., &amp; Kokkoli, E. (2012). Development and characterization of an aptamer binding ligand of fractalkine using domain targeted SELEX. Chemical communications (Cambridge, England), 48(80), 10043–10045. https://doi.org/10.1039/c2cc34217k</t>
  </si>
  <si>
    <t>Liang, H. R., Hu, G. Q., Zhang, T., Yang, Y. J., Zhao, L. L., Qi, Y. L., Wang, H. L., Gao, Y. W., Yang, S. T., &amp; Xia, X. Z. (2012). Isolation of ssDNA aptamers that inhibit rabies virus. International immunopharmacology, 14(3), 341–347. https://doi.org/10.1016/j.intimp.2012.06.019</t>
  </si>
  <si>
    <r>
      <rPr>
        <sz val="11"/>
        <rFont val="Calibri"/>
        <family val="2"/>
        <scheme val="minor"/>
      </rPr>
      <t xml:space="preserve">5'dApdTpdApdCpdCpdApdGpdCpdTpdTpdApdTpdTpdCpdApdApdTpdTpdTpdGpdCpdApdCpdCpdApdCpdTpdTpdApdTpdTpdGpdTpdTpdApdCpdTpdApdApdTpdCpdTpdGpdApdGpdApdTpdApdGpdTpdApdApdGpdTpdGpdCpdApdApdTpdCpdTp3'
</t>
    </r>
    <r>
      <rPr>
        <u/>
        <sz val="11"/>
        <color rgb="FF1155CC"/>
        <rFont val="Calibri"/>
        <family val="2"/>
        <scheme val="minor"/>
      </rPr>
      <t>https://www.aptagen.com/aptamer-details/?id=471</t>
    </r>
  </si>
  <si>
    <r>
      <rPr>
        <sz val="11"/>
        <rFont val="Calibri"/>
        <family val="2"/>
        <scheme val="minor"/>
      </rPr>
      <t xml:space="preserve">5'dTpdTpdTpdApdGpdTpdTpdGpdGpdGpdGpdTpdTpdCpdApdGpdTpdTpdGp3'
</t>
    </r>
    <r>
      <rPr>
        <u/>
        <sz val="11"/>
        <color rgb="FF1155CC"/>
        <rFont val="Calibri"/>
        <family val="2"/>
        <scheme val="minor"/>
      </rPr>
      <t>https://www.aptagen.com/aptamer-details/?id=489</t>
    </r>
  </si>
  <si>
    <t>Liu, Z., Duan, J. H., Song, Y. M., Ma, J., Wang, F. D., Lu, X., &amp; Yang, X. D. (2012). Novel HER2 aptamer selectively delivers cytotoxic drug to HER2-positive breast cancer cells in vitro. Journal of translational medicine, 10, 148. https://doi.org/10.1186/1479-5876-10-148</t>
  </si>
  <si>
    <t>Hwang, S. D., Midorikawa, N., Punnarak, P., Kikuchi, Y., Kondo, H., Hirono, I., &amp; Aoki, T. (2012). Inhibition of Hirame rhabdovirus growth by RNA aptamers. Journal of fish diseases, 35(12), 927–934. https://doi.org/10.1111/jfd.12000</t>
  </si>
  <si>
    <r>
      <rPr>
        <sz val="11"/>
        <color theme="1"/>
        <rFont val="Calibri"/>
        <family val="2"/>
        <scheme val="minor"/>
      </rPr>
      <t xml:space="preserve">Graham, J. C., &amp; Zarbl, H. (2012). Use of cell-SELEX to generate DNA aptamers as molecular probes of HPV-associated cervical cancer cells. PloS one, 7(4), e36103. </t>
    </r>
    <r>
      <rPr>
        <sz val="11"/>
        <color rgb="FF000000"/>
        <rFont val="Calibri"/>
        <family val="2"/>
        <scheme val="minor"/>
      </rPr>
      <t>https://doi.org/10.1371/journal.pone.0036103</t>
    </r>
  </si>
  <si>
    <t>Ji, K., Lim, W. S., Li, S. F., &amp; Bhakoo, K. (2013). A two-step stimulus-response cell-SELEX method to generate a DNA aptamer to recognize inflamed human aortic endothelial cells as a potential in vivo molecular probe for atherosclerosis plaque detection. Analytical and bioanalytical chemistry, 405(21), 6853–6861. https://doi.org/10.1007/s00216-013-7155-z</t>
  </si>
  <si>
    <r>
      <t xml:space="preserve">Ninomiya, K., Kaneda, K., Kawashima, S., Miyachi, Y., Ogino, C., &amp; Shimizu, N. (2013). Cell-SELEX based selection and characterization of DNA aptamer recognizing human hepatocarcinoma. Bioorganic &amp; medicinal chemistry letters, 23(6), 1797–1802. </t>
    </r>
    <r>
      <rPr>
        <u/>
        <sz val="11"/>
        <color rgb="FF000000"/>
        <rFont val="Calibri"/>
        <family val="2"/>
        <scheme val="minor"/>
      </rPr>
      <t>https://doi-org.ezproxy.lib.utexas.edu/10.1016/j.bmcl.2013.01.040</t>
    </r>
  </si>
  <si>
    <r>
      <t xml:space="preserve">Guo, W. M., Kong, K. W., Brown, C. J., Quah, S. T., Yeo, H. L., Hoon, S., &amp; Seow, Y. (2014). Identification and Characterization of an eIF4e DNA Aptamer That Inhibits Proliferation With High Throughput Sequencing. Molecular therapy. Nucleic acids, 3(12), e217. </t>
    </r>
    <r>
      <rPr>
        <u/>
        <sz val="11"/>
        <color rgb="FF000000"/>
        <rFont val="Calibri"/>
        <family val="2"/>
        <scheme val="minor"/>
      </rPr>
      <t>https://doi.org/10.1038/mtna.2014.70</t>
    </r>
  </si>
  <si>
    <r>
      <t xml:space="preserve">Xu, D., Chatakonda, V. K., Kourtidis, A., Conklin, D. S., &amp; Shi, H. (2014). In search of novel drug target sites on estrogen receptors using RNA aptamers. Nucleic acid therapeutics, 24(3), 226–238. </t>
    </r>
    <r>
      <rPr>
        <u/>
        <sz val="11"/>
        <color rgb="FF000000"/>
        <rFont val="Calibri"/>
        <family val="2"/>
        <scheme val="minor"/>
      </rPr>
      <t>https://doi.org/10.1089/nat.2013.0474</t>
    </r>
  </si>
  <si>
    <t>Zhang, Z., Zhang, J., Pei, X., Zhang, Q., Lu, B., Zhang, X., &amp; Liu, J. (2014). An aptamer targets HBV core protein and suppresses HBV replication in HepG2.2.15 cells. International journal of molecular medicine, 34(5), 1423–1429. https://doi-org.ezproxy.lib.utexas.edu/10.3892/ijmm.2014.1908</t>
  </si>
  <si>
    <r>
      <t xml:space="preserve">Faryammanesh, R., Lange, T., Magbanua, E., Haas, S., Meyer, C., Wicklein, D., Schumacher, U., &amp; Hahn, U. (2014). SDA, a DNA aptamer inhibiting E- and P-selectin mediated adhesion of cancer and leukemia cells, the first and pivotal step in transendothelial migration during metastasis formation. PloS one, 9(4), e93173. </t>
    </r>
    <r>
      <rPr>
        <u/>
        <sz val="11"/>
        <color rgb="FF000000"/>
        <rFont val="Calibri"/>
        <family val="2"/>
        <scheme val="minor"/>
      </rPr>
      <t>https://doi.org/10.1371/journal.pone.0093173</t>
    </r>
  </si>
  <si>
    <t>Weerathunge, P., Ramanathan, R., Shukla, R., Sharma, T. K., &amp; Bansal, V. (2014). Aptamer-controlled reversible inhibition of gold nanozyme activity for pesticide sensing. Analytical chemistry, 86(24), 11937–11941. https://doi-org.ezproxy.lib.utexas.edu/10.1021/ac5028726</t>
  </si>
  <si>
    <r>
      <rPr>
        <sz val="11"/>
        <color rgb="FF212121"/>
        <rFont val="Calibri"/>
        <family val="2"/>
        <scheme val="minor"/>
      </rPr>
      <t xml:space="preserve">Suenaga, E., &amp; Kumar, P. K. (2014). An aptamer that binds efficiently to the hemagglutinins of highly pathogenic avian influenza viruses (H5N1 and H7N7) and inhibits hemagglutinin-glycan interactions. Acta biomaterialia, 10(3), 1314–1323. </t>
    </r>
    <r>
      <rPr>
        <sz val="11"/>
        <color rgb="FF000000"/>
        <rFont val="Calibri"/>
        <family val="2"/>
        <scheme val="minor"/>
      </rPr>
      <t>https://doi-org.ezproxy.lib.utexas.edu/10.1016/j.actbio.2013.12.034</t>
    </r>
  </si>
  <si>
    <r>
      <rPr>
        <sz val="11"/>
        <color rgb="FF212121"/>
        <rFont val="Calibri"/>
        <family val="2"/>
        <scheme val="minor"/>
      </rPr>
      <t xml:space="preserve">Hanazato, M., Nakato, G., Nishikawa, F., Hase, K., Nishikawa, S., &amp; Ohno, H. (2014). Selection of an aptamer against mouse GP2 by SELEX. Cell structure and function, 39(1), 23–29. </t>
    </r>
    <r>
      <rPr>
        <sz val="11"/>
        <color rgb="FF000000"/>
        <rFont val="Calibri"/>
        <family val="2"/>
        <scheme val="minor"/>
      </rPr>
      <t>https://doi-org.ezproxy.lib.utexas.edu/10.1247/csf.13019</t>
    </r>
  </si>
  <si>
    <r>
      <rPr>
        <sz val="11"/>
        <rFont val="Calibri"/>
        <family val="2"/>
        <scheme val="minor"/>
      </rPr>
      <t xml:space="preserve">5'pdGpdApdCpdApdApdGpdGpdpApdTpdApApdApdTpdCpdCpdTpdTpdCpdApdApdTpdGpdApdApdGpdTpdGpdGpdGpdTpdCpdApdCpdTpdCpdApdTpdCpdTpdGpdTpdGpdApd3'
Aptamer sequence and length are different
</t>
    </r>
    <r>
      <rPr>
        <u/>
        <sz val="11"/>
        <color rgb="FF1155CC"/>
        <rFont val="Calibri"/>
        <family val="2"/>
        <scheme val="minor"/>
      </rPr>
      <t>https://www.aptagen.com/aptamer-details/?id=549</t>
    </r>
  </si>
  <si>
    <r>
      <rPr>
        <sz val="11"/>
        <rFont val="Calibri"/>
        <family val="2"/>
        <scheme val="minor"/>
      </rPr>
      <t xml:space="preserve">5'dCpdCpdGpdCpdCpdCpdApdApdApdTpdCpdCpdCpdTpdApdApdGpdApdGpdApdApdGpdApdCpdTpdGpdTpdApdApdTpdGpdApdCpdApdTpdCpdApdApdApdCpdCpdApdGpdApdCpdApdCpdApdCpdTpdApdCpdApdCpdApdCpdGpdCpdAp3'
</t>
    </r>
    <r>
      <rPr>
        <u/>
        <sz val="11"/>
        <color rgb="FF1155CC"/>
        <rFont val="Calibri"/>
        <family val="2"/>
        <scheme val="minor"/>
      </rPr>
      <t>https://www.aptagen.com/aptamer-details/?id=548</t>
    </r>
  </si>
  <si>
    <r>
      <rPr>
        <sz val="11"/>
        <color theme="1"/>
        <rFont val="Calibri"/>
        <family val="2"/>
        <scheme val="minor"/>
      </rPr>
      <t xml:space="preserve">Prodeus, A., Cydzik, M., Abdul-Wahid, A., Huang, E., Khatri, I., Gorczynski, R., &amp; Gariépy, J. (2014). Agonistic CD200R1 DNA Aptamers Are Potent Immunosuppressants That Prolong Allogeneic Skin Graft Survival. Molecular therapy. Nucleic acids, 3(8), e190. </t>
    </r>
    <r>
      <rPr>
        <sz val="11"/>
        <color rgb="FF000000"/>
        <rFont val="Calibri"/>
        <family val="2"/>
        <scheme val="minor"/>
      </rPr>
      <t>https://doi.org/10.1038/mtna.2014.41</t>
    </r>
  </si>
  <si>
    <r>
      <t xml:space="preserve">Mozioglu, E., Gokmen, O., Tamerler, C., Kocagoz, Z. T., &amp; Akgoz, M. (2016). Selection of Nucleic Acid Aptamers Specific for Mycobacterium tuberculosis. Applied biochemistry and biotechnology, 178(4), 849–864. </t>
    </r>
    <r>
      <rPr>
        <u/>
        <sz val="11"/>
        <color rgb="FF000000"/>
        <rFont val="Calibri"/>
        <family val="2"/>
        <scheme val="minor"/>
      </rPr>
      <t>https://doi.org/10.1007/s12010-015-1913-7</t>
    </r>
  </si>
  <si>
    <r>
      <rPr>
        <u/>
        <sz val="11"/>
        <color rgb="FF1155CC"/>
        <rFont val="Calibri"/>
        <family val="2"/>
        <scheme val="minor"/>
      </rPr>
      <t>https://doi.org/10.1038/srep15552</t>
    </r>
    <r>
      <rPr>
        <sz val="11"/>
        <color rgb="FF1155CC"/>
        <rFont val="Calibri"/>
        <family val="2"/>
        <scheme val="minor"/>
      </rPr>
      <t xml:space="preserve"> </t>
    </r>
  </si>
  <si>
    <r>
      <rPr>
        <sz val="11"/>
        <color rgb="FF1155CC"/>
        <rFont val="Calibri"/>
        <family val="2"/>
        <scheme val="minor"/>
      </rPr>
      <t xml:space="preserve"> </t>
    </r>
    <r>
      <rPr>
        <u/>
        <sz val="11"/>
        <color rgb="FF1155CC"/>
        <rFont val="Calibri"/>
        <family val="2"/>
        <scheme val="minor"/>
      </rPr>
      <t>https://doi.org/10.1186/s12917-015-0559-6</t>
    </r>
  </si>
  <si>
    <r>
      <t xml:space="preserve">Li, P., Zhou, L., Yu, Y., Yang, M., Ni, S., Wei, S., &amp; Qin, Q. (2015). Characterization of DNA aptamers generated against the soft-shelled turtle iridovirus with antiviral effects. BMC Veterinary Research, 11.  </t>
    </r>
    <r>
      <rPr>
        <u/>
        <sz val="11"/>
        <color rgb="FF000000"/>
        <rFont val="Calibri"/>
        <family val="2"/>
        <scheme val="minor"/>
      </rPr>
      <t>https://doi.org/10.1186/s12917-015-0559-6</t>
    </r>
  </si>
  <si>
    <r>
      <rPr>
        <u/>
        <sz val="11"/>
        <color rgb="FF1155CC"/>
        <rFont val="Calibri"/>
        <family val="2"/>
        <scheme val="minor"/>
      </rPr>
      <t xml:space="preserve"> https://doi.org/10.1186/s12917-015-0559-6</t>
    </r>
  </si>
  <si>
    <r>
      <t xml:space="preserve">Li, P., Wei, S., Zhou, L., Yang, M., Yu, Y., Wei, J., Jiang, G., &amp; Qin, Q. (2015). Selection and characterization of novel DNA aptamers specifically recognized by Singapore grouper iridovirus-infected fish cells. The Journal of general virology, 96(11), 3348–3359. </t>
    </r>
    <r>
      <rPr>
        <u/>
        <sz val="11"/>
        <color rgb="FF000000"/>
        <rFont val="Calibri"/>
        <family val="2"/>
        <scheme val="minor"/>
      </rPr>
      <t>https://doi-org.ezproxy.lib.utexas.edu/10.1099/jgv.0.000270</t>
    </r>
  </si>
  <si>
    <t>Wang, C. Y., Lin, B. L., &amp; Chen, C. H. (2016). An aptamer targeting shared tumor-specific peptide antigen of MAGE-A3 in multiple cancers. International journal of cancer, 138(4), 918–926. https://doi.org/10.1002/ijc.29826</t>
  </si>
  <si>
    <r>
      <t xml:space="preserve">Liang, H., Shi, Y., Kou, Z., Peng, Y., Chen, W., Li, X., Li, S., Wang, Y., Wang, F., &amp; Zhang, X. (2015). Inhibition of BACE1 Activity by a DNA Aptamer in an Alzheimer's Disease Cell Model. PLoS ONE, 10. </t>
    </r>
    <r>
      <rPr>
        <u/>
        <sz val="11"/>
        <color rgb="FF000000"/>
        <rFont val="Calibri"/>
        <family val="2"/>
        <scheme val="minor"/>
      </rPr>
      <t>https://doi.org/10.1371/journal.pone.0140733</t>
    </r>
  </si>
  <si>
    <r>
      <t xml:space="preserve">An, Y., Wu, J., Yang, B., Zhu, Z., Gao, M., Yu, C., &amp; Yang, C. J. (2015). Selection and Application of DNA Aptamer Against Oncogene Amplified in Breast Cancer 1. Journal of molecular evolution, 81(5-6), 179–185. </t>
    </r>
    <r>
      <rPr>
        <u/>
        <sz val="11"/>
        <color rgb="FF000000"/>
        <rFont val="Calibri"/>
        <family val="2"/>
        <scheme val="minor"/>
      </rPr>
      <t>https://doi.org/10.1007/s00239-015-9703-y</t>
    </r>
  </si>
  <si>
    <t>Mittelberger, F., Meyer, C., Waetzig, G. H., Zacharias, M., Valentini, E., Svergun, D. I., Berg, K., Lorenzen, I., Grötzinger, J., Rose-John, S., &amp; Hahn, U. (2015). RAID3--An interleukin-6 receptor-binding aptamer with post-selective modification-resistant affinity. RNA biology, 12(9), 1043–1053. https://doi.org/10.1080/15476286.2015.1079681</t>
  </si>
  <si>
    <r>
      <rPr>
        <sz val="11"/>
        <rFont val="Calibri"/>
        <family val="2"/>
        <scheme val="minor"/>
      </rPr>
      <t xml:space="preserve">Cho, M., Oh, S. S., Nie, J., Stewart, R., Radeke, M. J., Eisenstein, M., Coffey, P. J., Thomson, J. A., &amp; Soh, H. T. (2015). Array-based discovery of aptamer pairs. Analytical chemistry, 87(1), 821–828. </t>
    </r>
    <r>
      <rPr>
        <u/>
        <sz val="11"/>
        <color rgb="FF1155CC"/>
        <rFont val="Calibri"/>
        <family val="2"/>
        <scheme val="minor"/>
      </rPr>
      <t>https://doi.org/10.1021/ac504076k</t>
    </r>
  </si>
  <si>
    <t>∆I: 177.5 ± 6.1 μA</t>
  </si>
  <si>
    <r>
      <t xml:space="preserve">Alves Ferreira-Bravo, I., Cozens, C., Holliger, P., &amp; DeStefano, J. J. (2015). Selection of 2'-deoxy-2'-fluoroarabinonucleotide (FANA) aptamers that bind HIV-1 reverse transcriptase with picomolar affinity. Nucleic acids research, 43(20), 9587–9599. </t>
    </r>
    <r>
      <rPr>
        <u/>
        <sz val="11"/>
        <color rgb="FF000000"/>
        <rFont val="Calibri"/>
        <family val="2"/>
        <scheme val="minor"/>
      </rPr>
      <t>https://doi.org/10.1093/nar/gkv1057</t>
    </r>
  </si>
  <si>
    <t>Soldevilla, M. M., Villanueva, H., Casares, N., Lasarte, J. J., Bendandi, M., Inoges, S., López-Díaz de Cerio, A., &amp; Pastor, F. (2016). MRP1-CD28 bi-specific oligonucleotide aptamers: target costimulation to drug-resistant melanoma cancer stem cells. Oncotarget, 7(17), 23182–23196. https://doi.org/10.18632/oncotarget.8095</t>
  </si>
  <si>
    <r>
      <t xml:space="preserve">Wang, L., Wang, R., Chen, F., Jiang, T., Wang, H., Slavik, M., Wei, H., &amp; Li, Y. (2017). QCM-based aptamer selection and detection of Salmonella typhimurium. Food chemistry, 221, 776–782. </t>
    </r>
    <r>
      <rPr>
        <u/>
        <sz val="11"/>
        <color rgb="FF1155CC"/>
        <rFont val="Calibri"/>
        <family val="2"/>
        <scheme val="minor"/>
      </rPr>
      <t>https://doi.org/10.1016/j.foodchem.2016.11.104</t>
    </r>
  </si>
  <si>
    <r>
      <t xml:space="preserve">Zhang, Y., Wu, F., Wang, M., Zhuang, N., Zhou, H., &amp; Xu, H. (2018). Single-stranded DNA aptamer targeting and neutralization of anti-D alloantibody: a potential therapeutic strategy for haemolytic diseases caused by Rhesus alloantibody. Blood transfusion = Trasfusione del sangue, 16(2), 184–192. </t>
    </r>
    <r>
      <rPr>
        <u/>
        <sz val="11"/>
        <color rgb="FF000000"/>
        <rFont val="Calibri"/>
        <family val="2"/>
        <scheme val="minor"/>
      </rPr>
      <t>https://doi.org/10.2450/2016.0123-16</t>
    </r>
  </si>
  <si>
    <r>
      <t xml:space="preserve">Kim, Y. J., Lee, H. S., Jung, D. E., Kim, J. M., &amp; Song, S. Y. (2017). The DNA aptamer binds stemness-enriched cancer cells in pancreatic cancer. Journal of molecular recognition : JMR, 30(4), 10.1002/jmr.2591. </t>
    </r>
    <r>
      <rPr>
        <u/>
        <sz val="11"/>
        <color rgb="FF000000"/>
        <rFont val="Calibri"/>
        <family val="2"/>
        <scheme val="minor"/>
      </rPr>
      <t>https://doi.org/10.1002/jmr.2591</t>
    </r>
  </si>
  <si>
    <r>
      <t xml:space="preserve">Paniel, N., Istamboulié, G., Triki, A., Lozano, C., Barthelmebs, L., &amp; Noguer, T. (2017). Selection of DNA aptamers against penicillin G using Capture-SELEX for the development of an impedimetric sensor. Talanta, 162, 232–240. </t>
    </r>
    <r>
      <rPr>
        <u/>
        <sz val="11"/>
        <color rgb="FF000000"/>
        <rFont val="Calibri"/>
        <family val="2"/>
        <scheme val="minor"/>
      </rPr>
      <t>https://doi-org.ezproxy.lib.utexas.edu/10.1016/j.talanta.2016.09.058</t>
    </r>
  </si>
  <si>
    <t>Biondi, E., Lane, J. D., Das, D., Dasgupta, S., Piccirilli, J. A., Hoshika, S., Bradley, K. M., Krantz, B. A., &amp; Benner, S. A. (2016). Laboratory evolution of artificially expanded DNA gives redesignable aptamers that target the toxic form of anthrax protective antigen. Nucleic acids research, 44(20), 9565–9577. https://doi.org/10.1093/nar/gkw890</t>
  </si>
  <si>
    <r>
      <t xml:space="preserve">Duan, Y., Gao, Z., Wang, L., Wang, H., Zhang, H., &amp; Li, H. (2016). Selection and Identification of Chloramphenicol-Specific DNA Aptamers by Mag-SELEX. Applied biochemistry and biotechnology, 180(8), 1644–1656. </t>
    </r>
    <r>
      <rPr>
        <u/>
        <sz val="11"/>
        <color rgb="FF000000"/>
        <rFont val="Calibri"/>
        <family val="2"/>
        <scheme val="minor"/>
      </rPr>
      <t>https://doi.org/10.1007/s12010-016-2193-6</t>
    </r>
  </si>
  <si>
    <r>
      <t xml:space="preserve">Huang, B. T., Lai, W. Y., Chang, Y. C., Wang, J. W., Yeh, S. D., Lin, E. P., &amp; Yang, P. C. (2017). A CTLA-4 Antagonizing DNA Aptamer with Antitumor Effect. Molecular therapy. Nucleic acids, 8, 520–528. </t>
    </r>
    <r>
      <rPr>
        <u/>
        <sz val="11"/>
        <color rgb="FF000000"/>
        <rFont val="Calibri"/>
        <family val="2"/>
        <scheme val="minor"/>
      </rPr>
      <t>https://doi.org/10.1016/j.omtn.2017.08.006</t>
    </r>
  </si>
  <si>
    <t>Amraee, M., Oloomi, M., Yavari, A., &amp; Bouzari, S. (2017). DNA aptamer identification and characterization for E. coli O157 detection using cell based SELEX method. Analytical biochemistry, 536, 36–44. https://doi.org/10.1016/j.ab.2017.08.005</t>
  </si>
  <si>
    <t>Meirinho, S. G., Dias, L. G., Peres, A. M., &amp; Rodrigues, L. R. (2017). Electrochemical aptasensor for human osteopontin detection using a DNA aptamer selected by SELEX. Analytica chimica acta, 987, 25–37. https://doi.org/10.1016/j.aca.2017.07.071</t>
  </si>
  <si>
    <r>
      <t xml:space="preserve">Xiang, Q., Tan, G., Jiang, X., Wu, K., Tan, W., &amp; Tan, Y. (2017). Suppression of FOXM1 Transcriptional Activities via a Single-Stranded DNA Aptamer Generated by SELEX. Scientific reports, 7, 45377. </t>
    </r>
    <r>
      <rPr>
        <u/>
        <sz val="11"/>
        <color rgb="FF000000"/>
        <rFont val="Calibri"/>
        <family val="2"/>
        <scheme val="minor"/>
      </rPr>
      <t>https://doi.org/10.1038/srep45377</t>
    </r>
  </si>
  <si>
    <t>Yuan, B., Jiang, X., Chen, Y., Guo, Q., Wang, K., Meng, X., Huang, Z., &amp; Wen, X. (2017). Metastatic cancer cell and tissue-specific fluorescence imaging using a new DNA aptamer developed by Cell-SELEX. Talanta, 170, 56–62. https://doi.org/10.1016/j.talanta.2017.03.094</t>
  </si>
  <si>
    <t>Alshaer, W., Ababneh, N., Hatmal, M., Izmirli, H., Choukeife, M., Shraim, A., Sharar, N., Abu-Shiekah, A., Odeh, F., Al Bawab, A., Awidi, A., &amp; Ismail, S. (2017). Selection and targeting of EpCAM protein by ssDNA aptamer. PloS one, 12(12), e0189558. https://doi.org/10.1371/journal.pone.0189558</t>
  </si>
  <si>
    <r>
      <rPr>
        <sz val="11"/>
        <rFont val="Calibri"/>
        <family val="2"/>
        <scheme val="minor"/>
      </rPr>
      <t xml:space="preserve">Chen, Z., Liu, H., Jain, A., Zhang, L., Liu, C., &amp; Cheng, K. (2017). Discovery of Aptamer Ligands for Hepatic Stellate Cells Using SELEX. Theranostics, 7(12), 2982–2995. </t>
    </r>
    <r>
      <rPr>
        <u/>
        <sz val="11"/>
        <color rgb="FF1155CC"/>
        <rFont val="Calibri"/>
        <family val="2"/>
        <scheme val="minor"/>
      </rPr>
      <t>https://doi.org/10.7150/thno.19374</t>
    </r>
  </si>
  <si>
    <r>
      <t xml:space="preserve">Lee, B. H., Kim, S. H., Ko, Y., Park, J. C., Ji, S., &amp; Gu, M. B. (2019). The sensitive detection of ODAM by using sandwich-type biosensors with a cognate pair of aptamers for the early diagnosis of periodontal disease. Biosensors &amp; bioelectronics, 126, 122–128. </t>
    </r>
    <r>
      <rPr>
        <u/>
        <sz val="11"/>
        <color rgb="FF000000"/>
        <rFont val="Calibri"/>
        <family val="2"/>
        <scheme val="minor"/>
      </rPr>
      <t>https://doi.org/10.1016/j.bios.2018.10.040</t>
    </r>
  </si>
  <si>
    <r>
      <t xml:space="preserve">Liu, M., Wang, Z., Tan, T., Chen, Z., Mou, X., Yu, X., Deng, Y., Lu, G., &amp; He, N. (2018). An Aptamer-Based Probe for Molecular Subtyping of Breast Cancer. Theranostics, 8(20), 5772–5783. </t>
    </r>
    <r>
      <rPr>
        <u/>
        <sz val="11"/>
        <color rgb="FF000000"/>
        <rFont val="Calibri"/>
        <family val="2"/>
        <scheme val="minor"/>
      </rPr>
      <t>https://doi-org.ezproxy.lib.utexas.edu/10.7150/thno.28949</t>
    </r>
  </si>
  <si>
    <r>
      <t xml:space="preserve">Eisold, A., &amp; Labudde, D. (2018). Detailed Analysis of 17β-Estradiol-Aptamer Interactions: A Molecular Dynamics Simulation Study. Molecules (Basel, Switzerland), 23(7), 1690. </t>
    </r>
    <r>
      <rPr>
        <u/>
        <sz val="11"/>
        <color rgb="FF1155CC"/>
        <rFont val="Calibri"/>
        <family val="2"/>
        <scheme val="minor"/>
      </rPr>
      <t>https://doi.org/10.3390/molecules23071690</t>
    </r>
  </si>
  <si>
    <r>
      <rPr>
        <sz val="11"/>
        <color rgb="FF303030"/>
        <rFont val="Calibri"/>
        <family val="2"/>
        <scheme val="minor"/>
      </rPr>
      <t xml:space="preserve">Komarova, N., Andrianova, M., Glukhov, S., &amp; Kuznetsov, A. (2018). Selection, Characterization, and Application of ssDNA Aptamer against Furaneol. Molecules (Basel, Switzerland), 23(12), 3159. </t>
    </r>
    <r>
      <rPr>
        <u/>
        <sz val="11"/>
        <color rgb="FF1155CC"/>
        <rFont val="Calibri"/>
        <family val="2"/>
        <scheme val="minor"/>
      </rPr>
      <t>https://doi.org/10.3390/molecules23123159</t>
    </r>
  </si>
  <si>
    <r>
      <rPr>
        <sz val="11"/>
        <color rgb="FF212121"/>
        <rFont val="Calibri"/>
        <family val="2"/>
        <scheme val="minor"/>
      </rPr>
      <t xml:space="preserve">Zhou, W., Zhang, Y., Zeng, Y., Peng, M., Li, H., Sun, S., Ma, B., Wang, Y., Ye, M., &amp; Liu, J. (2018). Screening and characterization of an Annexin A2 binding aptamer that inhibits the proliferation of myeloma cells. Biochimie, 151, 150–158. </t>
    </r>
    <r>
      <rPr>
        <sz val="11"/>
        <color rgb="FF000000"/>
        <rFont val="Calibri"/>
        <family val="2"/>
        <scheme val="minor"/>
      </rPr>
      <t>https://doi.org/10.1016/j.biochi.2018.06.003</t>
    </r>
  </si>
  <si>
    <r>
      <rPr>
        <sz val="11"/>
        <color theme="1"/>
        <rFont val="Calibri"/>
        <family val="2"/>
        <scheme val="minor"/>
      </rPr>
      <t xml:space="preserve">Pan, Q., Law, C., Yung, M., Han, K. C., Pon, Y. L., &amp; Lau, T. (2018). Novel RNA aptamers targeting gastrointestinal cancer biomarkers CEA, CA50 and CA72-4 with superior affinity and specificity. PloS one, 13(10), e0198980. </t>
    </r>
    <r>
      <rPr>
        <sz val="11"/>
        <color rgb="FF000000"/>
        <rFont val="Calibri"/>
        <family val="2"/>
        <scheme val="minor"/>
      </rPr>
      <t>https://doi.org/10.1371/journal.pone.0198980</t>
    </r>
  </si>
  <si>
    <r>
      <rPr>
        <sz val="11"/>
        <color theme="1"/>
        <rFont val="Calibri"/>
        <family val="2"/>
        <scheme val="minor"/>
      </rPr>
      <t xml:space="preserve">Dhiman, A., Haldar, S., Mishra, S. K., Sharma, N., Bansal, A., Ahmad, Y., Kumar, A., Sharma, T. K., &amp; Tyagi, J. S. (2018). Generation and application of DNA aptamers against HspX for accurate diagnosis of tuberculous meningitis. Tuberculosis (Edinburgh, Scotland), 112, 27–36. </t>
    </r>
    <r>
      <rPr>
        <sz val="11"/>
        <color rgb="FF000000"/>
        <rFont val="Calibri"/>
        <family val="2"/>
        <scheme val="minor"/>
      </rPr>
      <t>https://doi.org/10.1016/j.tube.2018.07.004</t>
    </r>
  </si>
  <si>
    <r>
      <t xml:space="preserve">Huang, X., Zhong, J., Ren, J., Wen, D., Zhao, W., &amp; Huan, Y. (2019). A DNA aptamer recognizing MMP14 for in vivo and in vitro imaging identified by cell-SELEX. Oncology letters, 18(1), 265–274. </t>
    </r>
    <r>
      <rPr>
        <u/>
        <sz val="11"/>
        <color rgb="FF000000"/>
        <rFont val="Calibri"/>
        <family val="2"/>
        <scheme val="minor"/>
      </rPr>
      <t>https://doi.org/10.3892/ol.2019.10282</t>
    </r>
  </si>
  <si>
    <t>Hong, X., Yan, H., Xie, F., Wang, K., Wang, Q., Huang, H., Yang, K., Huang, S., Zhao, T., Wang, J., Chen, Y., Liu, K., &amp; Lan, X. (2019). Development of a novel ssDNA aptamer targeting neutrophil gelatinase-associated lipocalin and its application in clinical trials. Journal of translational medicine, 17(1), 204. https://doi.org/10.1186/s12967-019-1955-7</t>
  </si>
  <si>
    <r>
      <t xml:space="preserve">Xiang, J., Zhang, W., Cai, X. F., Cai, M., Yu, Z. H., Yang, F., Zhu, W., Li, X. T., Wu, T., Zhang, J. S., &amp; Cai, D. F. (2019). DNA Aptamers Targeting BACE1 Reduce Amyloid Levels and Rescue Neuronal Deficiency in Cultured Cells. Molecular therapy. Nucleic acids, 16, 302–312. </t>
    </r>
    <r>
      <rPr>
        <u/>
        <sz val="11"/>
        <color rgb="FF000000"/>
        <rFont val="Calibri"/>
        <family val="2"/>
        <scheme val="minor"/>
      </rPr>
      <t>https://doi.org/10.1016/j.omtn.2019.02.025</t>
    </r>
  </si>
  <si>
    <r>
      <t xml:space="preserve">5'dApdGpdCpdGpdApdTpdApdCpdTpdGpdCpdGpdTpdGpdGpdCpdTpdGpdGpdApdGpdGpdCpdGpdGpdGpdTpdApdGpdGpdGpdCpdCpdApdGpdApdGpdTpdTpdCp3'
</t>
    </r>
    <r>
      <rPr>
        <u/>
        <sz val="11"/>
        <color rgb="FF1155CC"/>
        <rFont val="Calibri"/>
        <family val="2"/>
        <scheme val="minor"/>
      </rPr>
      <t>https://www.aptagen.com/aptamer-details/?id=7280</t>
    </r>
  </si>
  <si>
    <t>Liu, W. T., Lee, W. B., Tsai, Y. C., Chuang, Y. J., Hsu, K. F., &amp; Lee, G. B. (2019). An automated microfluidic system for selection of aptamer probes against ovarian cancer tissues. Biomicrofluidics, 13(1), 014114. https://doi.org/10.1063/1.5085133</t>
  </si>
  <si>
    <r>
      <rPr>
        <sz val="11"/>
        <rFont val="Calibri"/>
        <family val="2"/>
        <scheme val="minor"/>
      </rPr>
      <t xml:space="preserve">Ul-Haq, A., Jin, M. L., Jeong, K. W., Kim, H. M., &amp; Chun, K. H. (2019). Isolation of MLL1 Inhibitory RNA Aptamers. Biomolecules &amp; therapeutics, 27(2), 201–209. </t>
    </r>
    <r>
      <rPr>
        <u/>
        <sz val="11"/>
        <color rgb="FF1155CC"/>
        <rFont val="Calibri"/>
        <family val="2"/>
        <scheme val="minor"/>
      </rPr>
      <t>https://doi.org/10.4062/biomolther.2018.157</t>
    </r>
  </si>
  <si>
    <r>
      <rPr>
        <sz val="11"/>
        <rFont val="Calibri"/>
        <family val="2"/>
        <scheme val="minor"/>
      </rPr>
      <t xml:space="preserve">Zhou, Y., Li, W., Tseng, Y., Zhang, J., &amp; Liu, J. (2019). Developing slow-off dickkopf-1 aptamers for early-diagnosis of hepatocellular carcinoma. Talanta, 194, 422–429. </t>
    </r>
    <r>
      <rPr>
        <u/>
        <sz val="11"/>
        <color rgb="FF1155CC"/>
        <rFont val="Calibri"/>
        <family val="2"/>
        <scheme val="minor"/>
      </rPr>
      <t>https://doi.org/10.1016/j.talanta.2018.10.014</t>
    </r>
  </si>
  <si>
    <r>
      <rPr>
        <sz val="11"/>
        <rFont val="Calibri"/>
        <family val="2"/>
        <scheme val="minor"/>
      </rPr>
      <t xml:space="preserve">Yu, F., Li, H., Sun, W., Zhao, Y., Xu, D., &amp; He, F. (2019). Selection of aptamers against Lactoferrin based on silver enhanced and fluorescence-activated cell sorting. Talanta, 193, 110–117. </t>
    </r>
    <r>
      <rPr>
        <u/>
        <sz val="11"/>
        <color rgb="FF1155CC"/>
        <rFont val="Calibri"/>
        <family val="2"/>
        <scheme val="minor"/>
      </rPr>
      <t>https://doi.org/10.1016/j.talanta.2018.09.063</t>
    </r>
  </si>
  <si>
    <t>Bell, D. R., Weber, J. K., Yin, W., Huynh, T., Duan, W., &amp; Zhou, R. (2020). In silico design and validation of high-affinity RNA aptamers targeting epithelial cellular adhesion molecule dimers. Proceedings of the National Academy of Sciences, 117(15), 8486–8493. https://doi.org/10.1073/pnas.1913242115</t>
  </si>
  <si>
    <t>Minagawa, H., Kataoka, Y., Fujita, H., Kuwahara, M., Horii, K., Shiratori, I., &amp; Waga, I. (2020). Modified DNA Aptamers for C-Reactive Protein and Lactate Dehydrogenase-5 with Sub-Nanomolar Affinities. International Journal of Molecular Sciences, 21(8), 2683. https://doi.org/10.3390/ijms21082682</t>
  </si>
  <si>
    <r>
      <t xml:space="preserve">Camorani, S., Granata, I., Collina, F., Leonetti, F., Cantile, M., Botti, G., Fedele, M., Guarracino, M. R., &amp; Cerchia, L. (2020). Novel Aptamers Selected on Living Cells for Specific Recognition of Triple-Negative Breast Cancer. IScience, 23(4), 100979. </t>
    </r>
    <r>
      <rPr>
        <u/>
        <sz val="11"/>
        <color rgb="FF000000"/>
        <rFont val="Calibri"/>
        <family val="2"/>
        <scheme val="minor"/>
      </rPr>
      <t>https://doi.org/10.1016/j.isci.2020.100974</t>
    </r>
  </si>
  <si>
    <r>
      <t xml:space="preserve">Sharma, S., Zajac, M., &amp; Krishnan, Y. (2019). A DNA Aptamer for Cyclic Adenosine Monophosphate that Shows Adaptive Recognition. ChemBioChem, 21(1–2), 157–162. </t>
    </r>
    <r>
      <rPr>
        <u/>
        <sz val="11"/>
        <color rgb="FF000000"/>
        <rFont val="Calibri"/>
        <family val="2"/>
        <scheme val="minor"/>
      </rPr>
      <t>https://doi.org/10.1002/cbic.201900259</t>
    </r>
  </si>
  <si>
    <r>
      <rPr>
        <sz val="11"/>
        <color theme="1"/>
        <rFont val="Calibri"/>
        <family val="2"/>
        <scheme val="minor"/>
      </rPr>
      <t xml:space="preserve">Murakami, K., Obata, Y., Sekikawa, A., Ueda, H., Izuo, N., Awano, T., Takabe, K., Shimizu, T., &amp; Irie, K. (2020). An RNA aptamer with potent affinity for a toxic dimer of amyloid β42 has potential utility for histochemical studies of Alzheimer's disease. The Journal of biological chemistry, 295(15), 4870–4880. </t>
    </r>
    <r>
      <rPr>
        <sz val="11"/>
        <color rgb="FF000000"/>
        <rFont val="Calibri"/>
        <family val="2"/>
        <scheme val="minor"/>
      </rPr>
      <t>https://doi.org/10.1074/jbc.RA119.010955)</t>
    </r>
  </si>
  <si>
    <r>
      <rPr>
        <sz val="11"/>
        <rFont val="Calibri"/>
        <family val="2"/>
        <scheme val="minor"/>
      </rPr>
      <t xml:space="preserve">Kohlberger, M., Wildner, S., Regl, C., Huber, C. G., &amp; Gadermaier, G. (2020). Rituximab-specific DNA aptamers are able to selectively recognize heat-treated antibodies. PloS one, 15(11), e0241560. </t>
    </r>
    <r>
      <rPr>
        <u/>
        <sz val="11"/>
        <color rgb="FF1155CC"/>
        <rFont val="Calibri"/>
        <family val="2"/>
        <scheme val="minor"/>
      </rPr>
      <t>https://doi.org/10.1371/journal.pone.0241560</t>
    </r>
  </si>
  <si>
    <r>
      <rPr>
        <sz val="11"/>
        <rFont val="Calibri"/>
        <family val="2"/>
        <scheme val="minor"/>
      </rPr>
      <t xml:space="preserve">Yu, F., Chen, J., Wang, Z., Yang, H., Li, H., Jia, W., Xue, S., Xie, H., &amp; Xu, D. (2021). Screening aptamers for serine β-lactamase-expressing bacteria with Precision-SELEX. Talanta, 224, 121750. </t>
    </r>
    <r>
      <rPr>
        <u/>
        <sz val="11"/>
        <color rgb="FF1155CC"/>
        <rFont val="Calibri"/>
        <family val="2"/>
        <scheme val="minor"/>
      </rPr>
      <t>https://doi.org/10.1016/j.talanta.2020.121750</t>
    </r>
  </si>
  <si>
    <r>
      <rPr>
        <sz val="11"/>
        <rFont val="Calibri"/>
        <family val="2"/>
        <scheme val="minor"/>
      </rPr>
      <t xml:space="preserve">Zhu, C., Li, L., Fang, S., Zhao, Y., Zhao, L., Yang, G., &amp; Qu, F. (2021). Selection and characterization of an ssDNA aptamer against thyroglobulin. Talanta, 223(Pt 1), 121690. </t>
    </r>
    <r>
      <rPr>
        <u/>
        <sz val="11"/>
        <color rgb="FF1155CC"/>
        <rFont val="Calibri"/>
        <family val="2"/>
        <scheme val="minor"/>
      </rPr>
      <t>https://doi.org/10.1016/j.talanta.2020.121690</t>
    </r>
  </si>
  <si>
    <r>
      <rPr>
        <sz val="11"/>
        <rFont val="Calibri"/>
        <family val="2"/>
        <scheme val="minor"/>
      </rPr>
      <t xml:space="preserve">Ojha, Y. R., Giovannucci, D. R., &amp; Cameron, B. D. (2021). Selection and characterization of structure-switching DNA aptamers for the salivary peptide histatin 3. Journal of biotechnology, 327, 9–17. </t>
    </r>
    <r>
      <rPr>
        <u/>
        <sz val="11"/>
        <color rgb="FF1155CC"/>
        <rFont val="Calibri"/>
        <family val="2"/>
        <scheme val="minor"/>
      </rPr>
      <t>https://doi.org/10.1016/j.jbiotec.2020.12.018</t>
    </r>
  </si>
  <si>
    <r>
      <rPr>
        <sz val="11"/>
        <rFont val="Calibri"/>
        <family val="2"/>
        <scheme val="minor"/>
      </rPr>
      <t xml:space="preserve">Gao, T., Mao, Z., Li, W., &amp; Pei, R. (2021). Anti-PD-L1 DNA aptamer antagonizes the interaction of PD-1/PD-L1 with antitumor effect. Journal of materials chemistry. B, 9(3), 746–756. </t>
    </r>
    <r>
      <rPr>
        <u/>
        <sz val="11"/>
        <color rgb="FF1155CC"/>
        <rFont val="Calibri"/>
        <family val="2"/>
        <scheme val="minor"/>
      </rPr>
      <t>https://doi.org/10.1039/d0tb01668c</t>
    </r>
  </si>
  <si>
    <r>
      <rPr>
        <sz val="11"/>
        <rFont val="Calibri"/>
        <family val="2"/>
        <scheme val="minor"/>
      </rPr>
      <t xml:space="preserve">Zhang, X. H., Wang, W., &amp; Chen, X. (2021). Selection and identification of an ssDNA aptamer to NB4 cell. Journal of clinical laboratory analysis, 35(4), e23718. </t>
    </r>
    <r>
      <rPr>
        <u/>
        <sz val="11"/>
        <color rgb="FF1155CC"/>
        <rFont val="Calibri"/>
        <family val="2"/>
        <scheme val="minor"/>
      </rPr>
      <t>https://doi.org/10.1002/jcla.23718</t>
    </r>
  </si>
  <si>
    <r>
      <rPr>
        <sz val="11"/>
        <color theme="1"/>
        <rFont val="Calibri"/>
        <family val="2"/>
        <scheme val="minor"/>
      </rPr>
      <t xml:space="preserve">Kang, J., Jang, H., Yeom, G., &amp; Kim, M. G. (2021). Ultrasensitive Detection Platform of Disease Biomarkers Based on Recombinase Polymerase Amplification with H-Sandwich Aptamers. Analytical chemistry, 93(2), 992–1000. </t>
    </r>
    <r>
      <rPr>
        <sz val="11"/>
        <color rgb="FF000000"/>
        <rFont val="Calibri"/>
        <family val="2"/>
        <scheme val="minor"/>
      </rPr>
      <t>https://doi.org/10.1021/acs.analchem.0c03822</t>
    </r>
  </si>
  <si>
    <r>
      <rPr>
        <sz val="11"/>
        <color theme="1"/>
        <rFont val="Calibri"/>
        <family val="2"/>
        <scheme val="minor"/>
      </rPr>
      <t xml:space="preserve">Seo, J. W., Kim, J. Y., Kim, D. H., Oh, J. J., Kim, Y. J., &amp; Kim, G. H. (2021). Selection and characterization of toxic Aspergillus spore-specific DNA aptamer using spore-SELEX. RSC advances, 11(5), 2608–2615. </t>
    </r>
    <r>
      <rPr>
        <sz val="11"/>
        <color rgb="FF000000"/>
        <rFont val="Calibri"/>
        <family val="2"/>
        <scheme val="minor"/>
      </rPr>
      <t>https://doi.org/10.1039/d0ra09571k</t>
    </r>
  </si>
  <si>
    <t>Jalali, T., Salehi-Vaziri, M., Pouriayevali, M. H., &amp; Gargari, S. L. (2021, June 16). Aptamer based diagnosis of crimean-congo hemorrhagic fever from clinical specimens. Retrieved from https://www.ncbi.nlm.nih.gov/pmc/articles/PMC8209218/</t>
  </si>
  <si>
    <r>
      <rPr>
        <u/>
        <sz val="11"/>
        <color rgb="FF1155CC"/>
        <rFont val="Calibri"/>
        <family val="2"/>
        <scheme val="minor"/>
      </rPr>
      <t>Guo, L., Song, Y., Yuan, Y. et al. Identification of nucleic acid aptamers against lactate dehydrogenase via SELEX and high-throughput sequencing. Anal Bioanal Chem 413, 4427–4439 (2021). https://doi.org/10.1007/s00216-021-03397-2</t>
    </r>
  </si>
  <si>
    <t>Lo, C. W., Chan, C., Yu, J., He, M., Choi, C., Lau, J., &amp; Wong, N. (2022). Development of CD44E/s dual-targeting DNA aptamer as nanoprobe to deliver treatment in hepatocellular carcinoma. Nanotheranostics, 6(2), 161–174. https://doi.org/10.7150/ntno.62639</t>
  </si>
  <si>
    <t>Lucarelli, V., Colbert, D., Li, S., Cumming, M., Linklater, W., Mitchell, J., Travas-Sejdic, J., &amp; Kralicek, A. (2022). Selection and characterization of DNA aptamers for the rat major urinary protein 13 (MUP13) as selective biorecognition elements for sensitive detection of rat pests. Talanta, 240, 123073. https://doi.org/10.1016/j.talanta.2021.123073</t>
  </si>
  <si>
    <t>Wu, Y. Y., Hsieh, I. S., Tung, C. H., Weng, C. H., Wu, J. E., Yu, J. S., Hong, T. M., &amp; Chen, Y. L. (2022). A novel DNA aptamer targeting lung cancer stem cells exerts a therapeutic effect by binding and neutralizing Annexin A2. Molecular therapy. Nucleic acids, 27, 956–968. https://doi.org/10.1016/j.omtn.2022.01.012</t>
  </si>
  <si>
    <t>Li, W., Wang, Z., Gao, T., Sun, S., Xu, M., &amp; Pei, R. (2022). Selection of CD133-targeted DNA aptamers for the efficient and specific therapy of colorectal cancer. Journal of materials chemistry. B, 10(12), 2057–2066. https://doi.org/10.1039/d1tb02729h</t>
  </si>
  <si>
    <t>Villa, A., Brunialti, E., Dellavedova, J., Meda, C., Rebecchi, M., Conti, M., Donnici, L., De Francesco, R., Reggiani, A., Lionetti, V., &amp; Ciana, P. (2022). DNA aptamers masking angiotensin converting enzyme 2 as an innovative way to treat SARS-CoV-2 pandemic. Pharmacological research, 175, 105982. https://doi.org/10.1016/j.phrs.2021.105982</t>
  </si>
  <si>
    <t>Parashar, A., Bhushan, V., Mahanandia, N. C., Kumar, S., &amp; Mohanty, A. K. (2022). Non-SELEX method for aptamer selection against β-casomorphin-7 peptide. Journal of dairy science, 105(7), 5545–5560. https://doi-org.ezproxy.lib.utexas.edu/10.3168/jds.2021-21569</t>
  </si>
  <si>
    <r>
      <rPr>
        <sz val="11"/>
        <color theme="1"/>
        <rFont val="Calibri"/>
        <family val="2"/>
        <scheme val="minor"/>
      </rPr>
      <t xml:space="preserve">Lin, Y. C., Chen, W. Y., Hwu, E. T., &amp; Hu, W. P. (2022). In-Silico Selection of Aptamer Targeting SARS-CoV-2 Spike Protein. International journal of molecular sciences, 23(10), 5810. </t>
    </r>
    <r>
      <rPr>
        <sz val="11"/>
        <color rgb="FF000000"/>
        <rFont val="Calibri"/>
        <family val="2"/>
        <scheme val="minor"/>
      </rPr>
      <t>https://doi-org.ezproxy.lib.utexas.edu/10.3390/ijms23105810</t>
    </r>
  </si>
  <si>
    <r>
      <rPr>
        <sz val="11"/>
        <color theme="1"/>
        <rFont val="Calibri"/>
        <family val="2"/>
        <scheme val="minor"/>
      </rPr>
      <t xml:space="preserve">Tsogtbaatar, K., Sousa, D. A., Ferreira, D., Tevlek, A., Aydın, H. M., Çelik, E., &amp; Rodrigues, L. (2022). In vitro selection of DNA aptamers against human osteosarcoma. Investigational new drugs, 40(1), 172–181. </t>
    </r>
    <r>
      <rPr>
        <sz val="11"/>
        <color rgb="FF000000"/>
        <rFont val="Calibri"/>
        <family val="2"/>
        <scheme val="minor"/>
      </rPr>
      <t>https://doi-org.ezproxy.lib.utexas.edu/10.1007/s10637-021-01161-y</t>
    </r>
  </si>
  <si>
    <r>
      <rPr>
        <sz val="11"/>
        <color theme="1"/>
        <rFont val="Calibri"/>
        <family val="2"/>
        <scheme val="minor"/>
      </rPr>
      <t xml:space="preserve">Gruenke, P. R., Aneja, R., Welbourn, S., Ukah, O. B., Sarafianos, S. G., Burke, D. H., &amp; Lange, M. J. (2022). Selection and identification of an RNA aptamer that specifically binds the HIV-1 capsid lattice and inhibits viral replication. Nucleic acids research, 50(3), 1701–1717. </t>
    </r>
    <r>
      <rPr>
        <sz val="11"/>
        <color rgb="FF000000"/>
        <rFont val="Calibri"/>
        <family val="2"/>
        <scheme val="minor"/>
      </rPr>
      <t>https://doi-org.ezproxy.lib.utexas.edu/10.1093/nar/gkab1293</t>
    </r>
  </si>
  <si>
    <r>
      <rPr>
        <sz val="11"/>
        <color theme="1"/>
        <rFont val="Calibri"/>
        <family val="2"/>
        <scheme val="minor"/>
      </rPr>
      <t xml:space="preserve">Martínez-Roque, M. A., Franco-Urquijo, P. A., García-Velásquez, V. M., Choukeife, M., Mayer, G., Molina-Ramírez, S. R., Figueroa-Miranda, G., Mayer, D., &amp; Alvarez-Salas, L. M. (2022). DNA aptamer selection for SARS-CoV-2 spike glycoprotein detection. Analytical biochemistry, 645, 114633. </t>
    </r>
    <r>
      <rPr>
        <sz val="11"/>
        <color rgb="FF000000"/>
        <rFont val="Calibri"/>
        <family val="2"/>
        <scheme val="minor"/>
      </rPr>
      <t>https://doi.org/10.1016/j.ab.2022.114633</t>
    </r>
  </si>
  <si>
    <r>
      <t xml:space="preserve">Paige, J. S., Wu, K. Y., &amp; Jaffrey, S. R. (2011). RNA mimics of green fluorescent protein. Science (New York, N.Y.), 333(6042), 642–646. </t>
    </r>
    <r>
      <rPr>
        <u/>
        <sz val="11"/>
        <color rgb="FF1155CC"/>
        <rFont val="Calibri"/>
        <family val="2"/>
        <scheme val="minor"/>
      </rPr>
      <t>https://doi.org/10.1126/science.1207339</t>
    </r>
  </si>
  <si>
    <r>
      <t xml:space="preserve">Rusconi, C. P., Scardino, E., Layzer, J., Pitoc, G. A., Ortel, T. L., Monroe, D., &amp; Sullenger, B. A. (2002). RNA aptamers as reversible antagonists of coagulation factor IXa. Nature, 419(6902), 90–94. </t>
    </r>
    <r>
      <rPr>
        <u/>
        <sz val="11"/>
        <color rgb="FF1155CC"/>
        <rFont val="Calibri"/>
        <family val="2"/>
        <scheme val="minor"/>
      </rPr>
      <t>https://doi.org/10.1038/nature00963</t>
    </r>
  </si>
  <si>
    <t>Nolte, A., Klussmann, S., Bald, R., Erdmann, V. A., &amp; Fürste, J. P. (1996). Mirror-design of L-oligonucleotide ligands binding to L-arginine. Nature biotechnology, 14(9), 1116–1119. https://doi.org/10.1038/nbt0996-1116</t>
  </si>
  <si>
    <r>
      <rPr>
        <sz val="11"/>
        <color theme="1"/>
        <rFont val="Calibri"/>
        <family val="2"/>
        <scheme val="minor"/>
      </rPr>
      <t xml:space="preserve">Savory, N., Abe, K., Sode, K., &amp; Ikebukuro, K. (2010). Selection of DNA aptamer against prostate specific antigen using a genetic algorithm and application to sensing. Biosensors &amp; bioelectronics, 26(4), 1386–1391. </t>
    </r>
    <r>
      <rPr>
        <sz val="11"/>
        <color rgb="FF000000"/>
        <rFont val="Calibri"/>
        <family val="2"/>
        <scheme val="minor"/>
      </rPr>
      <t>https://doi-org.ezproxy.lib.utexas.edu/10.1016/j.bios.2010.07.057</t>
    </r>
  </si>
  <si>
    <t>Tuerk, C., MacDougal, S., &amp; Gold, L. (1992). RNA pseudoknots that inhibit human immunodeficiency virus type 1 reverse transcriptase. Proceedings of the National Academy of Sciences of the United States of America, 89(15), 6988–6992. https://doi.org/10.1073/pnas.89.15.6988</t>
  </si>
  <si>
    <t>Jellinek, D., Lynott, C. K., Rifkin, D. B., &amp; Janjić, N. (1993). High-affinity RNA ligands to basic fibroblast growth factor inhibit receptor binding. Proceedings of the National Academy of Sciences of the United States of America, 90(23), 11227–11231. https://doi.org/10.1073/pnas.90.23.11227</t>
  </si>
  <si>
    <t>Latham, J. A., Johnson, R., &amp; Toole, J. J. (1994). The application of a modified nucleotide in aptamer selection: novel thrombin aptamers containing 5-(1-pentynyl)-2'-deoxyuridine. Nucleic acids research, 22(14), 2817–2822. https://doi.org/10.1093/nar/22.14.2817</t>
  </si>
  <si>
    <t xml:space="preserve">extended descriptions of the aptamer structures can be found here: https://doi.org/10.1093/nar/23.23.4769
DNA library/pool was used as a template to generate the RNA pool used in the selection. A T7 promoter sequence might be necessary to use this DNA library/pool as a template to generate the RNA pool in the selection.
</t>
  </si>
  <si>
    <t>5'rGprGprGprAprGprAprAprUprUprCprCprGprAprCprCprAprGprAprAprGprCprUprUprAprGprUprAprUprAprGprCprGprAprGprGprUprUprUprAprGprCprUprAprCprAprCprUprCprGprUprGprCprUprGprAprUprCprGprUprUprUprGprGprUprAprCprGprGprGprAprCprCprUprGprCprGprUprGprUprAprGprCprCprCprAprUprAprUprGprUprGprCprGprUprCprUprAprCprAprUprGprGprAprUprCprCprUprCprAp3'
https://www.aptagen.com/aptamer-details/?id=41</t>
  </si>
  <si>
    <t>Green, L. S., Jellinek, D., Bell, C., Beebe, L. A., Feistner, B. D., Gill, S. C., Jucker, F. M., &amp; Janjić, N. (1995). Nuclease-resistant nucleic acid ligands to vascular permeability factor/vascular endothelial growth factor. Chemistry &amp; biology, 2(10), 683–695. https://doi.org/10.1016/1074-5521(95)90032-2</t>
  </si>
  <si>
    <t>Geiger, A., Burgstaller, P., von der Eltz, H., Roeder, A., &amp; Famulok, M. (1996). RNA aptamers that bind L-arginine with sub-micromolar dissociation constants and high enantioselectivity. Nucleic acids research, 24(6), 1029–1036. https://doi.org/10.1093/nar/24.6.1029</t>
  </si>
  <si>
    <t>5'rGprGprAprGprCprUprCprAprGprCprCprUprUprCprAprCprUprGprCprAprUprGprAprUprAprAprAprCprCprGprAprUprGprCprUprGprGprGprCprGprAprUprUprCprUprCprCprUprGprAprAprGprUprAprGprGprGprGprAprAprGprAprGprUprUprGprUprCprAprUprGprUprAprUprGprGprGprGprGprCprAprCprCprAprCprGprGprUprCprGprGprAprUprCprCprUprGp3'
https://www.aptagen.com/aptamer-details/?id=43</t>
  </si>
  <si>
    <t>O'Connell, D., Koenig, A., Jennings, S., Hicke, B., Han, H. L., Fitzwater, T., Chang, Y. F., Varki, N., Parma, D., &amp; Varki, A. (1996). Calcium-dependent oligonucleotide antagonists specific for L-selectin. Proceedings of the National Academy of Sciences of the United States of America, 93(12), 5883–5887. https://doi.org/10.1073/pnas.93.12.5883</t>
  </si>
  <si>
    <t xml:space="preserve">5'dTpdTpdCpdTpdCpdGpdGpdTpdTpdGpdGpdTpdCpdTpdCpdTpdGpdGpdCpdGpdGpdApdGpdCpdGpdApdTpdCpdApdTpdCpdTpdCpdApdGpdApdGpdCpdApdTpdTpdCpdTpdTpdApdGpdCpdGpdTpdTpdTpdTpdGpdTpdTpdCpdTpdTpdGpdTpdGpdTpdApdTpdGpdApdTpdTpdCpdGpdCpdTpdTpdTpdTpdCpdCpdCp3'
https://www.aptagen.com/aptamer-details/?id=71 </t>
  </si>
  <si>
    <t>Urvil, P. T., Kakiuchi, N., Zhou, D. M., Shimotohno, K., Kumar, P. K., &amp; Nishikawa, S. (1997). Selection of RNA aptamers that bind specifically to the NS3 protease of hepatitis C virus. European journal of biochemistry, 248(1), 130–138. https://doi.org/10.1111/j.1432-1033.1997.t01-1-00130.x</t>
  </si>
  <si>
    <t>Thomas, M., Chédin, S., Carles, C., Riva, M., Famulok, M., &amp; Sentenac, A. (1997). Selective targeting and inhibition of yeast RNA polymerase II by RNA aptamers. The Journal of biological chemistry, 272(44), 27980–27986. https://doi.org/10.1074/jbc.272.44.27980</t>
  </si>
  <si>
    <t>Kumar, P. K., Machida, K., Urvil, P. T., Kakiuchi, N., Vishnuvardhan, D., Shimotohno, K., Taira, K., &amp; Nishikawa, S. (1997). Isolation of RNA aptamers specific to the NS3 protein of hepatitis C virus from a pool of completely random RNA. Virology, 237(2), 270–282. https://doi.org/10.1006/viro.1997.8773</t>
  </si>
  <si>
    <t>Klug, S. J., Hüttenhofer, A., Kromayer, M., &amp; Famulok, M. (1997). In vitro and in vivo characterization of novel mRNA motifs that bind special elongation factor SelB. Proceedings of the National Academy of Sciences of the United States of America, 94(13), 6676–6681. https://doi.org/10.1073/pnas.94.13.6676</t>
  </si>
  <si>
    <t xml:space="preserve">5'LdTLdCLdALdCLdGLdTLdGLdCLdALdTLdGLdALdTLdALdGLdALdCLdGLdGLdCLdGLdALdALdGLdCLdCLdGLdTLdCLdGLdALdGLdTLdTLdGLdCLdTLdGLdTLdGLdTLdGLdCLdCLdGLdALdTLdGLdCLdALdCLdGLdTLdGLdA3'
GC% content, length and kd are different; however sequences are the same
https://www.aptagen.com/aptamer-details/?id=455 </t>
  </si>
  <si>
    <t>5'rGprGprGprAprGprGprApnCprGprApnUprGpnCprGprGpnUprGprGpnUprAprGpnCprGpnCprGprApnUprApnUprAprGpnCprGpnCpnUprGprGpnUprAprGprGprGpnUpnUprGpnCpnCprGprGpnUprGprApnUpnCprAprGprApnCprGprApnCpnUpnCprGpnCpnCpnCprGprAp3'
Aptamer kd, and length are different
https://www.aptagen.com/aptamer-details/?id=479</t>
  </si>
  <si>
    <t>Charlton, J., Kirschenheuter, G. P., &amp; Smith, D. (1997). Highly potent irreversible inhibitors of neutrophil elastase generated by selection from a randomized DNA-valine phosphonate library. Biochemistry, 36(10), 3018–3026. https://doi.org/10.1021/bi962669h</t>
  </si>
  <si>
    <t>Bridonneau, P., Chang, Y. F., O'Connell, D., Gill, S. C., Snyder, D. W., Johnson, L., Goodson, T., Jr, Herron, D. K., &amp; Parma, D. H. (1998). High-affinity aptamers selectively inhibit human nonpancreatic secretory phospholipase A2 (hnps-PLA2). Journal of medicinal chemistry, 41(6), 778–786. https://doi.org/10.1021/jm970579k</t>
  </si>
  <si>
    <t>5'rGprGprGprAprAprUprUprCprCprGprCprGprUprGprUprGprCprUprAprCprGprUprAprUprCprUprUprCprAprGprGprCprGprGprUprAprAprCprUprAprAprCprUprGprUprGprCprUprGprAprGprUprCprUprAprAprUprCprUprUprUprGprUprGprAprGprGprGprAprCprGprGprUprAprAprCprAprUprAprUprGprGprUprUprCprCprCprGprCprGprUprGprGprUprCprCprGprUprUprCprGprGprGprAprUprCprCprUprCp3'
https://www.aptagen.com/aptamer-details/?id=42</t>
  </si>
  <si>
    <t>Takeno, H., Yamamoto, S., Tanaka, T., Sakano, Y., &amp; Kikuchi, Y. (1999). Selection of an RNA molecule that specifically inhibits the protease activity of subtilisin. Journal of biochemistry, 125(6), 1115–1119. https://doi.org/10.1093/oxfordjournals.jbchem.a022393</t>
  </si>
  <si>
    <t xml:space="preserve">5'dTpdApdGpdGpdGpdApdApdTpdTpdCpdGpdTpdCpdGpdApdCpdGpdGpdApdTpdCpdCpdCpdApdApdTpdGpdGpdGpdGpdTpdCpdGpdGpdGpdCpdGpdGpdGpdCpdCpdGpdGpdGpdTpdGpdTpdCpdApdTpdGpdGpdTpdGpdGpdApdCpdGpdGpdApdGpdApdTpdGpdGpdGpdApdCpdGpdTpdApdGpdApdGpdGpdGpdCpdGpdGpdTpdCpdTpdGpdCpdApdGpdGpdTpdCpdGpdApdCpdGpdCpdApdTpdGpdCpdGpdCpdCpdGp3'
Aptamer Length is different
https://www.aptagen.com/aptamer-details/?id=92 </t>
  </si>
  <si>
    <t xml:space="preserve">5'dTpdApdGpdGpdGpdApdApdTpdTpdCpdGpdTpdCpdGpdApdCpdGpdGpdApdTpdCpdCpdCpdCpdTpdApdApdGpdGpdGpdGpdGpdGpdApdCpdTpdCpdApdGpdCpdApdTpdTpdTpdTpdGpdTpdGpdCpdGpdGpdGpdCpdGpdGpdCpdGpdCpdTpdApdApdCpdApdCpdApdApdTpdCpdApdGpdApdTpdApdGpdApdGpdCpdGpdGpdGpdGpdTpdTpdCpdTpdCpdCpdApdGpdGpdTpdCpdGpdApdCpdGpdCpdApdTpdGpdCpdGpdCpdCpdGp3'
Aptamer length is different
https://www.aptagen.com/aptamer-details/?id=480 </t>
  </si>
  <si>
    <t>Mannironi, C., Scerch, C., Fruscoloni, P., &amp; Tocchini-Valentini, G. P. (2000). Molecular recognition of amino acids by RNA aptamers: the evolution into an L-tyrosine binder of a dopamine-binding RNA motif. RNA (New York, N.Y.), 6(4), 520–527. https://doi.org/10.1017/s1355838200991763</t>
  </si>
  <si>
    <t>Fukuda, K., Vishnuvardhan, D., Sekiya, S., Hwang, J., Kakiuchi, N., Taira, K., Shimotohno, K., Kumar, P. K., &amp; Nishikawa, S. (2000). Isolation and characterization of RNA aptamers specific for the hepatitis C virus nonstructural protein 3 protease. European journal of biochemistry, 267(12), 3685–3694. https://doi.org/10.1046/j.1432-1327.2000.01400.x</t>
  </si>
  <si>
    <t>Rhodes, A., Deakin, A., Spaull, J., Coomber, B., Aitken, A., Life, P., &amp; Rees, S. (2000). The generation and characterization of antagonist RNA aptamers to human oncostatin M. The Journal of biological chemistry, 275(37), 28555–28561. https://doi.org/10.1074/jbc.M002981200</t>
  </si>
  <si>
    <t>Jeong, S., Eom, T., Kim, S., Lee, S., &amp; Yu, J. (2001). In vitro selection of the RNA aptamer against the Sialyl Lewis X and its inhibition of the cell adhesion. Biochemical and biophysical research communications, 281(1), 237–243. https://doi.org/10.1006/bbrc.2001.4327</t>
  </si>
  <si>
    <t>Blank, M., Weinschenk, T., Priemer, M., &amp; Schluesener, H. (2001). Systematic evolution of a DNA aptamer binding to rat brain tumor microvessels. selective targeting of endothelial regulatory protein pigpen. The Journal of biological chemistry, 276(19), 16464–16468. https://doi.org/10.1074/jbc.M100347200</t>
  </si>
  <si>
    <t>5'dApdTpdApdCpdCpdApdGpdCpdTpdTpdApdTpdTpdCpdApdApdTpdTpdApdGpdGpdCpdGpdGpdTpdGpdCpdApdTpdTpdGpdTpdGpdGpdTpdTpdGpdGpdTpdApdGpdTpdApdTpdApdCpdApdTpdGpdApdGpdGpdTpdTpdTpdGpdGpdTpdTpdGpdApdGpdApdCpdTpdApdGpdTpdCpdGpdCpdApdApdGpdApdTpdApdTpdApdGpdApdTpdApdGpdTpdApdApdGpdTpdGpdCpdApdApdTpdCpdTp3'
https://www.aptagen.com/aptamer-details/?id=210</t>
  </si>
  <si>
    <t>5'rGprGprGprAprGprGprApfCprGprApfUprGpfCprGprGprGprAprApfCpfUpfCprApfCpfCprGprGprGprAprAprGprAprAprGpfCpfCpfCprGpfUpfUpfCpfCprGpfUpfCprApfCprAprGprApfCprApfUprGpfUpfUpfCpfCprGpfCprApfUpfCprGpfUpfCpfCpfUpfCpfCpfCp3'
https://www.aptagen.com/aptamer-details/?id=46</t>
  </si>
  <si>
    <t>Andreola, M. L., Pileur, F., Calmels, C., Ventura, M., Tarrago-Litvak, L., Toulmé, J. J., &amp; Litvak, S. (2001). DNA aptamers selected against the HIV-1 RNase H display in vitro antiviral activity. Biochemistry, 40(34), 10087–10094. https://doi.org/10.1021/bi0108599</t>
  </si>
  <si>
    <t>Hicke, B. J., Marion, C., Chang, Y. F., Gould, T., Lynott, C. K., Parma, D., Schmidt, P. G., &amp; Warren, S. (2001). Tenascin-C aptamers are generated using tumor cells and purified protein. The Journal of biological chemistry, 276(52), 48644–48654. https://doi-org.ezproxy.lib.utexas.edu/10.1074/jbc.M104651200</t>
  </si>
  <si>
    <t>White, R., Rusconi, C., Scardino, E., Wolberg, A., Lawson, J., Hoffman, M., &amp; Sullenger, B. (2001). Generation of Species Cross-reactive Aptamers Using “Toggle” SELEX. In Molecular Therapy (Vol. 4, Issue 6, pp. 567–573). Elsevier BV. https://doi.org/10.1006/mthe.2001.0495</t>
  </si>
  <si>
    <t>Biroccio, A., Hamm, J., Incitti, I., De Francesco, R., &amp; Tomei, L. (2002). Selection of RNA aptamers that are specific and high-affinity ligands of the hepatitis C virus RNA-dependent RNA polymerase. Journal of virology, 76(8), 3688–3696. https://doi.org/10.1128/jvi.76.8.3688-3696.2002</t>
  </si>
  <si>
    <t>5'rGprGprGprAprUprGprCprUprUprCprGprGprCprAprUprCprCprCprCprGprAprAprGprCprCprGprCprUprAprUprGprGprAprCprCprAprGprUprGprGprCprGprCprGprGprCprUprUprCprGprGprCprCprCprGprAprCprGprGprAprGprUprGprGprUprAprCprCprGprCprUprUprCprGprGprCprGprGprUprAprCprGprUprAprAprGprCprUprUprGprGprGp3'
https://www.aptagen.com/aptamer-details/?id=170</t>
  </si>
  <si>
    <t>Tahiri-Alaoui, A., Frigotto, L., Manville, N., Ibrahim, J., Romby, P., &amp; James, W. (2002). High affinity nucleic acid aptamers for streptavidin incorporated into bi-specific capture ligands. Nucleic acids research, 30(10), e45. https://doi.org/10.1093/nar/30.10.e45</t>
  </si>
  <si>
    <t>5'rGprGprGprAprGprAprAprAprGprGprGprAprAprGpnCpnUpnUprGprAprGpnCprAprGpnCprAprGprGprAprGprGprGpnCpnCprGprGpnCprGpnUpnUprAprGprGprGpnUpnUprAprGpnCprGprAprGpnCpnCprGprApnUpnUprGprAprAprAprGprAprAprGprAprAprGprGprAprApnCprGprAprGpnCprGpnUprApnCprGprGprApnUpnCpnCprGprApnUpnCp3'
Aptamer sequence, length and GC are different
https://www.aptagen.com/aptamer-details/?id=441</t>
  </si>
  <si>
    <t>Martell, R. E., Nevins, J. R., &amp; Sullenger, B. A. (2002). Optimizing aptamer activity for gene therapy applications using expression cassette SELEX. Molecular therapy : the journal of the American Society of Gene Therapy, 6(1), 30–34. https://doi.org/10.1006/mthe.2002.0624</t>
  </si>
  <si>
    <t>Davis, J. H., &amp; Szostak, J. W. (2002). Isolation of high-affinity GTP aptamers from partially structured RNA libraries. Proceedings of the National Academy of Sciences of the United States of America, 99(18), 11616–11621. https://doi.org/10.1073/pnas.182095699</t>
  </si>
  <si>
    <t xml:space="preserve">5'rApfCpfCprGprAprGpfUpfCpfCprAprGprAprAprGpfCpfUpfUprGpfUprAprGpfUprApfCpfUpfCprAprApfUprApfCpfUpfCprAprAprGpfCprAprAprGpfCpfCpfCprAprGpfCpfCpfCpfUprApfCpfCprAprApfCpfCpfCpfCprGprGprAprGpfCpfCpfUprAprGprApfUprGprGprAprGpfUpfUprGprAprApfUpfUpfCpfUpfCpfCpfCpfUprApfUprAprGpfUprGprAprGpfUpfCprGpfUprApfUpfUprApfCp3'
https://www.aptagen.com/aptamer-details/?id=167
</t>
  </si>
  <si>
    <t>5'rApfCpfCprGprAprGpfUpfCpfCprAprGprAprAprGpfCpfUpfUprGpfUprAprGpfUprApfCpfUprApfCpfCprGpfCprAprApfCprGpfUpfUprGprGpfCprGpfUpfUpfCprGprGpfCprGpfUpfUprGprGpfCpfCprGpfCprGpfUpfCprApfUpfCprGpfCpfUprAprGpfCpfCpfUprAprGprApfUprGprGprAprGpfUpfUprGprAprApfUpfUpfCpfUpfCpfCpfCpfUprApfUprAprGpfUprGprAprGpfUpfCprGpfUprApfUpfUprApfCp3'
https://www.aptagen.com/aptamer-details/?id=169</t>
  </si>
  <si>
    <t>5'rApfCpfCprGprAprGpfUpfCpfCprAprGprAprAprGpfCpfUpfUprGpfUprAprGpfUprApfCpfUpfUprApfUprGpfUpfCpfCpfCprApfUpfCprGprAprApfCprGpfCprAprGpfUprGpfUprApfUpfCpfUpfUprGpfCprApfCpfCprGprApfCpfUpfCpfUpfCpfUprGpfCpfCpfUprAprGprApfUprGprGprAprGpfUpfUprGprAprApfUpfUpfCpfUpfCpfCpfCpfUprApfUprAprGpfUprGprAprGpfUpfCprGpfUprApfUpfUprApfCp3'
https://www.aptagen.com/aptamer-details/?id=165</t>
  </si>
  <si>
    <t>Vo, N. V., Oh, J. W., &amp; Lai, M. M. (2003). Identification of RNA ligands that bind hepatitis C virus polymerase selectively and inhibit its RNA synthesis from the natural viral RNA templates. Virology, 307(2), 301–316. https://doi.org/10.1016/s0042-6822(02)00095-8</t>
  </si>
  <si>
    <t>White, R. R., Shan, S., Rusconi, C. P., Shetty, G., Dewhirst, M. W., Kontos, C. D., &amp; Sullenger, B. A. (2003). Inhibition of rat corneal angiogenesis by a nuclease-resistant RNA aptamer specific for angiopoietin-2. Proceedings of the National Academy of Sciences of the United States of America, 100(9), 5028–5033. https://doi.org/10.1073/pnas.0831159100</t>
  </si>
  <si>
    <t>Vater, A., Jarosch, F., Buchner, K., &amp; Klussmann, S. (2003). Short bioactive Spiegelmers to migraine-associated calcitonin gene-related peptide rapidly identified by a novel approach: tailored-SELEX. Nucleic acids research, 31(21), e130. https://doi.org/10.1093/nar/gng130</t>
  </si>
  <si>
    <t>Chen, C. H., Chernis, G. A., Hoang, V. Q., &amp; Landgraf, R. (2003). Inhibition of heregulin signaling by an aptamer that preferentially binds to the oligomeric form of human epidermal growth factor receptor-3. Proceedings of the National Academy of Sciences of the United States of America, 100(16), 9226–9231. https://doi.org/10.1073/pnas.1332660100</t>
  </si>
  <si>
    <t>Lorger, M., Engstler, M., Homann, M., &amp; Göringer, H. U. (2003). Targeting the variable surface of African trypanosomes with variant surface glycoprotein-specific, serum-stable RNA aptamers. Eukaryotic cell, 2(1), 84–94. https://doi.org/10.1128/EC.2.1.84-94.2003</t>
  </si>
  <si>
    <t>Wang, C., Zhang, M., Yang, G., Zhang, D., Ding, H., Wang, H., Fan, M., Shen, B., &amp; Shao, N. (2003). Single-stranded DNA aptamers that bind differentiated but not parental cells: subtractive systematic evolution of ligands by exponential enrichment. Journal of biotechnology, 102(1), 15–22. https://doi.org/10.1016/s0168-1656(02)00360-7</t>
  </si>
  <si>
    <t>Daniels, D. A., Chen, H., Hicke, B. J., Swiderek, K. M., &amp; Gold, L. (2003). A tenascin-C aptamer identified by tumor cell SELEX: systematic evolution of ligands by exponential enrichment. Proceedings of the National Academy of Sciences of the United States of America, 100(26), 15416–15421. https://doi.org/10.1073/pnas.2136683100</t>
  </si>
  <si>
    <t>Vaish, N. K., Larralde, R., Fraley, A. W., Szostak, J. W., &amp; McLaughlin, L. W. (2003). A novel, modification-dependent ATP-binding aptamer selected from an RNA library incorporating a cationic functionality. Biochemistry, 42(29), 8842–8851. https://doi.org/10.1021/bi027354i</t>
  </si>
  <si>
    <t xml:space="preserve">5'rGprGprGprAprGprAprCprAprAprGprAprAprUprAprAprAprCprGprCprUprCprAprAprCprUprGprCprGprAprUprCprAprGprGprGprGprUprAprAprAprUprUprUprCprCprGprCprGprCprAprGprGprCprUprCprCprAprCprGprCprCprGprCprUprUprCprGprAprCprAprGprGprAprGprGprCprUprCprAprCprAprAprCprAprGprGprCp3'
https://www.aptagen.com/aptamer-details/?id=81 </t>
  </si>
  <si>
    <t xml:space="preserve">5'dGpdTpdApdCpdGpdApdApdTpdTpdCpdApdCpdGpdApdGpdGpdTpdTpdGpdCpdCpdApdGpdCpdGpdGpdGpdGpdCpdCpdApdGpdCpdCpdApdCpdTpdTpdCpdTpdGpdTpdCpdApdGpdTpdGpdApdApdTpdTpdCpdCpdTpdGpdCpdTpdCpdGpdTpdApdTpdApdTpdCpdTpdApdCpdTpdCpdGpdCpdCpdCpdGpdCpdCpdTpdGpdCpdGpdApdGpdCpdApdTpdGpdGpdApdGpdTpdCpdGpdGpdApdTpdCpdCpdTpdCpdTpdAp3'
https://www.aptagen.com/aptamer-details/?id=90 </t>
  </si>
  <si>
    <t xml:space="preserve">5'rGprGprGprAprGprAprAprUprUprCprCprGprAprCprCprAprGprAprAprGprCprUprUprAprCprUprGprUprCprCprUprCprCprCprUprUprCprAprGprAprGprAprGprCprGprCprGprGprGprAprCprCprCprUprUprAprAprCprUprUprGprGprGprGprCprCprCprAprCprGprAprAprCprAprGprCprUprUprCprAprGprUprUprCprCprGprUprCprUprCprGprGprCprGprUprCprAprUprAprUprGprUprGprCprGprUprCprUprAprCprAprUprGprGprAprUprCprCprUprCprAp3'
https://www.aptagen.com/aptamer-details/?id=75 </t>
  </si>
  <si>
    <t>Theis, M. G., Knorre, A., Kellersch, B., Moelleken, J., Wieland, F., Kolanus, W., &amp; Famulok, M. (2004). Discriminatory aptamer reveals serum response element transcription regulated by cytohesin-2. Proceedings of the National Academy of Sciences of the United States of America, 101(31), 11221–11226. https://doi.org/10.1073/pnas.0402901101</t>
  </si>
  <si>
    <t>Surugiu-Wärnmark, I., Wärnmark, A., Toresson, G., Gustafsson, J. A., &amp; Bülow, L. (2005). Selection of DNA aptamers against rat liver X receptors. Biochemical and biophysical research communications, 332(2), 512–517. https://doi.org/10.1016/j.bbrc.2005.04.147</t>
  </si>
  <si>
    <t>5'dApdTpdApdCpdCpdApdGpdCpdTpdTpdApdTpdTpdCpdApdApdTpdTpdTpdGpdApdGpdGpdCpdGpdGpdGpdTpdGpdGpdGpdTpdGpdGpdGpdTpdTpdGpdApdApdTpdApdTpdGpdCpdTpdGpdApdTpdTpdApdCpdCpdCpdCpdApdTpdCpdGpdGpdApdGpdApdApdCpdGpdTpdTpdApdApdGpdGpdCpdGpdCpdTpdTpdCpdApdGpdApdTpdApdGpdTpdApdApdGpdTpdGpdCpdApdApdTpdCpdTp3'
https://www.aptagen.com/aptamer-details/?id=39</t>
  </si>
  <si>
    <t>Eulberg, D., Buchner, K., Maasch, C., &amp; Klussmann, S. (2005). Development of an automated in vitro selection protocol to obtain RNA-based aptamers: identification of a biostable substance P antagonist. Nucleic acids research, 33(4), e45. https://doi.org/10.1093/nar/gni044</t>
  </si>
  <si>
    <t>Marro, M. L., Daniels, D. A., McNamee, A., Andrew, D. P., Chapman, T. D., Jiang, M. S., Wu, Z., Smith, J. L., Patel, K. K., &amp; Gearing, K. L. (2005). Identification of potent and selective RNA antagonists of the IFN-gamma-inducible CXCL10 chemokine. Biochemistry, 44(23), 8449–8460. https://doi.org/10.1021/bi048145w</t>
  </si>
  <si>
    <t>Pan, Q., Zhang, X. L., Wu, H. Y., He, P. W., Wang, F., Zhang, M. S., Hu, J. M., Xia, B., &amp; Wu, J. (2005). Aptamers that preferentially bind type IVB pili and inhibit human monocytic-cell invasion by Salmonella enterica serovar typhi. Antimicrobial agents and chemotherapy, 49(10), 4052–4060. https://doi.org/10.1128/AAC.49.10.4052-4060.2005</t>
  </si>
  <si>
    <t>Somasunderam, A., Ferguson, M. R., Rojo, D. R., Thiviyanathan, V., Li, X., O'Brien, W. A., &amp; Gorenstein, D. G. (2005). Combinatorial selection, inhibition, and antiviral activity of DNA thioaptamers targeting the RNase H domain of HIV-1 reverse transcriptase. Biochemistry, 44(30), 10388–10395. https://doi.org/10.1021/bi0507074</t>
  </si>
  <si>
    <t xml:space="preserve">5'rGprGprGprAprGprAprAprUprUprCprCprGprAprCprCprAprGprAprAprGprGprGprUprUprAprGprCprGprGprUprCprGprUprCprUprUprAprAprGprUprAprGprUprUprUprUprUprGprGprUprCprCprUprUprUprCprCprUprCprUprCprUprCprCprUprUprCprCprUprCprUprUprCprUp3'
https://www.aptagen.com/aptamer-details/?id=7239 </t>
  </si>
  <si>
    <t>Burmeister, P. E., Lewis, S. D., Silva, R. F., Preiss, J. R., Horwitz, L. R., Pendergrast, P. S., McCauley, T. G., Kurz, J. C., Epstein, D. M., Wilson, C., &amp; Keefe, A. D. (2005). Direct in vitro selection of a 2'-O-methyl aptamer to VEGF. Chemistry &amp; biology, 12(1), 25–33. https://doi.org/10.1016/j.chembiol.2004.10.017</t>
  </si>
  <si>
    <t>Gening, L. V., Klincheva, S. A., Reshetnjak, A., Grollman, A. P., &amp; Miller, H. (2006). RNA aptamers selected against DNA polymerase beta inhibit the polymerase activities of DNA polymerases beta and kappa. Nucleic acids research, 34(9), 2579–2586. https://doi.org/10.1093/nar/gkl326</t>
  </si>
  <si>
    <t>Mercey, R., Lantier, I., Maurel, M. C., Grosclaude, J., Lantier, F., &amp; Marc, D. (2006). Fast, reversible interaction of prion protein with RNA aptamers containing specific sequence patterns. Archives of virology, 151(11), 2197–2214. https://doi.org/10.1007/s00705-006-0790-3</t>
  </si>
  <si>
    <t>Takemura, K., Wang, P., Vorberg, I., Surewicz, W., Priola, S. A., Kanthasamy, A., Pottathil, R., Chen, S. G., &amp; Sreevatsan, S. (2006). DNA aptamers that bind to PrP(C) and not PrP(Sc) show sequence and structure specificity. Experimental biology and medicine (Maywood, N.J.), 231(2), 204–214. https://doi.org/10.1177/153537020623100211</t>
  </si>
  <si>
    <t>Yang, C., Yan, N., Parish, J., Wang, X., Shi, Y., &amp; Xue, D. (2006). RNA aptamers targeting the cell death inhibitor CED-9 induce cell killing in Caenorhabditis elegans. The Journal of biological chemistry, 281(14), 9137–9144. https://doi.org/10.1074/jbc.M511742200</t>
  </si>
  <si>
    <t>Jones, L. A., Clancy, L. E., Rawlinson, W. D., &amp; White, P. A. (2006). High-affinity aptamers to subtype 3a hepatitis C virus polymerase display genotypic specificity. Antimicrobial agents and chemotherapy, 50(9), 3019–3027. https://doi.org/10.1128/AAC.01603-05</t>
  </si>
  <si>
    <t>5'rGprGprGprAprGprCprUprCprAprGprCprCprUprUprCprAprCprUprGprCprAprCprUprCprCprGprGprCprUprGprGprUprGprGprAprCprGprCprGprGprUprAprCprGprAprGprCprAprAprUprUprUprGprUprAprCprCprGprGprAprUprGprGprAprUprGprUprUprCprGprGprGprCprAprGprCprGprGprUprGprUprGprGprCprAprGprGprGprAprUprGprAprGprCprGprGprCprAprCprCprAprCprGprGprUprCprGprGprAprUprCprCprAprCp3'
Aptamer kd is different
https://www.aptagen.com/aptamer-details/?id=443</t>
  </si>
  <si>
    <t>Rentmeister, A., Bill, A., Wahle, T., Walter, J., &amp; Famulok, M. (2006). RNA aptamers selectively modulate protein recruitment to the cytoplasmic domain of beta-secretase BACE1 in vitro. RNA (New York, N.Y.), 12(9), 1650–1660. https://doi.org/10.1261/rna.126306</t>
  </si>
  <si>
    <t>Gopinath, S. C. B., Misono, T. S., Kawasaki, K., Mizuno, T., Imai, M., Odagiri, T., &amp; Kumar, P. K. R. (2006). An RNA aptamer that distinguishes between closely related human influenza viruses and inhibits haemagglutinin-mediated membrane fusion. The Journal of general virology, 87(Pt 3), 479–487. https://doi.org/10.1099/vir.0.81508-0</t>
  </si>
  <si>
    <t>5'dApdTpdApdGpdGpdApdGpdTpdCpdApdCpdGpdApdCpdGpdApdCpdCpdApdGpdApdApdCpdCpdGpdTpdApdGpdGpdTpdTpdCpdGpdGpdGpdGpdCpdGpdGpdApdGpdTpdGpdGpdTpdCpdCpdGpdGpdApdApdGpdGpdTpdGpdGpdCpdGpdTpdGpdGpdTpdApdTpdGpdTpdGpdCpdGpdTpdCpdTpdApdCpdCpdTpdCpdTpdTpdGpdApdCpdTpdApdApdTp3'
https://www.aptagen.com/aptamer-details/?id=40</t>
  </si>
  <si>
    <t xml:space="preserve">5'dGpdCpdCpdApdGpdGpdGpdGpdTpdTpdCpdCpdApdCpdTpdApdCpdGpdTpdApdGpdApdApdCpdApdCpdGpdApdCpdGpdGpdGpdApdApdTpdApdCpdTpdGpdApdCpdTpdCpdTpdCpdCpdCpdCpdCpdApdTpdGpdTpdApdCpdCpdApdGpdGpdGpdGpdGpdCpdApdGpdApdGpdApdGpdApdApdGpdGpdGpdCp3'
https://www.aptagen.com/aptamer-details/?id=74 </t>
  </si>
  <si>
    <t>Win, M. N., Klein, J. S., &amp; Smolke, C. D. (2006). Codeine-binding RNA aptamers and rapid determination of their binding constants using a direct coupling surface plasmon resonance assay. Nucleic acids research, 34(19), 5670–5682. https://doi.org/10.1093/nar/gkl718</t>
  </si>
  <si>
    <t>Lee, H. K., Choi, Y. S., Park, Y. A., &amp; Jeong, S. (2006). Modulation of oncogenic transcription and alternative splicing by beta-catenin and an RNA aptamer in colon cancer cells. Cancer research, 66(21), 10560–10566. https://doi.org/10.1158/0008-5472.CAN-06-2526</t>
  </si>
  <si>
    <t>Higashimoto, Y., Yamagishi, S., Nakamura, K., Matsui, T., Takeuchi, M., Noguchi, M., &amp; Inoue, H. (2007). In vitro selection of DNA aptamers that block toxic effects of AGE on cultured retinal pericytes. Microvascular research, 74(1), 65–69. https://doi.org/10.1016/j.mvr.2007.04.001</t>
  </si>
  <si>
    <t>Bunka, D. H., Mantle, B. J., Morten, I. J., Tennent, G. A., Radford, S. E., &amp; Stockley, P. G. (2007). Production and characterization of RNA aptamers specific for amyloid fibril epitopes. The Journal of biological chemistry, 282(47), 34500–34509. https://doi.org/10.1074/jbc.M703679200</t>
  </si>
  <si>
    <t>Allali-Hassani, A., Pereira, M. P., Navani, N. K., Brown, E. D., &amp; Li, Y. (2007). Isolation of DNA aptamers for CDP-ribitol synthase, and characterization of their inhibitory and structural properties. Chembiochem : a European journal of chemical biology, 8(17), 2052–2057. https://doi.org/10.1002/cbic.200700257</t>
  </si>
  <si>
    <t>Lee, S., Kim, Y. S., Jo, M., Jin, M., Lee, D. K., &amp; Kim, S. (2007). Chip-based detection of hepatitis C virus using RNA aptamers that specifically bind to HCV core antigen. Biochemical and biophysical research communications, 358(1), 47–52. https://doi.org/10.1016/j.bbrc.2007.04.057</t>
  </si>
  <si>
    <t>Nitsche, A., Kurth, A., Dunkhorst, A., Pänke, O., Sielaff, H., Junge, W., Muth, D., Scheller, F., Stöcklein, W., Dahmen, C., Pauli, G., &amp; Kage, A. (2007). One-step selection of Vaccinia virus-binding DNA aptamers by MonoLEX. BMC biotechnology, 7, 48. https://doi.org/10.1186/1472-6750-7-48</t>
  </si>
  <si>
    <t xml:space="preserve">5'dGpdGpdGpdApdGpdApdCpdApdApdGpdApdApdTpdApdApdApdCpdGpdCpdTpdCpdApdApdGpdApdApdGpdTpdGpdApdApdApdApdTpdGpdApdCpdApdGpdApdApdCpdApdCpdApdApdCpdApdTpdTpdCpdGpdApdCpdApdGpdGpdApdGpdGpdCpdTpdCpdApdCpdApdApdCpdApdGpdGpdCp3'
Sequence length is different
https://www.aptagen.com/aptamer-details/?id=445 </t>
  </si>
  <si>
    <t>White, R. R., Roy, J. A., Viles, K. D., Sullenger, B. A., &amp; Kontos, C. D. (2008). A nuclease-resistant RNA aptamer specifically inhibits angiopoietin-1-mediated Tie2 activation and function. Angiogenesis, 11(4), 395–401. https://doi.org/10.1007/s10456-008-9122-4</t>
  </si>
  <si>
    <t>Bibby, D. F., Gill, A. C., Kirby, L., Farquhar, C. F., Bruce, M. E., &amp; Garson, J. A. (2008). Application of a novel in vitro selection technique to isolate and characterise high affinity DNA aptamers binding mammalian prion proteins. Journal of virological methods, 151(1), 107–115. https://doi.org/10.1016/j.jviromet.2008.03.013</t>
  </si>
  <si>
    <t>Wochner, A., Menger, M., Orgel, D., Cech, B., Rimmele, M., Erdmann, V. A., &amp; Glökler, J. (2008). A DNA aptamer with high affinity and specificity for therapeutic anthracyclines. Analytical biochemistry, 373(1), 34–42. https://doi.org/10.1016/j.ab.2007.09.007</t>
  </si>
  <si>
    <t xml:space="preserve">5'dCpdCpdTpdTpdCpdGpdTpdTpdGpdTpdCpdTpdGpdCpdCpdTpdTpdCpdGpdTpdApdGpdGpdApdCpdCpdGpdCpdApdGpdApdCpdApdTpdCpdGpdApdCpdGpdCpdApdGpdGpdGpdApdApdApdTpdTpdCpdCpdGpdCpdApdApdGpdTpdCpdCpdApdGpdCpdCpdApdApdApdTpdGpdCpdCpdApdCpdCpdCpdTpdTpdCpdApdGpdApdApdTpdTpdCpdGpdCpdApdCpdCpdAp3'
Aptamer kd, sequence, GC% content are different
https://www.aptagen.com/aptamer-details/?id=215 </t>
  </si>
  <si>
    <t>5'dCpdGpdTpdApdCpdGpdGpdApdApdTpdTpdCpdGpdCpdTpdApdGpdCpdCpdCpdCpdCpdCpdGpdGpdCpdApdGpdGpdCpdCpdApdCpdGpdGpdCpdTpdTpdGpdGpdGpdTpdTpdGpdGpdTpdCpdCpdCpdApdCpdTpdGpdCpdGpdCpdGpdTpdGpdGpdApdTpdCpdCpdGpdApdGpdCpdTpdCpdCpdApdCpdGpdTpdGp3'
https://www.aptagen.com/aptamer-details/?id=7298</t>
  </si>
  <si>
    <t xml:space="preserve">5'dApdTpdCpdCpdGpdTpdCpdApdCpdApdCpdCpdTpdGpdCpdTpdCpdTpdCpdApdGpdGpdGpdGpdApdTpdCpdApdCpdApdTpdTpdCpdTpdTpdGpdApdCpdGpdGpdTpdGpdTpdGpdApdTpdApdCpdApdGpdTpdGpdCpdCpdTpdGpdGpdTpdGpdTpdTpdGpdGpdCpdTpdCpdCpdCpdGpdTpdApdTp3'
https://www.aptagen.com/aptamer-details/?id=442 </t>
  </si>
  <si>
    <t>5'dApdTpdCpdGpdTpdCpdTpdGpdCpdTpdCpdCpdGpdTpdCpdCpdApdApdTpdApdTpdGpdApdTpdGpdApdCpdApdCpdCpdTpdGpdCpdApdTpdApdApdTpdTpdTpdApdTpdApdGpdTpdGpdApdGpdTpdCpdTpdTpdGpdApdTpdTpdCpdApdCpdGpdCpdTpdGpdCpdApdTpdTpdTpdGpdGpdTpdGpdTpdGpdApdGpdGpdTpdCpdGpdTpdGpdCp3'
https://www.aptagen.com/aptamer-details/?id=272</t>
  </si>
  <si>
    <t>5'dGpdGpdTpdApdApdTpdApdCpdGpdApdCpdTpdCpdApdCpdTpdApdTpdApdGpdGpdGpdApdGpdApdTpdApdCpdCpdApdGpdCpdTpdTpdApdTpdTpdCpdApdApdTpdTpdTpdTpdApdCpdApdGpdApdApdCpdApdApdCpdCpdApdApdCpdGpdTpdCpdGpdCpdTpdCpdCpdGpdGpdGpdTpdApdCpdTpdTpdCpdTpdTpdCpdApdTpdCpdGpdApdGpdApdTpdApdGpdTpdApdApdGpdTpdGpdCpdApdApdTpdCpdTp3'
Aptamer length is different 
https://www.aptagen.com/aptamer-details/?id=460</t>
  </si>
  <si>
    <t>5'rGprGprGprAprGprAprGprCprGprGprAprAprGprCprGprUprGprCprUprGprGprGprCprCprUprGprUprCprGprUprUprCprGprCprUprGprUprGprUprCprUprUprGprCprUprAprCprGprUprUprAprCprGprUprUprAprCprAprCprGprGprUprUprGprGprCprAprUprAprAprCprCprCprAprGprAprGprGprUprCprGprAprUprGprGp3'
Aptamer length is different
https://www.aptagen.com/aptamer-details/?id=7086</t>
  </si>
  <si>
    <t>5'pGpdGpdGpdApdGpdGpdApdGpdGpdApdGpdApdGpdApdTpdGpdTpdGpdApdApdCpdTpdTpdGpdApdCpdApdGpdCpdGpdUpdGpdCpdCpdUpdApdGpdApdApdGdpdUpdCpdCpdApdApdGpdCpdUpdUpdApdApdApdUpdApdApdCpdCpdApdCpdGpdCpdUpdCpdGpdApdCpdApdApdGpdCpdApdGpdApdApdApdCpdTpdCpdTpdApdCpdApdCpdTpdGpdGpdApdCpdTpdGpdGpdCpdGpd3'
https://www.aptagen.com/aptamer-details/?id=528</t>
  </si>
  <si>
    <t>Ishiguro, A., Akiyama, T., Adachi, H., Inoue, J., &amp; Nakamura, Y. (2011). Therapeutic potential of anti-interleukin-17A aptamer: suppression of interleukin-17A signaling and attenuation of autoimmunity in two mouse models. Arthritis and rheumatism, 63(2), 455–466. https://doi.org/10.1002/art.30108</t>
  </si>
  <si>
    <t>5'dGpdCpdApdApdTpdGpdGpdTpdApdCpdGpdGpdTpdApdCpdTpdTpdCpdCpdGpdGpdApdTpdGpdCpdGpdGpdApdApdApdCpdTpdGpdGpdCpdTpdApdApdTpdTpdGpdGpdTpdGpdApdGpdGpdCpdTpdGpdGpdGpdGpdCpdGpdGpdTpdCpdGpdTpdGpdCpdApdGpdCpdApdApdApdApdGpdTpdGpdCpdApdCpdGpdCpdTpdApdCpdTpdTpdTpdGpdCpdTpdApdAp3'
https://www.aptagen.com/aptamer-details/?id=7074</t>
  </si>
  <si>
    <t>5'dGpdGpdGpdCpdCpdGpdTpdTpdCpdGpdApdApdCpdApdCpdGpdApdGpdCpdApdTpdGpdCpdCpdGpdGpdTpdGpdGpdGpdTpdGpdGpdTpdCpdApdGpdGpdTpdGpdGpdGpdApdTpdApdGpdCpdGpdTpdTpdCpdCpdGpdCpdGpdTpdApdTpdGpdGpdCpdCpdCpdApdGpdCpdGpdCpdApdTpdCpdApdCpdGpdGpdGpdTpdTpdCpdGpdCpdApdCpdCpdApdGpdGpdApdCpdApdGpdTpdApdCpdTpdCpdApdGpdGpdTpdCpdApdTpdCpdCpdTpdApdGpdGp3
https://www.aptagen.com/aptamer-details/?id=178</t>
  </si>
  <si>
    <t>5'dApdTpdApdGpdGpdApdGpdTpdCpdApdCpdGpdApdCpdGpdApdCpdCpdApdGpdApdApdTpdCpdTpdApdApdApdApdApdTpdGpdGpdGpdCpdApdApdApdGpdApdApdApdCpdApdGpdTpdGpdApdCpdTpdCpdGpdTpdTpdGpdApdGpdApdTpdApdCpdTpdTpdApdTpdGpdTpdGpdCpdGpdTpdCpdTpdApdCpdCpdTpdCpdTpdTpdGpdApdCpdTpdApdApdTp3'
https://www.aptagen.com/aptamer-details/?id=285</t>
  </si>
  <si>
    <t>Ara, M. N., Hyodo, M., Ohga, N., Hida, K., &amp; Harashima, H. (2012). Development of a novel DNA aptamer ligand targeting to primary cultured tumor endothelial cells by a cell-based SELEX method. PloS one, 7(12), e50174. https://doi.org/10.1371/journal.pone.0050174</t>
  </si>
  <si>
    <t>5'dCpdTpdTpdCpdTpdGpdCpdCpdCpdGpdCpdCpdTpdCpdCpdTpdTpdCpdCpdGpdTpdTpdApdApdTpdGpdGpdGpdGpdGpdApdTpdCpdTpdCpdGpdCpdGpdGpdCpdCpdGpdTpdTpdCpdTpdTpdGpdTpdTpdGpdCpdTpdTpdApdTpdApdCpdApdGpdGpdApdGpdApdCpdGpdApdGpdApdTpdApdGpdGpdCpdGpdGpdApdCpdApdCpdTp3'
Aptamer length is different
https://www.aptagen.com/aptamer-details/?id=500</t>
  </si>
  <si>
    <t xml:space="preserve">5'dApdApdCpdCpdGpdCpdCpdCpdApdApdApdTpdCpdCpdCpdTpdApdApdGpdApdGpdTpdCpdTpdGpdCpdApdCpdTpdTpdGpdTpdCpdApdTpdTpdTpdTpdGpdTpdApdTpdApdTpdGpdTpdApdTpdTpdTpdGpdGpdTpdTpdTpdTpdTpdGpdGpdCpdTpdCpdTpdCpdApdCpdApdGpdApdCpdApdCpdApdCpdTpdApdCpdApdCpdApdCpdGpdCpdApdCpdAp3'
Aptamer length is different
https://www.aptagen.com/aptamer-details/?id=380 </t>
  </si>
  <si>
    <t>5'rGprGprGprAprGprGprApfCprGprApfUprGpfCprGprGprGprGprApfCpfCpfUprApfUprGpfCprAprGpfUprAprGpfCpfCprAprGpfUprGpfUprGprGprApfCpfUprGprGprGpfCpfUprGpfCpfCpfCpfCpfCpfCpfCpfCprAprGprApfCprGprApfCpfUpfCprGpfCpfCpfCprGprAp3'
Aptamer length are  different
https://www.aptagen.com/aptamer-details/?id=318</t>
  </si>
  <si>
    <t>5'dApdTpdApdCpdCpdApdGpdCpdTpdTpdApdTpdTpdCpdApdApdTpdTpdGpdGpdGpdCpdGpdGpdGpdGpdApdGpdTpdApdGpdGpdGpdApdGpdApdGpdGpdGpdGpdTpdTpdTpdCpdCpdApdTpdCpdGpdGpdCpdGpdApdCpdApdGpdApdGpdGpdApdGpdTpdTpdApdTpdGpdTpdGpdTpdGpdTpdApdGpdApdTpdApdGpdTpdApdApdGpdTpdGpdCpdApdApdTpdCpdTp3'
Aptamer length is different
https://www.aptagen.com/aptamer-details/?id=316</t>
  </si>
  <si>
    <t>5'dApdTpdApdCpdCpdApdGpdCpdTpdTpdApdTpdTpdCpdApdApdTpdTpdGpdGpdGpdGpdApdGpdGpdGpdApdGpdApdCpdApdCpdApdGpdTpdCpdApdTpdGpdGpdApdGpdCpdApdGpdTpdTpdApdTpdTpdApdGpdGpdGpdTpdGpdTpdApdCpdCpdGpdGpdGpdTpdGpdTpdApdGpdTpdApdGpdApdTpdApdGpdTpdApdApdGpdTpdGpdCpdApdApdTpdCpdTp3'
https://www.aptagen.com/aptamer-details/?id=317</t>
  </si>
  <si>
    <t xml:space="preserve">5'dApdApdCpdCpdGpdCpdCpdCpdApdApdApdTpdCpdCpdCpdTpdApdApdGpdApdGpdTpdCpdGpdGpdApdCpdTpdGpdCpdApdApdCpdCpdTpdApdTpdGpdCpdTpdApdTpdCpdGpdTpdTpdGpdApdTpdGpdTpdCpdTpdGpdTpdCpdCpdApdApdGpdCpdApdApdCpdApdCpdApdGpdApdCpdApdCpdApdCpdTpdApdCpdApdCpdApdCpdGpdCpdApdCpdAp3'
https://www.aptagen.com/aptamer-details/?id=359 </t>
  </si>
  <si>
    <t>5'dGpdCpdApdApdTpdGpdGpdTpdApdCpdGpdGpdTpdApdCpdTpdTpdCpdCpdGpdCpdGpdGpdTpdCpdCpdGpdGpdGpdGpdTpdGpdGpdGpdTpdGpdGpdGpdTpdGpdGpdTpdGpdGpdGpdGpdGpdGpdTpdGpdCpdGpdGpdGpdGpdGpdGpdGpdCpdGpdGpdCpdCpdGpdCpdApdApdApdApdGpdTpdGpdCpdApdCpdGpdCpdTpdApdCpdTpdTpdTpdGpdCpdTpdApdAp3'
Affinity is different
https://www.aptagen.com/aptamer-details/?id=504</t>
  </si>
  <si>
    <t>5'pdGpdGpdTpdCpdApdCpdCpdApdApdCpdApdApdCpdApdGpdGpdGpdApdGpdCpdGpdCpdTpdApdCpdGpdCpdGpdApdApdGpdGpdGpdTpdCpdApdApdTpdGpdTpdGpdApdCpdGpdTpdCpdApdTpdGpdCpdGpdGpdApdTpdGpdTpdGpdTpdGpdGp3'
Aptamer length is different
https://www.aptagen.com/aptamer-details/?id=515</t>
  </si>
  <si>
    <t>5'dGpdGpdGpdCpdApdGpdApdCpdGpdCpdApdCpdCpdGpdCpdGpdApdApdCpdApdApdApdApdApdCpdGpdCpdApdApdGpdApdCpdApdGpdApdGpdUpdGpdCpdCpdGpdApdCpdApdApdGpdGpdApdGpdCpdApdCpdUpdApdCpdApdApdGpdCpdUpdUpdCpdUpdGpdCpdCpdCp3'
GC content, aptamer length, and aptamer sequence are different 
https://www.aptagen.com/aptamer-details/?id=517</t>
  </si>
  <si>
    <t>5'dApdCpdGpdCpdTpdCpdGpdGpdApdTpdGpdCpdCpdApdCpdTpdApdCpdApdGpdGpdGpdGpdGpdGpdTpdGpdGpdTpdCpdCpdTpdGpdApdGpdGpdGpdTpdGpdGpdTpdGpdTpdGpdGpdTpdTpdGpdGpdTpdTpdTpdGpdGpdTpdTpdTpdCpdCpdTpdCpdApdTpdGpdGpdApdCpdGpdTpdGpdCpdTpdGpdGpdTpdGpdApdCp3'
https://www.aptagen.com/aptamer-details/?id=532</t>
  </si>
  <si>
    <t>5'dGpdTpdGpdApdCpdGpdCpdTpdCpdCpdTpdApdApdCpdGpdCpdTpdGpdApdCpdTpdCpdApdGpdGpdTpdGpdCpdApdGpdTpdTpdCpdTpdCpdGpdApdCpdTpdCpdGpdGpdTpdCpdTpdTpdGpdApdTpdGpdTpdGpdGpdGpdTpdCpdCpdTpdGpdTpdCpdCpdGpdTpdCpdCpdGpdApdApdCpdCpdApdApdTpdCp3'
https://www.aptagen.com/aptamer-details/?id=7294</t>
  </si>
  <si>
    <t xml:space="preserve">5’dTpdGpdTpdGpdCpdGpdGpdGpdGpdGpdApdGpdGpdGpdGpdApdGpdTpdGpdGpdCpdGpdCpdTpdGpdTpdTpdGpdGpdTpdGpdCpdGpdGpdGpdTpdApdTpdApdGpdCpdGpdCpdGpdTpdGpdGpdTpdGpdTp3’
GC% content, aptamer sequence, and length is different
https://www.aptagen.com/aptamer-details/?id=7146 </t>
  </si>
  <si>
    <t>Li, S., Huo, Y., Tian, H., Zhang, Q., Lv, Y., &amp; Hao, Z. (2015). In vitro selection and characterization of deoxyribonucleic acid aptamers against connective tissue growth factor. Biochemical and biophysical research communications, 457(4), 640–646. https://doi.org/10.1016/j.bbrc.2015.01.041</t>
  </si>
  <si>
    <t>Zhou, J., Satheesan, S., Li, H., Weinberg, M. S., Morris, K. V., Burnett, J. C., &amp; Rossi, J. J. (2015). Cell-specific RNA aptamer against human CCR5 specifically targets HIV-1 susceptible cells and inhibits HIV-1 infectivity. Chemistry &amp; biology, 22(3), 379–390. https://doi.org/10.1016/j.chembiol.2015.01.005</t>
  </si>
  <si>
    <t>Han, S. R., &amp; Lee, S. W. (2017). Inhibition of Japanese encephalitis virus (JEV) replication by specific RNA aptamer against JEV methyltransferase. Biochemical and biophysical research communications, 483(1), 687–693. https://doi.org/10.1016/j.bbrc.2016.12.081</t>
  </si>
  <si>
    <t>Lahousse, M., Park, H. C., Lee, S. C., Ha, N. R., Jung, I. P., Schlesinger, S. R., Shackelford, K., Yoon, M. Y., &amp; Kim, S. K. (2018). Inhibition of anthrax lethal factor by ssDNA aptamers. Archives of biochemistry and biophysics, 646, 16–23. https://doi.org/10.1016/j.abb.2018.03.028</t>
  </si>
  <si>
    <t>Powell Gray, B., Kelly, L., Ahrens, D. P., Barry, A. P., Kratschmer, C., Levy, M., &amp; Sullenger, B. A. (2018). Tunable cytotoxic aptamer-drug conjugates for the treatment of prostate cancer. Proceedings of the National Academy of Sciences of the United States of America, 115(18), 4761–4766. https://doi.org/10.1073/pnas.1717705115</t>
  </si>
  <si>
    <t>*paper does not seem to discover any aptamers but instead studies an already known aptamer. The original pool is: 5'-CGAAGCGCTAGAACAT-N40-AGTACATGAGACTTAGCTGATCCTGATGG-3' (Akki, S. U., Werth, C. J., &amp; Silverman, S. K. (2015). Selective Aptamers for Detection of Estradiol and Ethynylestradiol in Natural Waters. Environmental science &amp; technology, 49(16), 9905–9913. https://doi.org/10.1021/acs.est.5b02401)</t>
  </si>
  <si>
    <t>Song, S., Wang, X., Xu, K., Li, Q., Ning, L., &amp; Yang, X. (2019). Selection of highly specific aptamers to Vibrio parahaemolyticus using cell-SELEX powered by functionalized graphene oxide and rolling circle amplification. Analytica chimica acta, 1052, 153–162. https://doi.org/10.1016/j.aca.2018.11.047</t>
  </si>
  <si>
    <t>He, J., Wang, J., Zhang, N., Shen, L., Wang, L., Xiao, X., Wang, Y., Bing, T., Liu, X., Li, S., &amp; Shangguan, D. (2019). In vitro selection of DNA aptamers recognizing drug-resistant ovarian cancer by cell-SELEX. Talanta, 194, 437–445. https://doi.org/10.1016/j.talanta.2018.10.028</t>
  </si>
  <si>
    <t>Zhang, Y., Lu, T., Wang, Y., Diao, C., Zhou, Y., Zhao, L., &amp; Chen, H. (2018). Selection of a DNA Aptamer against Zearalenone and Docking Analysis for Highly Sensitive Rapid Visual Detection with Label-Free Aptasensor. Journal of agricultural and food chemistry, 66(45), 12102–12110. https://doi.org/10.1021/acs.jafc.8b03963</t>
  </si>
  <si>
    <t>Abraham, K. M., Roueinfar, M., Ponce, A. T., Lussier, M. E., Benson, D. B., &amp; Hong, K. L. (2018). In Vitro Selection and Characterization of a Single-Stranded DNA Aptamer Against the Herbicide Atrazine. ACS omega, 3(10), 13576–13583. https://doi.org/10.1021/acsomega.8b01859</t>
  </si>
  <si>
    <t>Pan, Q., Law, C. O. K., Yung, M. M. H., Han, K. C., Pon, Y. L., &amp; Lau, T. C. K. (2018). Novel RNA aptamers targeting gastrointestinal cancer biomarkers CEA, CA50 and CA72-4 with superior affinity and specificity. PloS one, 13(10), e0198980. https://doi.org/10.1371/journal.pone.0198980</t>
  </si>
  <si>
    <t>Liu, D., Zhang, Z., Yin, Y., Jia, F., Wu, Q., Tian, P., &amp; Wang, D. (2019). Development and evaluation of a novel in situ target-capture approach for aptamer selection of human noroviruses. Talanta, 193, 199–205. https://doi.org/10.1016/j.talanta.2018.09.084</t>
  </si>
  <si>
    <t>Kim, A. R., Ha, N. R., Jung, I. P., Kim, S. H., &amp; Yoon, M. Y. (2019). Development of a ssDNA aptamer system with reduced graphene oxide (rGO) to detect nonylphenol ethoxylate in domestic detergent. Journal of molecular recognition : JMR, 32(3), e2764. https://doi.org/10.1002/jmr.2764</t>
  </si>
  <si>
    <t>Yang, C., , Wang, Y., , Ge, M. H., , Fu, Y. J., , Hao, R., , Islam, K., , Huang, P., , Chen, F., , Sun, J., , Hong, F., , &amp; Naranmandura, H., (2019). Rapid identification of specific DNA aptamers precisely targeting CD33 positive leukemia cells through a paired cell-based approach. Biomaterials science, 7(3), 938–950. https://doi.org/10.1039/c8bm01393d</t>
  </si>
  <si>
    <t>Wang, J., Gao, T., Luo, Y., Wang, Z., Zhang, Y., Zhang, Y., Zhang, Y., &amp; Pei, R. (2019). In Vitro Selection of a DNA Aptamer by Cell-SELEX as a Molecular Probe for Cervical Cancer Recognition and Imaging. Journal of molecular evolution, 87(2-3), 72–82. https://doi.org/10.1007/s00239-019-9886-8</t>
  </si>
  <si>
    <t>Yu, Q., Liu, M., Wei, S., Wu, S., Xiao, H., Qin, X., Su, H., &amp; Li, P. (2019). Characterization of ssDNA aptamers specifically directed against Trachinotus ovatus NNV (GTONNV)-infected cells with antiviral activities. The Journal of general virology, 100(3), 380–391. https://doi.org/10.1099/jgv.0.001226</t>
  </si>
  <si>
    <t>Díaz-Fernández, A., Miranda-Castro, R., de-Los-Santos-Álvarez, N., Rodríguez, E. F., &amp; Lobo-Castañón, M. J. (2019). Focusing aptamer selection on the glycan structure of prostate-specific antigen: Toward more specific detection of prostate cancer. Biosensors &amp; bioelectronics, 128, 83–90. https://doi.org/10.1016/j.bios.2018.12.040</t>
  </si>
  <si>
    <t>Song, Z., Mao, J., Barrero, R. A., Wang, P., Zhang, F., &amp; Wang, T. (2020). Development of a CD63 Aptamer for Efficient Cancer Immunochemistry and Immunoaffinity-Based Exosome Isolation. Molecules (Basel, Switzerland), 25(23), 5585. https://doi.org/10.3390/molecules25235585</t>
  </si>
  <si>
    <t>Wu, X., Li, F., Li, Y., Yu, Y., Liang, C., Zhang, B., Zhao, C., Lu, A., &amp; Zhang, G. (2020). A PD-L1 Aptamer Selected by Loss-Gain Cell-SELEX Conjugated with Paclitaxel for Treating Triple-Negative Breast Cancer. Medical science monitor : international medical journal of experimental and clinical research, 26, e925583. https://doi.org/10.12659/MSM.925583</t>
  </si>
  <si>
    <t xml:space="preserve">3’dApdCpdTpdTpdCpdGpdGpdCpdTpdApdGpdTpdTpdApdGpdGpdGpdGpdGpdTpdApdGpdTpdTpdTpdApdGpdApdTpdCpdGpdTpdCpdTpdCpdTpdApdCpdApdTp5’
length is reportedly different (44 nt), but the sequence is the same (presumably AI count error)
https://www.aptagen.com/aptamer-details/?id=7134 </t>
  </si>
  <si>
    <t>Mirian, M., Kouhpayeh, S., Shariati, L., Boshtam, M., Rahimmanesh, I., Darzi, L., Taghizadeh, R., Jahanian-Najafabadi, A., &amp; Khanahmad, H. (2021). Generation of HBsAg DNA aptamer using modified cell-based SELEX strategy. Molecular biology reports, 48(1), 139–146. https://doi.org/10.1007/s11033-020-05995-2</t>
  </si>
  <si>
    <t>Chinnappan, R., Zaghloul, N. S., AlZabn, R., Malkawi, A., Abdel Rahman, A., Abu-Salah, K. M., &amp; Zourob, M. (2021). Aptamer selection and aptasensor construction for bone density biomarkers. Talanta, 224, 121818. https://doi.org/10.1016/j.talanta.2020.121818</t>
  </si>
  <si>
    <t>Li, J., Gu, J., Zhang, H., Liu, R., Zhang, W., Mohammed-Elsabagh, M., Xia, J., Morrison, D., Zakaria, S., Chang, D., Arrabi, A., &amp; Li, Y. (2021). A Highly Specific DNA Aptamer for RNase H2 from Clostridium difficile. ACS applied materials &amp; interfaces, 13(8), 9464–9471. https://doi.org/10.1021/acsami.0c20277</t>
  </si>
  <si>
    <t>Kou, Q., Wu, P., Sun, Q., Li, C., Zhang, L., Shi, H., Wu, J., Wang, Y., Yan, X., &amp; Le, T. (2021). Selection and truncation of aptamers for ultrasensitive detection of sulfamethazine using a fluorescent biosensor based on graphene oxide. Analytical and bioanalytical chemistry, 413(3), 901–909. https://doi.org/10.1007/s00216-020-03044-2</t>
  </si>
  <si>
    <t>Li, H. Y., Yin, F. F., Li, X. Y., Jia, W. N., Ding, J., Zhang, L., Wang, Z. H., Hu, Q. Q., Zuo, J. L., Jia, H. L., Wang, L. H., Fan, C. H., Gu, H. Z., &amp; Wu, J. (2021). Novel aptasensor-based assay of sonic hedgehog ligand for detection of portal vein invasion of hepatocellular carcinoma. Biosensors &amp; bioelectronics, 174, 112738. https://doi.org/10.1016/j.bios.2020.112738</t>
  </si>
  <si>
    <t>Yunn, N. O., Park, M., Park, S., Lee, J., Noh, J., Shin, E., &amp; Ryu, S. H. (2021). A hotspot for enhancing insulin receptor activation revealed by a conformation-specific allosteric aptamer. Nucleic acids research, 49(2), 700–712. https://doi.org/10.1093/nar/gkaa1247</t>
  </si>
  <si>
    <t xml:space="preserve">5'dGpdTpdCpdTpdGpdApdApdGpdTpdApdGpdApdCpdGpdCpdApdGpdGpdApdGpdGpdGpdGpdTpdGpdTpdApdGpdCpdTpdCpdGpdTpdTpdApdTpdGpdApdTpdTpdCpdGpdGpdApdCpdApdApdGpdApdCpdTpdTpdApdCpdCpdTpdTpdGpdCpdGpdCpdCpdTpdCpdTpdGpdGpdGpdApdTpdApdGpdTpdCpdApdCpdApdCpdCpdTpdGpdApdGpdTpdApdApdGpdCpdGpdTp3'
GC% content, aptamer sequence, and length is different
https://www.aptagen.com/aptamer-details/?id=7138 </t>
  </si>
  <si>
    <t>5'dGpdTpdCpdTpdGpdApdApdGpdTpdApdGpdApdCpdGpdCpdApdGpdGpdApdGpdTpdGpdApdApdCpdCpdCpdApdCpdCpdTpdCpdApdGpdGpdGpdCpdApdTpdCpdTpdTpdApdCpdApdTpdTpdTpdCpdTpdTpdCpdTpdApdApdGpdTpdTpdGpdTpdTpdApdCpdCpdApdTpdGpdTpdTpdTpdApdGpdTpdCpdApdCpdApdCpdCpdTpdGpdApdGpdTpdApdApdGpdCpdGpdTp3'
GC% content, aptamer sequence, and length is different
https://www.aptagen.com/aptamer-details/?id=7140</t>
  </si>
  <si>
    <t>Kang, J., Jang, H., Yeom, G., &amp; Kim, M. G. (2021). Ultrasensitive Detection Platform of Disease Biomarkers Based on Recombinase Polymerase Amplification with H-Sandwich Aptamers. Analytical chemistry, 93(2), 992–1000. https://doi.org/10.1021/acs.analchem.0c03822</t>
  </si>
  <si>
    <t>utilized Cell-SELEX
This paper claimed: "It is the first time that aptamers against STIV-infected cells have been selected and characterized. The aptamers have great potential in development of rapid diagnostic assays and targeted antiviral drugs against STIV in aquaculture." There is another paper published in 2015 with same/similar target: DOI:  https://doi.org/10.1186/s12917-015-0559-6</t>
  </si>
  <si>
    <t xml:space="preserve">5'dCpdCpdApdGpdGpdApdGpdGpdApdCpdCpdCpdTpdApdTpdTpdCpdTpdCpdGpdTpdGpdTpdApdTpdCpdGpdApdCpdGpdApdGpdApdTpdCpdCpdApdGpdTpdGp3'
Aptamer sequence, and length are different (i.e., didn't include the primer/static regions)
https://www.aptagen.com/aptamer-details/?id=7164 </t>
  </si>
  <si>
    <t>Soule, E. E., Yu, H., Olson, L., Naqvi, I., Kumar, S., Krishnaswamy, S., &amp; Sullenger, B. A. (2022). Generation of an anticoagulant aptamer that targets factor V/Va and disrupts the FVa-membrane interaction in normal and COVID-19 patient samples. Cell chemical biology, 29(2), 215–225.e5. https://doi.org/10.1016/j.chembiol.2022.01.009</t>
  </si>
  <si>
    <t xml:space="preserve">5'dApdTpdCpdCpdApdGpdApdGpdTpdGpdApdCpdGpdCpdApdGpdCpdApdGpdGpdGpdCpdApdCpdApdTpdTpdGpdTpdTpdCpdApdCpdApdCpdApdCpdApdGpdApdTpdCpdApdCpdApdTpdTpdApdCpdGpdGpdApdApdApdApdCpdApdCpdApdApdCpdTpdApdCpdApdCpdGpdApdApdApdTpdGpdTpdCpdGpdTpdTpdGpdGpdTpdGpdGpdCpdCpdCp3'
https://www.aptagen.com/aptamer-details/?id=7249 </t>
  </si>
  <si>
    <t>Filonov, G. S., Moon, J. D., Svensen, N., &amp; Jaffrey, S. R. (2014). Broccoli: rapid selection of an RNA mimic of green fluorescent protein by fluorescence-based selection and directed evolution. Journal of the American Chemical Society, 136(46), 16299–16308. https://doi.org/10.1021/ja508478x</t>
  </si>
  <si>
    <t>5’dTpdApdTpdGpdApdGpdTpdGpdApdCpdCpdGpdTpdCpdCpdGpdCpdCpdTpdGpdTsdApdTsdCpdCpdGpdCpdApdGpdTsdApdTsdCpdGpdGpdCpdApdTsdTsdCpdApdGpdCpdGpdApdCpdCpdCpdGpdGpdGpdCpdCpdApdCpdGpdApdCpdNpdApdApdCpdApdGpdCpdCpdApdCpdApdCpdCpdApdCpdCpdApdGpdCpdCpdApdApdAp3’
https://www.aptagen.com/aptamer-details/?id=7158</t>
  </si>
  <si>
    <t>Target</t>
  </si>
  <si>
    <t>GC Content</t>
  </si>
  <si>
    <t>Pool Random Region</t>
  </si>
  <si>
    <t>Divalent Salt</t>
  </si>
  <si>
    <t>Additional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</si>
</sst>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family val="2"/>
      <scheme val="minor"/>
    </font>
    <font>
      <sz val="11"/>
      <color theme="1"/>
      <name val="Calibri"/>
      <family val="2"/>
      <scheme val="minor"/>
    </font>
    <font>
      <sz val="11"/>
      <color rgb="FF000000"/>
      <name val="Calibri"/>
      <family val="2"/>
      <scheme val="minor"/>
    </font>
    <font>
      <sz val="11"/>
      <name val="Calibri"/>
      <family val="2"/>
      <scheme val="minor"/>
    </font>
    <font>
      <u/>
      <sz val="11"/>
      <color rgb="FF1155CC"/>
      <name val="Calibri"/>
      <family val="2"/>
      <scheme val="minor"/>
    </font>
    <font>
      <sz val="11"/>
      <color rgb="FF212121"/>
      <name val="Calibri"/>
      <family val="2"/>
      <scheme val="minor"/>
    </font>
    <font>
      <u/>
      <sz val="11"/>
      <color rgb="FF000000"/>
      <name val="Calibri"/>
      <family val="2"/>
      <scheme val="minor"/>
    </font>
    <font>
      <sz val="11"/>
      <color rgb="FF1155CC"/>
      <name val="Calibri"/>
      <family val="2"/>
      <scheme val="minor"/>
    </font>
    <font>
      <sz val="11"/>
      <color rgb="FF30303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Normal" xfId="0" builtinId="0"/>
  </cellStyles>
  <dxfs count="34">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defaultTableStyle="TableStyleMedium2" defaultPivotStyle="PivotStyleLight16">
    <tableStyle name="Working Database-style" pivot="0" count="3" xr9:uid="{EDCB59F1-E9E8-432F-8E52-1C7ABB32D63C}">
      <tableStyleElement type="headerRow" dxfId="33"/>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9794C8-E122-4C3B-82DD-D8E372170065}" name="Table_1" displayName="Table_1" ref="A1:AB1903" headerRowCount="0" headerRowDxfId="30" dataDxfId="29" totalsRowDxfId="28">
  <tableColumns count="28">
    <tableColumn id="2" xr3:uid="{6678915D-FB61-486C-B324-4E201735E80C}" name="Column2" dataDxfId="27"/>
    <tableColumn id="3" xr3:uid="{19B36328-BD2E-4F08-82FB-F35E576CDA21}" name="Column3" dataDxfId="26"/>
    <tableColumn id="4" xr3:uid="{BE45BFBC-3DA0-4DA5-AC69-B5A67BCD88BA}" name="Column4" dataDxfId="25"/>
    <tableColumn id="5" xr3:uid="{3BB4326B-6D26-409C-9DA5-C9530A42B20C}" name="Column5" dataDxfId="24"/>
    <tableColumn id="6" xr3:uid="{30698483-19B8-413B-ACBD-8370F0A9D8B9}" name="Column6" dataDxfId="23"/>
    <tableColumn id="7" xr3:uid="{D901FA40-DD25-48CA-9278-0F599FD2ECD8}" name="Column7" dataDxfId="22"/>
    <tableColumn id="8" xr3:uid="{80071463-6AD2-4A77-958C-B17D69ECE32F}" name="Column8" dataDxfId="21"/>
    <tableColumn id="9" xr3:uid="{A3093226-7CD8-439A-9060-18545157F7BD}" name="Column9" dataDxfId="20"/>
    <tableColumn id="10" xr3:uid="{94246918-CAAD-46AF-A9C4-B84D1C4D42A5}" name="Column10" dataDxfId="19"/>
    <tableColumn id="11" xr3:uid="{5C0B4190-5903-4CD2-922D-C156E8EBD079}" name="Column11" dataDxfId="18"/>
    <tableColumn id="12" xr3:uid="{1A685643-A568-4FF6-B6D2-B1D1DEE87A23}" name="Column12" dataDxfId="17"/>
    <tableColumn id="13" xr3:uid="{8BA33B42-8C32-42B9-9C49-BA794701E532}" name="Column13" dataDxfId="16"/>
    <tableColumn id="14" xr3:uid="{54676009-9FEC-4E10-AE20-48FB55872D14}" name="Column14" dataDxfId="15"/>
    <tableColumn id="15" xr3:uid="{E186E1DD-FD83-4819-B684-338C7A81E0A3}" name="Column15" dataDxfId="14"/>
    <tableColumn id="16" xr3:uid="{B8478895-B504-4DAD-98DE-29E56190EB51}" name="Column16" dataDxfId="13"/>
    <tableColumn id="18" xr3:uid="{F3160C25-DFC1-482B-BA69-6678BF283977}" name="Column18" dataDxfId="12"/>
    <tableColumn id="19" xr3:uid="{A23F998B-07A3-4212-BB19-0EC5D4E65D50}" name="Column19" dataDxfId="11"/>
    <tableColumn id="20" xr3:uid="{037C869E-2C28-4974-9B69-DA31911ECAB5}" name="Column20" dataDxfId="10"/>
    <tableColumn id="21" xr3:uid="{D4AD0BAB-0733-4921-BD30-A45FABB9304C}" name="Column21" dataDxfId="9"/>
    <tableColumn id="22" xr3:uid="{7315FA22-8C8B-4BE1-926B-76A333221701}" name="Column22" dataDxfId="8"/>
    <tableColumn id="23" xr3:uid="{C4B702A5-6EF6-4A87-BF75-D41CB2756119}" name="Column23" dataDxfId="7"/>
    <tableColumn id="24" xr3:uid="{387412BE-88C4-41CE-AC5A-7ED829355231}" name="Column24" dataDxfId="6"/>
    <tableColumn id="25" xr3:uid="{23D0762F-8884-44C1-A3E8-4F86EE03702C}" name="Column25" dataDxfId="5"/>
    <tableColumn id="26" xr3:uid="{1EAFB1FA-421D-42D7-9CE1-0DBD93CAC4C8}" name="Column26" dataDxfId="4"/>
    <tableColumn id="27" xr3:uid="{3970E318-EACA-4EB9-9CF8-80A328F4A817}" name="Column27" dataDxfId="3"/>
    <tableColumn id="28" xr3:uid="{675A50A8-72BE-489B-B9A1-5146A2CA9BFE}" name="Column28" dataDxfId="2"/>
    <tableColumn id="29" xr3:uid="{8F146462-6B8D-43C1-9CD5-6ACD9D5A2D58}" name="Column29" dataDxfId="1"/>
    <tableColumn id="30" xr3:uid="{2FBDFB22-32D8-48C3-8C23-A69A3E936E37}" name="Column30" dataDxfId="0"/>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92B1-78FE-4D11-9794-28D722057669}">
  <sheetPr>
    <outlinePr summaryBelow="0" summaryRight="0"/>
    <pageSetUpPr fitToPage="1"/>
  </sheetPr>
  <dimension ref="A1:AB1903"/>
  <sheetViews>
    <sheetView tabSelected="1" workbookViewId="0">
      <pane ySplit="1" topLeftCell="A2" activePane="bottomLeft" state="frozen"/>
      <selection pane="bottomLeft" activeCell="K1" sqref="K1"/>
    </sheetView>
  </sheetViews>
  <sheetFormatPr defaultColWidth="12.5546875" defaultRowHeight="14.4" x14ac:dyDescent="0.3"/>
  <cols>
    <col min="1" max="1" width="6" style="1" customWidth="1"/>
    <col min="2" max="2" width="12.5546875" style="1" customWidth="1"/>
    <col min="3" max="3" width="13.109375" style="1" customWidth="1"/>
    <col min="4" max="4" width="12.44140625" style="1" customWidth="1"/>
    <col min="5" max="5" width="10.5546875" style="1" customWidth="1"/>
    <col min="6" max="6" width="11.33203125" style="1" customWidth="1"/>
    <col min="7" max="7" width="11.44140625" style="1" customWidth="1"/>
    <col min="8" max="8" width="10.6640625" style="1" customWidth="1"/>
    <col min="9" max="9" width="20.109375" style="1" customWidth="1"/>
    <col min="10" max="10" width="11.44140625" style="1" customWidth="1"/>
    <col min="11" max="11" width="10.6640625" style="1" customWidth="1"/>
    <col min="12" max="12" width="11" style="1" customWidth="1"/>
    <col min="13" max="13" width="8.44140625" style="1" customWidth="1"/>
    <col min="14" max="14" width="15.44140625" style="1" customWidth="1"/>
    <col min="15" max="15" width="10.6640625" style="1" customWidth="1"/>
    <col min="16" max="16" width="15.109375" style="1" customWidth="1"/>
    <col min="17" max="17" width="13.88671875" style="1" customWidth="1"/>
    <col min="18" max="18" width="14.44140625" style="1" customWidth="1"/>
    <col min="19" max="19" width="7" style="1" customWidth="1"/>
    <col min="20" max="20" width="12.33203125" style="1" customWidth="1"/>
    <col min="21" max="21" width="23.88671875" style="1" customWidth="1"/>
    <col min="22" max="22" width="15.6640625" style="1" customWidth="1"/>
    <col min="23" max="23" width="10.44140625" style="1" customWidth="1"/>
    <col min="24" max="26" width="15.6640625" style="1" customWidth="1"/>
    <col min="27" max="16384" width="12.5546875" style="1"/>
  </cols>
  <sheetData>
    <row r="1" spans="1:28" x14ac:dyDescent="0.3">
      <c r="A1" s="1" t="s">
        <v>0</v>
      </c>
      <c r="B1" s="1" t="s">
        <v>1</v>
      </c>
      <c r="C1" s="1" t="s">
        <v>2</v>
      </c>
      <c r="D1" s="1" t="s">
        <v>3</v>
      </c>
      <c r="E1" s="1" t="s">
        <v>4</v>
      </c>
      <c r="F1" s="1" t="s">
        <v>5</v>
      </c>
      <c r="G1" s="1" t="s">
        <v>6</v>
      </c>
      <c r="H1" s="1" t="s">
        <v>8866</v>
      </c>
      <c r="I1" s="1" t="s">
        <v>7</v>
      </c>
      <c r="J1" s="1" t="s">
        <v>8</v>
      </c>
      <c r="K1" s="1" t="s">
        <v>8867</v>
      </c>
      <c r="L1" s="1" t="s">
        <v>9</v>
      </c>
      <c r="M1" s="1" t="s">
        <v>10</v>
      </c>
      <c r="N1" s="1" t="s">
        <v>11</v>
      </c>
      <c r="O1" s="1" t="s">
        <v>8868</v>
      </c>
      <c r="P1" s="1" t="s">
        <v>12</v>
      </c>
      <c r="Q1" s="1" t="s">
        <v>8869</v>
      </c>
      <c r="R1" s="1" t="s">
        <v>13</v>
      </c>
      <c r="S1" s="1" t="s">
        <v>14</v>
      </c>
      <c r="T1" s="1" t="s">
        <v>15</v>
      </c>
      <c r="U1" s="1" t="s">
        <v>16</v>
      </c>
      <c r="V1" s="1" t="s">
        <v>17</v>
      </c>
      <c r="W1" s="1" t="s">
        <v>8870</v>
      </c>
      <c r="X1" s="1" t="s">
        <v>18</v>
      </c>
      <c r="Y1" s="1" t="s">
        <v>19</v>
      </c>
      <c r="Z1" s="1" t="s">
        <v>20</v>
      </c>
      <c r="AA1" s="1" t="s">
        <v>21</v>
      </c>
      <c r="AB1" s="1" t="s">
        <v>22</v>
      </c>
    </row>
    <row r="2" spans="1:28" x14ac:dyDescent="0.3">
      <c r="A2" s="1">
        <v>1990</v>
      </c>
      <c r="B2" s="1" t="s">
        <v>23</v>
      </c>
      <c r="C2" s="1" t="s">
        <v>24</v>
      </c>
      <c r="D2" s="1" t="s">
        <v>25</v>
      </c>
      <c r="E2" s="1" t="s">
        <v>8513</v>
      </c>
      <c r="F2" s="1" t="s">
        <v>26</v>
      </c>
      <c r="G2" s="1" t="s">
        <v>27</v>
      </c>
      <c r="H2" s="1" t="s">
        <v>28</v>
      </c>
      <c r="I2" s="1" t="s">
        <v>29</v>
      </c>
      <c r="J2" s="1">
        <f t="shared" ref="J2:J256" si="0">(LEN(I2)- LEN(SUBSTITUTE(I2,"G","")))+ (LEN(I2)-LEN(SUBSTITUTE(I2,"C",""))) +(LEN(I2)-LEN(SUBSTITUTE(I2,"A",""))) +(LEN(I2)-LEN(SUBSTITUTE(I2,"T","")))+ (LEN(I2)-LEN(SUBSTITUTE(I2,"U",""))) + (LEN(I2)- LEN(SUBSTITUTE(I2,"g","")))+ (LEN(I2)-LEN(SUBSTITUTE(I2,"c",""))) +(LEN(I2)-LEN(SUBSTITUTE(I2,"a",""))) +(LEN(I2)-LEN(SUBSTITUTE(I2,"t","")))+ (LEN(I2)-LEN(SUBSTITUTE(I2,"u","")))</f>
        <v>132</v>
      </c>
      <c r="K2" s="1">
        <f t="shared" ref="K2:K256" si="1">((LEN(I2)- LEN(SUBSTITUTE(I2,"G",""))
)+ (LEN(I2)- LEN(SUBSTITUTE(I2,"C",""))
)+ (LEN(I2)- LEN(SUBSTITUTE(I2,"g",""))
)+ (LEN(I2)- LEN(SUBSTITUTE(I2,"c",""))
))/J2</f>
        <v>0.56060606060606055</v>
      </c>
      <c r="L2" s="1" t="s">
        <v>30</v>
      </c>
      <c r="M2" s="1">
        <v>600000</v>
      </c>
      <c r="N2" s="1" t="s">
        <v>31</v>
      </c>
      <c r="O2" s="1">
        <v>98</v>
      </c>
      <c r="P2" s="1" t="s">
        <v>32</v>
      </c>
      <c r="Q2" s="1" t="s">
        <v>33</v>
      </c>
      <c r="R2" s="1" t="s">
        <v>34</v>
      </c>
      <c r="S2" s="1" t="s">
        <v>35</v>
      </c>
      <c r="T2" s="1" t="s">
        <v>36</v>
      </c>
      <c r="U2" s="1" t="s">
        <v>37</v>
      </c>
      <c r="V2" s="1" t="s">
        <v>38</v>
      </c>
      <c r="W2" s="1" t="s">
        <v>39</v>
      </c>
      <c r="X2" s="1">
        <v>10000000</v>
      </c>
      <c r="Z2" s="1" t="s">
        <v>40</v>
      </c>
      <c r="AA2" s="1" t="s">
        <v>41</v>
      </c>
    </row>
    <row r="3" spans="1:28" x14ac:dyDescent="0.3">
      <c r="A3" s="1">
        <v>1990</v>
      </c>
      <c r="B3" s="1" t="s">
        <v>23</v>
      </c>
      <c r="C3" s="1" t="s">
        <v>24</v>
      </c>
      <c r="D3" s="1" t="s">
        <v>25</v>
      </c>
      <c r="E3" s="1" t="s">
        <v>8513</v>
      </c>
      <c r="F3" s="1" t="s">
        <v>26</v>
      </c>
      <c r="G3" s="1" t="s">
        <v>42</v>
      </c>
      <c r="H3" s="1" t="s">
        <v>43</v>
      </c>
      <c r="I3" s="1" t="s">
        <v>44</v>
      </c>
      <c r="J3" s="1">
        <f t="shared" si="0"/>
        <v>133</v>
      </c>
      <c r="K3" s="1">
        <f t="shared" si="1"/>
        <v>0.59398496240601506</v>
      </c>
      <c r="L3" s="1" t="s">
        <v>45</v>
      </c>
      <c r="M3" s="1">
        <v>100000</v>
      </c>
      <c r="N3" s="1" t="s">
        <v>46</v>
      </c>
      <c r="O3" s="1">
        <v>97</v>
      </c>
      <c r="P3" s="1" t="s">
        <v>47</v>
      </c>
      <c r="Q3" s="1" t="s">
        <v>33</v>
      </c>
      <c r="R3" s="1" t="s">
        <v>34</v>
      </c>
      <c r="S3" s="1">
        <v>7.6</v>
      </c>
      <c r="T3" s="1" t="s">
        <v>36</v>
      </c>
      <c r="U3" s="1" t="s">
        <v>37</v>
      </c>
      <c r="V3" s="1" t="s">
        <v>38</v>
      </c>
      <c r="W3" s="1" t="s">
        <v>48</v>
      </c>
      <c r="X3" s="1">
        <v>10000001</v>
      </c>
      <c r="Z3" s="1" t="s">
        <v>40</v>
      </c>
      <c r="AA3" s="1" t="s">
        <v>41</v>
      </c>
    </row>
    <row r="4" spans="1:28" x14ac:dyDescent="0.3">
      <c r="A4" s="1">
        <v>1990</v>
      </c>
      <c r="B4" s="1" t="s">
        <v>49</v>
      </c>
      <c r="C4" s="1" t="s">
        <v>50</v>
      </c>
      <c r="D4" s="1" t="s">
        <v>51</v>
      </c>
      <c r="E4" s="1" t="s">
        <v>8514</v>
      </c>
      <c r="F4" s="1" t="s">
        <v>26</v>
      </c>
      <c r="G4" s="1" t="s">
        <v>52</v>
      </c>
      <c r="H4" s="1" t="s">
        <v>53</v>
      </c>
      <c r="I4" s="1" t="s">
        <v>54</v>
      </c>
      <c r="J4" s="1">
        <f t="shared" si="0"/>
        <v>113</v>
      </c>
      <c r="K4" s="1">
        <f t="shared" si="1"/>
        <v>0.33628318584070799</v>
      </c>
      <c r="L4" s="1" t="s">
        <v>55</v>
      </c>
      <c r="M4" s="1">
        <v>4.8</v>
      </c>
      <c r="N4" s="1" t="s">
        <v>56</v>
      </c>
      <c r="O4" s="1">
        <v>9</v>
      </c>
      <c r="P4" s="1" t="s">
        <v>36</v>
      </c>
      <c r="Q4" s="1" t="s">
        <v>57</v>
      </c>
      <c r="R4" s="1" t="s">
        <v>58</v>
      </c>
      <c r="S4" s="1" t="s">
        <v>59</v>
      </c>
      <c r="T4" s="1" t="s">
        <v>36</v>
      </c>
      <c r="U4" s="1" t="s">
        <v>60</v>
      </c>
      <c r="V4" s="1" t="s">
        <v>38</v>
      </c>
      <c r="W4" s="1" t="s">
        <v>48</v>
      </c>
      <c r="X4" s="1">
        <v>10000002</v>
      </c>
      <c r="Z4" s="1" t="s">
        <v>61</v>
      </c>
      <c r="AA4" s="1" t="s">
        <v>41</v>
      </c>
    </row>
    <row r="5" spans="1:28" x14ac:dyDescent="0.3">
      <c r="A5" s="1">
        <v>1990</v>
      </c>
      <c r="B5" s="1" t="s">
        <v>49</v>
      </c>
      <c r="C5" s="1" t="s">
        <v>50</v>
      </c>
      <c r="D5" s="1" t="s">
        <v>51</v>
      </c>
      <c r="E5" s="1" t="s">
        <v>8514</v>
      </c>
      <c r="F5" s="1" t="s">
        <v>26</v>
      </c>
      <c r="G5" s="1" t="s">
        <v>62</v>
      </c>
      <c r="H5" s="1" t="s">
        <v>53</v>
      </c>
      <c r="I5" s="1" t="s">
        <v>63</v>
      </c>
      <c r="J5" s="1">
        <f t="shared" si="0"/>
        <v>113</v>
      </c>
      <c r="K5" s="1">
        <f t="shared" si="1"/>
        <v>0.35398230088495575</v>
      </c>
      <c r="L5" s="1" t="s">
        <v>55</v>
      </c>
      <c r="M5" s="1">
        <v>4.8</v>
      </c>
      <c r="N5" s="1" t="s">
        <v>56</v>
      </c>
      <c r="O5" s="1">
        <v>9</v>
      </c>
      <c r="P5" s="1" t="s">
        <v>36</v>
      </c>
      <c r="Q5" s="1" t="s">
        <v>57</v>
      </c>
      <c r="R5" s="1" t="s">
        <v>58</v>
      </c>
      <c r="S5" s="1" t="s">
        <v>59</v>
      </c>
      <c r="T5" s="1" t="s">
        <v>36</v>
      </c>
      <c r="U5" s="1" t="s">
        <v>60</v>
      </c>
      <c r="V5" s="1" t="s">
        <v>38</v>
      </c>
      <c r="W5" s="1" t="s">
        <v>48</v>
      </c>
      <c r="X5" s="1">
        <v>10000003</v>
      </c>
      <c r="Z5" s="1" t="s">
        <v>61</v>
      </c>
      <c r="AA5" s="1" t="s">
        <v>41</v>
      </c>
    </row>
    <row r="6" spans="1:28" x14ac:dyDescent="0.3">
      <c r="A6" s="1">
        <v>1992</v>
      </c>
      <c r="B6" s="1" t="s">
        <v>64</v>
      </c>
      <c r="C6" s="1" t="s">
        <v>24</v>
      </c>
      <c r="D6" s="1" t="s">
        <v>65</v>
      </c>
      <c r="E6" s="1" t="s">
        <v>8515</v>
      </c>
      <c r="F6" s="1" t="s">
        <v>66</v>
      </c>
      <c r="G6" s="1" t="s">
        <v>67</v>
      </c>
      <c r="H6" s="1" t="s">
        <v>68</v>
      </c>
      <c r="I6" s="1" t="s">
        <v>69</v>
      </c>
      <c r="J6" s="1">
        <f t="shared" si="0"/>
        <v>15</v>
      </c>
      <c r="K6" s="1">
        <f t="shared" si="1"/>
        <v>0.6</v>
      </c>
      <c r="L6" s="1" t="s">
        <v>70</v>
      </c>
      <c r="M6" s="1">
        <f t="shared" ref="M6:M7" si="2">25+((200-25)/2)</f>
        <v>112.5</v>
      </c>
      <c r="N6" s="1" t="s">
        <v>71</v>
      </c>
      <c r="O6" s="1">
        <v>60</v>
      </c>
      <c r="P6" s="1" t="s">
        <v>72</v>
      </c>
      <c r="Q6" s="1" t="s">
        <v>33</v>
      </c>
      <c r="R6" s="1" t="s">
        <v>34</v>
      </c>
      <c r="S6" s="1" t="s">
        <v>73</v>
      </c>
      <c r="T6" s="1" t="s">
        <v>36</v>
      </c>
      <c r="U6" s="1" t="s">
        <v>74</v>
      </c>
      <c r="V6" s="1" t="s">
        <v>38</v>
      </c>
      <c r="W6" s="1" t="s">
        <v>75</v>
      </c>
      <c r="X6" s="1">
        <v>10000004</v>
      </c>
      <c r="Z6" s="1" t="s">
        <v>76</v>
      </c>
      <c r="AA6" s="1" t="s">
        <v>41</v>
      </c>
    </row>
    <row r="7" spans="1:28" x14ac:dyDescent="0.3">
      <c r="A7" s="1">
        <v>1992</v>
      </c>
      <c r="B7" s="1" t="s">
        <v>64</v>
      </c>
      <c r="C7" s="1" t="s">
        <v>24</v>
      </c>
      <c r="D7" s="1" t="s">
        <v>65</v>
      </c>
      <c r="E7" s="1" t="s">
        <v>8515</v>
      </c>
      <c r="F7" s="1" t="s">
        <v>66</v>
      </c>
      <c r="G7" s="1" t="s">
        <v>77</v>
      </c>
      <c r="H7" s="1" t="s">
        <v>68</v>
      </c>
      <c r="I7" s="1" t="s">
        <v>78</v>
      </c>
      <c r="J7" s="1">
        <f t="shared" si="0"/>
        <v>6</v>
      </c>
      <c r="K7" s="1">
        <f t="shared" si="1"/>
        <v>0.66666666666666663</v>
      </c>
      <c r="L7" s="1" t="s">
        <v>70</v>
      </c>
      <c r="M7" s="1">
        <f t="shared" si="2"/>
        <v>112.5</v>
      </c>
      <c r="N7" s="1" t="s">
        <v>71</v>
      </c>
      <c r="O7" s="1">
        <v>60</v>
      </c>
      <c r="P7" s="1" t="s">
        <v>79</v>
      </c>
      <c r="Q7" s="1" t="s">
        <v>33</v>
      </c>
      <c r="R7" s="1" t="s">
        <v>34</v>
      </c>
      <c r="S7" s="1" t="s">
        <v>73</v>
      </c>
      <c r="T7" s="1" t="s">
        <v>36</v>
      </c>
      <c r="U7" s="1" t="s">
        <v>74</v>
      </c>
      <c r="V7" s="1" t="s">
        <v>38</v>
      </c>
      <c r="W7" s="1" t="s">
        <v>75</v>
      </c>
      <c r="X7" s="1">
        <v>10000005</v>
      </c>
      <c r="Z7" s="1" t="s">
        <v>76</v>
      </c>
      <c r="AA7" s="1" t="s">
        <v>41</v>
      </c>
    </row>
    <row r="8" spans="1:28" x14ac:dyDescent="0.3">
      <c r="A8" s="1">
        <v>1992</v>
      </c>
      <c r="B8" s="1" t="s">
        <v>80</v>
      </c>
      <c r="C8" s="1" t="s">
        <v>81</v>
      </c>
      <c r="D8" s="1" t="s">
        <v>82</v>
      </c>
      <c r="E8" s="1" t="s">
        <v>8725</v>
      </c>
      <c r="F8" s="1" t="s">
        <v>26</v>
      </c>
      <c r="G8" s="1" t="s">
        <v>83</v>
      </c>
      <c r="H8" s="1" t="s">
        <v>84</v>
      </c>
      <c r="I8" s="1" t="s">
        <v>85</v>
      </c>
      <c r="J8" s="1">
        <f t="shared" si="0"/>
        <v>96</v>
      </c>
      <c r="K8" s="1">
        <f t="shared" si="1"/>
        <v>0.33333333333333331</v>
      </c>
      <c r="L8" s="1" t="s">
        <v>86</v>
      </c>
      <c r="M8" s="1">
        <v>5</v>
      </c>
      <c r="N8" s="1" t="s">
        <v>87</v>
      </c>
      <c r="O8" s="1">
        <v>32</v>
      </c>
      <c r="P8" s="1" t="s">
        <v>88</v>
      </c>
      <c r="Q8" s="1" t="s">
        <v>57</v>
      </c>
      <c r="R8" s="1" t="s">
        <v>34</v>
      </c>
      <c r="S8" s="1" t="s">
        <v>89</v>
      </c>
      <c r="T8" s="1" t="s">
        <v>36</v>
      </c>
      <c r="U8" s="1" t="s">
        <v>90</v>
      </c>
      <c r="V8" s="1" t="s">
        <v>38</v>
      </c>
      <c r="W8" s="1" t="s">
        <v>91</v>
      </c>
      <c r="X8" s="1">
        <v>10000006</v>
      </c>
      <c r="Z8" s="1" t="s">
        <v>61</v>
      </c>
      <c r="AA8" s="1" t="s">
        <v>41</v>
      </c>
    </row>
    <row r="9" spans="1:28" x14ac:dyDescent="0.3">
      <c r="A9" s="1">
        <v>1992</v>
      </c>
      <c r="B9" s="1" t="s">
        <v>80</v>
      </c>
      <c r="C9" s="1" t="s">
        <v>81</v>
      </c>
      <c r="D9" s="1" t="s">
        <v>82</v>
      </c>
      <c r="E9" s="1" t="s">
        <v>8725</v>
      </c>
      <c r="F9" s="1" t="s">
        <v>26</v>
      </c>
      <c r="G9" s="1" t="s">
        <v>92</v>
      </c>
      <c r="H9" s="1" t="s">
        <v>84</v>
      </c>
      <c r="I9" s="1" t="s">
        <v>93</v>
      </c>
      <c r="J9" s="1">
        <f t="shared" si="0"/>
        <v>95</v>
      </c>
      <c r="K9" s="1">
        <f t="shared" si="1"/>
        <v>0.38947368421052631</v>
      </c>
      <c r="L9" s="1" t="s">
        <v>86</v>
      </c>
      <c r="M9" s="1">
        <v>5</v>
      </c>
      <c r="N9" s="1" t="s">
        <v>94</v>
      </c>
      <c r="O9" s="1">
        <v>32</v>
      </c>
      <c r="P9" s="1" t="s">
        <v>88</v>
      </c>
      <c r="Q9" s="1" t="s">
        <v>57</v>
      </c>
      <c r="R9" s="1" t="s">
        <v>34</v>
      </c>
      <c r="S9" s="1" t="s">
        <v>89</v>
      </c>
      <c r="T9" s="1" t="s">
        <v>36</v>
      </c>
      <c r="U9" s="1" t="s">
        <v>90</v>
      </c>
      <c r="V9" s="1" t="s">
        <v>38</v>
      </c>
      <c r="W9" s="1" t="s">
        <v>91</v>
      </c>
      <c r="X9" s="1">
        <v>10000007</v>
      </c>
      <c r="Z9" s="1" t="s">
        <v>61</v>
      </c>
      <c r="AA9" s="1" t="s">
        <v>41</v>
      </c>
    </row>
    <row r="10" spans="1:28" x14ac:dyDescent="0.3">
      <c r="A10" s="1">
        <v>1993</v>
      </c>
      <c r="B10" s="1" t="s">
        <v>95</v>
      </c>
      <c r="C10" s="1" t="s">
        <v>81</v>
      </c>
      <c r="D10" s="1" t="s">
        <v>96</v>
      </c>
      <c r="E10" s="1" t="s">
        <v>8726</v>
      </c>
      <c r="F10" s="1" t="s">
        <v>26</v>
      </c>
      <c r="G10" s="1" t="s">
        <v>97</v>
      </c>
      <c r="H10" s="1" t="s">
        <v>98</v>
      </c>
      <c r="I10" s="1" t="s">
        <v>99</v>
      </c>
      <c r="J10" s="1">
        <f t="shared" si="0"/>
        <v>77</v>
      </c>
      <c r="K10" s="1">
        <f t="shared" si="1"/>
        <v>0.58441558441558439</v>
      </c>
      <c r="L10" s="1" t="s">
        <v>100</v>
      </c>
      <c r="M10" s="1">
        <v>23</v>
      </c>
      <c r="N10" s="1" t="s">
        <v>101</v>
      </c>
      <c r="O10" s="1">
        <v>30</v>
      </c>
      <c r="P10" s="1" t="s">
        <v>102</v>
      </c>
      <c r="Q10" s="1" t="s">
        <v>57</v>
      </c>
      <c r="R10" s="1" t="s">
        <v>103</v>
      </c>
      <c r="S10" s="1" t="s">
        <v>73</v>
      </c>
      <c r="T10" s="1" t="s">
        <v>104</v>
      </c>
      <c r="U10" s="1" t="s">
        <v>105</v>
      </c>
      <c r="V10" s="1" t="s">
        <v>38</v>
      </c>
      <c r="W10" s="1" t="s">
        <v>91</v>
      </c>
      <c r="X10" s="1">
        <v>10000008</v>
      </c>
      <c r="Z10" s="1" t="s">
        <v>106</v>
      </c>
      <c r="AA10" s="1" t="s">
        <v>41</v>
      </c>
    </row>
    <row r="11" spans="1:28" x14ac:dyDescent="0.3">
      <c r="A11" s="1">
        <v>1993</v>
      </c>
      <c r="B11" s="1" t="s">
        <v>95</v>
      </c>
      <c r="C11" s="1" t="s">
        <v>81</v>
      </c>
      <c r="D11" s="1" t="s">
        <v>96</v>
      </c>
      <c r="E11" s="1" t="s">
        <v>8726</v>
      </c>
      <c r="F11" s="1" t="s">
        <v>26</v>
      </c>
      <c r="G11" s="1" t="s">
        <v>108</v>
      </c>
      <c r="H11" s="1" t="s">
        <v>98</v>
      </c>
      <c r="I11" s="1" t="s">
        <v>109</v>
      </c>
      <c r="J11" s="1">
        <f t="shared" si="0"/>
        <v>77</v>
      </c>
      <c r="K11" s="1">
        <f t="shared" si="1"/>
        <v>0.58441558441558439</v>
      </c>
      <c r="L11" s="1" t="s">
        <v>110</v>
      </c>
      <c r="M11" s="1">
        <v>5</v>
      </c>
      <c r="N11" s="1" t="s">
        <v>101</v>
      </c>
      <c r="O11" s="1">
        <v>30</v>
      </c>
      <c r="P11" s="1" t="s">
        <v>102</v>
      </c>
      <c r="Q11" s="1" t="s">
        <v>57</v>
      </c>
      <c r="R11" s="1" t="s">
        <v>103</v>
      </c>
      <c r="S11" s="1" t="s">
        <v>73</v>
      </c>
      <c r="T11" s="1" t="s">
        <v>111</v>
      </c>
      <c r="U11" s="1" t="s">
        <v>105</v>
      </c>
      <c r="V11" s="1" t="s">
        <v>38</v>
      </c>
      <c r="W11" s="1" t="s">
        <v>91</v>
      </c>
      <c r="X11" s="1">
        <v>10000009</v>
      </c>
      <c r="Z11" s="1" t="s">
        <v>106</v>
      </c>
      <c r="AA11" s="1" t="s">
        <v>41</v>
      </c>
    </row>
    <row r="12" spans="1:28" x14ac:dyDescent="0.3">
      <c r="A12" s="1">
        <v>1993</v>
      </c>
      <c r="B12" s="1" t="s">
        <v>95</v>
      </c>
      <c r="C12" s="1" t="s">
        <v>81</v>
      </c>
      <c r="D12" s="1" t="s">
        <v>96</v>
      </c>
      <c r="E12" s="1" t="s">
        <v>8726</v>
      </c>
      <c r="F12" s="1" t="s">
        <v>26</v>
      </c>
      <c r="G12" s="1" t="s">
        <v>113</v>
      </c>
      <c r="H12" s="1" t="s">
        <v>98</v>
      </c>
      <c r="I12" s="1" t="s">
        <v>114</v>
      </c>
      <c r="J12" s="1">
        <f t="shared" si="0"/>
        <v>77</v>
      </c>
      <c r="K12" s="1">
        <f t="shared" si="1"/>
        <v>0.61038961038961037</v>
      </c>
      <c r="L12" s="1" t="s">
        <v>115</v>
      </c>
      <c r="M12" s="1">
        <v>3.2</v>
      </c>
      <c r="N12" s="1" t="s">
        <v>101</v>
      </c>
      <c r="O12" s="1">
        <v>30</v>
      </c>
      <c r="P12" s="1" t="s">
        <v>102</v>
      </c>
      <c r="Q12" s="1" t="s">
        <v>57</v>
      </c>
      <c r="R12" s="1" t="s">
        <v>103</v>
      </c>
      <c r="S12" s="1" t="s">
        <v>73</v>
      </c>
      <c r="T12" s="1" t="s">
        <v>116</v>
      </c>
      <c r="U12" s="1" t="s">
        <v>105</v>
      </c>
      <c r="V12" s="1" t="s">
        <v>38</v>
      </c>
      <c r="W12" s="1" t="s">
        <v>91</v>
      </c>
      <c r="X12" s="1">
        <v>10000010</v>
      </c>
      <c r="Z12" s="1" t="s">
        <v>106</v>
      </c>
      <c r="AA12" s="1" t="s">
        <v>41</v>
      </c>
    </row>
    <row r="13" spans="1:28" x14ac:dyDescent="0.3">
      <c r="A13" s="1">
        <v>1993</v>
      </c>
      <c r="B13" s="1" t="s">
        <v>95</v>
      </c>
      <c r="C13" s="1" t="s">
        <v>81</v>
      </c>
      <c r="D13" s="1" t="s">
        <v>96</v>
      </c>
      <c r="E13" s="1" t="s">
        <v>8726</v>
      </c>
      <c r="F13" s="1" t="s">
        <v>26</v>
      </c>
      <c r="G13" s="1" t="s">
        <v>118</v>
      </c>
      <c r="H13" s="1" t="s">
        <v>98</v>
      </c>
      <c r="I13" s="1" t="s">
        <v>119</v>
      </c>
      <c r="J13" s="1">
        <f t="shared" si="0"/>
        <v>77</v>
      </c>
      <c r="K13" s="1">
        <f t="shared" si="1"/>
        <v>0.58441558441558439</v>
      </c>
      <c r="L13" s="1" t="s">
        <v>120</v>
      </c>
      <c r="M13" s="1">
        <v>3</v>
      </c>
      <c r="N13" s="1" t="s">
        <v>101</v>
      </c>
      <c r="O13" s="1">
        <v>30</v>
      </c>
      <c r="P13" s="1" t="s">
        <v>102</v>
      </c>
      <c r="Q13" s="1" t="s">
        <v>57</v>
      </c>
      <c r="R13" s="1" t="s">
        <v>103</v>
      </c>
      <c r="S13" s="1" t="s">
        <v>73</v>
      </c>
      <c r="T13" s="1" t="s">
        <v>121</v>
      </c>
      <c r="U13" s="1" t="s">
        <v>105</v>
      </c>
      <c r="V13" s="1" t="s">
        <v>38</v>
      </c>
      <c r="W13" s="1" t="s">
        <v>91</v>
      </c>
      <c r="X13" s="1">
        <v>10000011</v>
      </c>
      <c r="Z13" s="1" t="s">
        <v>106</v>
      </c>
      <c r="AA13" s="1" t="s">
        <v>41</v>
      </c>
    </row>
    <row r="14" spans="1:28" x14ac:dyDescent="0.3">
      <c r="A14" s="1">
        <v>1993</v>
      </c>
      <c r="B14" s="1" t="s">
        <v>95</v>
      </c>
      <c r="C14" s="1" t="s">
        <v>81</v>
      </c>
      <c r="D14" s="1" t="s">
        <v>96</v>
      </c>
      <c r="E14" s="1" t="s">
        <v>8726</v>
      </c>
      <c r="F14" s="1" t="s">
        <v>26</v>
      </c>
      <c r="G14" s="1" t="s">
        <v>123</v>
      </c>
      <c r="H14" s="1" t="s">
        <v>98</v>
      </c>
      <c r="I14" s="1" t="s">
        <v>124</v>
      </c>
      <c r="J14" s="1">
        <f t="shared" si="0"/>
        <v>77</v>
      </c>
      <c r="K14" s="1">
        <f t="shared" si="1"/>
        <v>0.58441558441558439</v>
      </c>
      <c r="L14" s="1" t="s">
        <v>125</v>
      </c>
      <c r="M14" s="1">
        <v>8.1</v>
      </c>
      <c r="N14" s="1" t="s">
        <v>101</v>
      </c>
      <c r="O14" s="1">
        <v>30</v>
      </c>
      <c r="P14" s="1" t="s">
        <v>102</v>
      </c>
      <c r="Q14" s="1" t="s">
        <v>57</v>
      </c>
      <c r="R14" s="1" t="s">
        <v>103</v>
      </c>
      <c r="S14" s="1" t="s">
        <v>73</v>
      </c>
      <c r="T14" s="1" t="s">
        <v>126</v>
      </c>
      <c r="U14" s="1" t="s">
        <v>105</v>
      </c>
      <c r="V14" s="1" t="s">
        <v>38</v>
      </c>
      <c r="W14" s="1" t="s">
        <v>91</v>
      </c>
      <c r="X14" s="1">
        <v>10000012</v>
      </c>
      <c r="Z14" s="1" t="s">
        <v>106</v>
      </c>
      <c r="AA14" s="1" t="s">
        <v>41</v>
      </c>
    </row>
    <row r="15" spans="1:28" x14ac:dyDescent="0.3">
      <c r="A15" s="1">
        <v>1993</v>
      </c>
      <c r="B15" s="1" t="s">
        <v>95</v>
      </c>
      <c r="C15" s="1" t="s">
        <v>81</v>
      </c>
      <c r="D15" s="1" t="s">
        <v>96</v>
      </c>
      <c r="E15" s="1" t="s">
        <v>8726</v>
      </c>
      <c r="F15" s="1" t="s">
        <v>26</v>
      </c>
      <c r="G15" s="1" t="s">
        <v>128</v>
      </c>
      <c r="H15" s="1" t="s">
        <v>98</v>
      </c>
      <c r="I15" s="1" t="s">
        <v>129</v>
      </c>
      <c r="J15" s="1">
        <f t="shared" si="0"/>
        <v>79</v>
      </c>
      <c r="K15" s="1">
        <f t="shared" si="1"/>
        <v>0.58227848101265822</v>
      </c>
      <c r="L15" s="1" t="s">
        <v>130</v>
      </c>
      <c r="M15" s="1">
        <v>0.51</v>
      </c>
      <c r="N15" s="1" t="s">
        <v>131</v>
      </c>
      <c r="O15" s="1">
        <v>30</v>
      </c>
      <c r="P15" s="1" t="s">
        <v>102</v>
      </c>
      <c r="Q15" s="1" t="s">
        <v>57</v>
      </c>
      <c r="R15" s="1" t="s">
        <v>103</v>
      </c>
      <c r="S15" s="1" t="s">
        <v>73</v>
      </c>
      <c r="T15" s="1" t="s">
        <v>132</v>
      </c>
      <c r="U15" s="1" t="s">
        <v>105</v>
      </c>
      <c r="V15" s="1" t="s">
        <v>38</v>
      </c>
      <c r="W15" s="1" t="s">
        <v>91</v>
      </c>
      <c r="X15" s="1">
        <v>10000013</v>
      </c>
      <c r="Z15" s="1" t="s">
        <v>106</v>
      </c>
      <c r="AA15" s="1" t="s">
        <v>41</v>
      </c>
    </row>
    <row r="16" spans="1:28" x14ac:dyDescent="0.3">
      <c r="A16" s="1">
        <v>1993</v>
      </c>
      <c r="B16" s="1" t="s">
        <v>95</v>
      </c>
      <c r="C16" s="1" t="s">
        <v>81</v>
      </c>
      <c r="D16" s="1" t="s">
        <v>96</v>
      </c>
      <c r="E16" s="1" t="s">
        <v>8726</v>
      </c>
      <c r="F16" s="1" t="s">
        <v>26</v>
      </c>
      <c r="G16" s="1" t="s">
        <v>134</v>
      </c>
      <c r="H16" s="1" t="s">
        <v>98</v>
      </c>
      <c r="I16" s="1" t="s">
        <v>135</v>
      </c>
      <c r="J16" s="1">
        <f t="shared" si="0"/>
        <v>34</v>
      </c>
      <c r="K16" s="1">
        <f t="shared" si="1"/>
        <v>0.52941176470588236</v>
      </c>
      <c r="L16" s="1" t="s">
        <v>136</v>
      </c>
      <c r="M16" s="1">
        <v>0.19</v>
      </c>
      <c r="N16" s="1" t="s">
        <v>131</v>
      </c>
      <c r="O16" s="1">
        <v>30</v>
      </c>
      <c r="P16" s="1" t="s">
        <v>102</v>
      </c>
      <c r="Q16" s="1" t="s">
        <v>57</v>
      </c>
      <c r="R16" s="1" t="s">
        <v>103</v>
      </c>
      <c r="S16" s="1" t="s">
        <v>73</v>
      </c>
      <c r="T16" s="1" t="s">
        <v>137</v>
      </c>
      <c r="U16" s="1" t="s">
        <v>105</v>
      </c>
      <c r="V16" s="1" t="s">
        <v>138</v>
      </c>
      <c r="W16" s="1" t="s">
        <v>91</v>
      </c>
      <c r="X16" s="1">
        <v>10000014</v>
      </c>
      <c r="Z16" s="1" t="s">
        <v>106</v>
      </c>
      <c r="AA16" s="1" t="s">
        <v>41</v>
      </c>
      <c r="AB16" s="1" t="s">
        <v>8488</v>
      </c>
    </row>
    <row r="17" spans="1:27" x14ac:dyDescent="0.3">
      <c r="A17" s="1">
        <v>1993</v>
      </c>
      <c r="B17" s="1" t="s">
        <v>95</v>
      </c>
      <c r="C17" s="1" t="s">
        <v>81</v>
      </c>
      <c r="D17" s="1" t="s">
        <v>96</v>
      </c>
      <c r="E17" s="1" t="s">
        <v>8726</v>
      </c>
      <c r="F17" s="1" t="s">
        <v>26</v>
      </c>
      <c r="G17" s="1" t="s">
        <v>140</v>
      </c>
      <c r="H17" s="1" t="s">
        <v>98</v>
      </c>
      <c r="I17" s="1" t="s">
        <v>141</v>
      </c>
      <c r="J17" s="1">
        <f t="shared" si="0"/>
        <v>79</v>
      </c>
      <c r="K17" s="1">
        <f t="shared" si="1"/>
        <v>0.55696202531645567</v>
      </c>
      <c r="L17" s="1" t="s">
        <v>142</v>
      </c>
      <c r="M17" s="1">
        <v>0.19</v>
      </c>
      <c r="N17" s="1" t="s">
        <v>131</v>
      </c>
      <c r="O17" s="1">
        <v>30</v>
      </c>
      <c r="P17" s="1" t="s">
        <v>102</v>
      </c>
      <c r="Q17" s="1" t="s">
        <v>57</v>
      </c>
      <c r="R17" s="1" t="s">
        <v>103</v>
      </c>
      <c r="S17" s="1" t="s">
        <v>73</v>
      </c>
      <c r="T17" s="1" t="s">
        <v>137</v>
      </c>
      <c r="U17" s="1" t="s">
        <v>105</v>
      </c>
      <c r="V17" s="1" t="s">
        <v>38</v>
      </c>
      <c r="W17" s="1" t="s">
        <v>91</v>
      </c>
      <c r="X17" s="1">
        <v>10000015</v>
      </c>
      <c r="Z17" s="1" t="s">
        <v>106</v>
      </c>
      <c r="AA17" s="1" t="s">
        <v>41</v>
      </c>
    </row>
    <row r="18" spans="1:27" x14ac:dyDescent="0.3">
      <c r="A18" s="1">
        <v>1993</v>
      </c>
      <c r="B18" s="1" t="s">
        <v>95</v>
      </c>
      <c r="C18" s="1" t="s">
        <v>81</v>
      </c>
      <c r="D18" s="1" t="s">
        <v>96</v>
      </c>
      <c r="E18" s="1" t="s">
        <v>8726</v>
      </c>
      <c r="F18" s="1" t="s">
        <v>26</v>
      </c>
      <c r="G18" s="1" t="s">
        <v>144</v>
      </c>
      <c r="H18" s="1" t="s">
        <v>98</v>
      </c>
      <c r="I18" s="1" t="s">
        <v>145</v>
      </c>
      <c r="J18" s="1">
        <f t="shared" si="0"/>
        <v>79</v>
      </c>
      <c r="K18" s="1">
        <f t="shared" si="1"/>
        <v>0.569620253164557</v>
      </c>
      <c r="L18" s="1" t="s">
        <v>146</v>
      </c>
      <c r="M18" s="1">
        <v>0.13</v>
      </c>
      <c r="N18" s="1" t="s">
        <v>131</v>
      </c>
      <c r="O18" s="1">
        <v>30</v>
      </c>
      <c r="P18" s="1" t="s">
        <v>102</v>
      </c>
      <c r="Q18" s="1" t="s">
        <v>57</v>
      </c>
      <c r="R18" s="1" t="s">
        <v>103</v>
      </c>
      <c r="S18" s="1" t="s">
        <v>73</v>
      </c>
      <c r="T18" s="1" t="s">
        <v>147</v>
      </c>
      <c r="U18" s="1" t="s">
        <v>105</v>
      </c>
      <c r="V18" s="1" t="s">
        <v>38</v>
      </c>
      <c r="W18" s="1" t="s">
        <v>91</v>
      </c>
      <c r="X18" s="1">
        <v>10000016</v>
      </c>
      <c r="Z18" s="1" t="s">
        <v>106</v>
      </c>
      <c r="AA18" s="1" t="s">
        <v>41</v>
      </c>
    </row>
    <row r="19" spans="1:27" x14ac:dyDescent="0.3">
      <c r="A19" s="1">
        <v>1993</v>
      </c>
      <c r="B19" s="1" t="s">
        <v>95</v>
      </c>
      <c r="C19" s="1" t="s">
        <v>81</v>
      </c>
      <c r="D19" s="1" t="s">
        <v>96</v>
      </c>
      <c r="E19" s="1" t="s">
        <v>8726</v>
      </c>
      <c r="F19" s="1" t="s">
        <v>26</v>
      </c>
      <c r="G19" s="1" t="s">
        <v>149</v>
      </c>
      <c r="H19" s="1" t="s">
        <v>98</v>
      </c>
      <c r="I19" s="1" t="s">
        <v>150</v>
      </c>
      <c r="J19" s="1">
        <f t="shared" si="0"/>
        <v>79</v>
      </c>
      <c r="K19" s="1">
        <f t="shared" si="1"/>
        <v>0.51898734177215189</v>
      </c>
      <c r="L19" s="1" t="s">
        <v>151</v>
      </c>
      <c r="M19" s="1">
        <v>0.32</v>
      </c>
      <c r="N19" s="1" t="s">
        <v>131</v>
      </c>
      <c r="O19" s="1">
        <v>30</v>
      </c>
      <c r="P19" s="1" t="s">
        <v>102</v>
      </c>
      <c r="Q19" s="1" t="s">
        <v>57</v>
      </c>
      <c r="R19" s="1" t="s">
        <v>103</v>
      </c>
      <c r="S19" s="1" t="s">
        <v>73</v>
      </c>
      <c r="T19" s="1" t="s">
        <v>152</v>
      </c>
      <c r="U19" s="1" t="s">
        <v>105</v>
      </c>
      <c r="V19" s="1" t="s">
        <v>38</v>
      </c>
      <c r="W19" s="1" t="s">
        <v>91</v>
      </c>
      <c r="X19" s="1">
        <v>10000017</v>
      </c>
      <c r="Z19" s="1" t="s">
        <v>106</v>
      </c>
      <c r="AA19" s="1" t="s">
        <v>41</v>
      </c>
    </row>
    <row r="20" spans="1:27" x14ac:dyDescent="0.3">
      <c r="A20" s="1">
        <v>1993</v>
      </c>
      <c r="B20" s="1" t="s">
        <v>153</v>
      </c>
      <c r="C20" s="1" t="s">
        <v>154</v>
      </c>
      <c r="D20" s="1" t="s">
        <v>155</v>
      </c>
      <c r="E20" s="1" t="s">
        <v>8516</v>
      </c>
      <c r="F20" s="1" t="s">
        <v>26</v>
      </c>
      <c r="G20" s="1" t="s">
        <v>156</v>
      </c>
      <c r="H20" s="1" t="s">
        <v>157</v>
      </c>
      <c r="I20" s="1" t="s">
        <v>158</v>
      </c>
      <c r="J20" s="1">
        <f t="shared" si="0"/>
        <v>38</v>
      </c>
      <c r="K20" s="1">
        <f t="shared" si="1"/>
        <v>0.63157894736842102</v>
      </c>
      <c r="L20" s="1" t="s">
        <v>159</v>
      </c>
      <c r="M20" s="1" t="s">
        <v>59</v>
      </c>
      <c r="N20" s="1" t="s">
        <v>160</v>
      </c>
      <c r="O20" s="1">
        <v>10</v>
      </c>
      <c r="P20" s="1" t="s">
        <v>161</v>
      </c>
      <c r="Q20" s="1" t="str">
        <f ca="1">IFERROR(__xludf.DUMMYFUNCTION("IFNA(IFS(REGEXMATCH(R21,""MgCl""),""MgCl"",REGEXMATCH(R21,""CaCl""),""CaCl"", REGEXMATCH(R21,""MgCl CaCl""),""MgCl CaCl""),""None"")
"),"None")</f>
        <v>None</v>
      </c>
      <c r="R20" s="1" t="s">
        <v>34</v>
      </c>
      <c r="S20" s="1" t="s">
        <v>162</v>
      </c>
      <c r="T20" s="1" t="s">
        <v>36</v>
      </c>
      <c r="U20" s="1" t="s">
        <v>163</v>
      </c>
      <c r="V20" s="1" t="s">
        <v>38</v>
      </c>
      <c r="W20" s="1" t="s">
        <v>164</v>
      </c>
      <c r="X20" s="1">
        <v>10000018</v>
      </c>
      <c r="Z20" s="1" t="s">
        <v>165</v>
      </c>
      <c r="AA20" s="1" t="s">
        <v>41</v>
      </c>
    </row>
    <row r="21" spans="1:27" x14ac:dyDescent="0.3">
      <c r="A21" s="1">
        <v>1993</v>
      </c>
      <c r="B21" s="1" t="s">
        <v>153</v>
      </c>
      <c r="C21" s="1" t="s">
        <v>154</v>
      </c>
      <c r="D21" s="1" t="s">
        <v>155</v>
      </c>
      <c r="E21" s="1" t="s">
        <v>8516</v>
      </c>
      <c r="F21" s="1" t="s">
        <v>26</v>
      </c>
      <c r="G21" s="1" t="s">
        <v>166</v>
      </c>
      <c r="H21" s="1" t="s">
        <v>157</v>
      </c>
      <c r="I21" s="1" t="s">
        <v>167</v>
      </c>
      <c r="J21" s="1">
        <f t="shared" si="0"/>
        <v>38</v>
      </c>
      <c r="K21" s="1">
        <f t="shared" si="1"/>
        <v>0.60526315789473684</v>
      </c>
      <c r="L21" s="1" t="s">
        <v>168</v>
      </c>
      <c r="M21" s="1" t="s">
        <v>59</v>
      </c>
      <c r="N21" s="1" t="s">
        <v>160</v>
      </c>
      <c r="O21" s="1">
        <v>10</v>
      </c>
      <c r="P21" s="1" t="s">
        <v>161</v>
      </c>
      <c r="Q21" s="1" t="str">
        <f ca="1">IFERROR(__xludf.DUMMYFUNCTION("IFNA(IFS(REGEXMATCH(R22,""MgCl""),""MgCl"",REGEXMATCH(R22,""CaCl""),""CaCl"", REGEXMATCH(R22,""MgCl CaCl""),""MgCl CaCl""),""None"")
"),"None")</f>
        <v>None</v>
      </c>
      <c r="R21" s="1" t="s">
        <v>34</v>
      </c>
      <c r="S21" s="1" t="s">
        <v>162</v>
      </c>
      <c r="T21" s="1" t="s">
        <v>36</v>
      </c>
      <c r="U21" s="1" t="s">
        <v>163</v>
      </c>
      <c r="V21" s="1" t="s">
        <v>38</v>
      </c>
      <c r="W21" s="1" t="s">
        <v>169</v>
      </c>
      <c r="X21" s="1">
        <v>10000019</v>
      </c>
      <c r="Z21" s="1" t="s">
        <v>165</v>
      </c>
      <c r="AA21" s="1" t="s">
        <v>41</v>
      </c>
    </row>
    <row r="22" spans="1:27" x14ac:dyDescent="0.3">
      <c r="A22" s="1">
        <v>1993</v>
      </c>
      <c r="B22" s="1" t="s">
        <v>153</v>
      </c>
      <c r="C22" s="1" t="s">
        <v>154</v>
      </c>
      <c r="D22" s="1" t="s">
        <v>155</v>
      </c>
      <c r="E22" s="1" t="s">
        <v>8516</v>
      </c>
      <c r="F22" s="1" t="s">
        <v>26</v>
      </c>
      <c r="G22" s="1" t="s">
        <v>170</v>
      </c>
      <c r="H22" s="1" t="s">
        <v>157</v>
      </c>
      <c r="I22" s="1" t="s">
        <v>171</v>
      </c>
      <c r="J22" s="1">
        <f t="shared" si="0"/>
        <v>38</v>
      </c>
      <c r="K22" s="1">
        <f t="shared" si="1"/>
        <v>0.57894736842105265</v>
      </c>
      <c r="L22" s="1" t="s">
        <v>172</v>
      </c>
      <c r="M22" s="1" t="s">
        <v>59</v>
      </c>
      <c r="N22" s="1" t="s">
        <v>160</v>
      </c>
      <c r="O22" s="1">
        <v>10</v>
      </c>
      <c r="P22" s="1" t="s">
        <v>161</v>
      </c>
      <c r="Q22" s="1" t="str">
        <f ca="1">IFERROR(__xludf.DUMMYFUNCTION("IFNA(IFS(REGEXMATCH(R23,""MgCl""),""MgCl"",REGEXMATCH(R23,""CaCl""),""CaCl"", REGEXMATCH(R23,""MgCl CaCl""),""MgCl CaCl""),""None"")
"),"None")</f>
        <v>None</v>
      </c>
      <c r="R22" s="1" t="s">
        <v>34</v>
      </c>
      <c r="S22" s="1" t="s">
        <v>162</v>
      </c>
      <c r="T22" s="1" t="s">
        <v>36</v>
      </c>
      <c r="U22" s="1" t="s">
        <v>163</v>
      </c>
      <c r="V22" s="1" t="s">
        <v>38</v>
      </c>
      <c r="W22" s="1" t="s">
        <v>169</v>
      </c>
      <c r="X22" s="1">
        <v>10000020</v>
      </c>
      <c r="Z22" s="1" t="s">
        <v>165</v>
      </c>
      <c r="AA22" s="1" t="s">
        <v>41</v>
      </c>
    </row>
    <row r="23" spans="1:27" x14ac:dyDescent="0.3">
      <c r="A23" s="1">
        <v>1993</v>
      </c>
      <c r="B23" s="1" t="s">
        <v>153</v>
      </c>
      <c r="C23" s="1" t="s">
        <v>154</v>
      </c>
      <c r="D23" s="1" t="s">
        <v>155</v>
      </c>
      <c r="E23" s="1" t="s">
        <v>8516</v>
      </c>
      <c r="F23" s="1" t="s">
        <v>26</v>
      </c>
      <c r="G23" s="1" t="s">
        <v>173</v>
      </c>
      <c r="H23" s="1" t="s">
        <v>157</v>
      </c>
      <c r="I23" s="1" t="s">
        <v>174</v>
      </c>
      <c r="J23" s="1">
        <f t="shared" si="0"/>
        <v>38</v>
      </c>
      <c r="K23" s="1">
        <f t="shared" si="1"/>
        <v>0.52631578947368418</v>
      </c>
      <c r="L23" s="1" t="s">
        <v>175</v>
      </c>
      <c r="M23" s="1" t="s">
        <v>59</v>
      </c>
      <c r="N23" s="1" t="s">
        <v>160</v>
      </c>
      <c r="O23" s="1">
        <v>10</v>
      </c>
      <c r="P23" s="1" t="s">
        <v>161</v>
      </c>
      <c r="Q23" s="1" t="str">
        <f ca="1">IFERROR(__xludf.DUMMYFUNCTION("IFNA(IFS(REGEXMATCH(R24,""MgCl""),""MgCl"",REGEXMATCH(R24,""CaCl""),""CaCl"", REGEXMATCH(R24,""MgCl CaCl""),""MgCl CaCl""),""None"")
"),"None")</f>
        <v>None</v>
      </c>
      <c r="R23" s="1" t="s">
        <v>34</v>
      </c>
      <c r="S23" s="1" t="s">
        <v>162</v>
      </c>
      <c r="T23" s="1" t="s">
        <v>36</v>
      </c>
      <c r="U23" s="1" t="s">
        <v>163</v>
      </c>
      <c r="V23" s="1" t="s">
        <v>38</v>
      </c>
      <c r="W23" s="1" t="s">
        <v>169</v>
      </c>
      <c r="X23" s="1">
        <v>10000021</v>
      </c>
      <c r="Z23" s="1" t="s">
        <v>165</v>
      </c>
      <c r="AA23" s="1" t="s">
        <v>41</v>
      </c>
    </row>
    <row r="24" spans="1:27" x14ac:dyDescent="0.3">
      <c r="A24" s="1">
        <v>1993</v>
      </c>
      <c r="B24" s="1" t="s">
        <v>153</v>
      </c>
      <c r="C24" s="1" t="s">
        <v>154</v>
      </c>
      <c r="D24" s="1" t="s">
        <v>155</v>
      </c>
      <c r="E24" s="1" t="s">
        <v>8516</v>
      </c>
      <c r="F24" s="1" t="s">
        <v>26</v>
      </c>
      <c r="G24" s="1" t="s">
        <v>176</v>
      </c>
      <c r="H24" s="1" t="s">
        <v>157</v>
      </c>
      <c r="I24" s="1" t="s">
        <v>177</v>
      </c>
      <c r="J24" s="1">
        <f t="shared" si="0"/>
        <v>30</v>
      </c>
      <c r="K24" s="1">
        <f t="shared" si="1"/>
        <v>0.53333333333333333</v>
      </c>
      <c r="L24" s="1" t="s">
        <v>178</v>
      </c>
      <c r="M24" s="1" t="s">
        <v>59</v>
      </c>
      <c r="N24" s="1" t="s">
        <v>160</v>
      </c>
      <c r="O24" s="1">
        <v>10</v>
      </c>
      <c r="P24" s="1" t="s">
        <v>161</v>
      </c>
      <c r="Q24" s="1" t="str">
        <f ca="1">IFERROR(__xludf.DUMMYFUNCTION("IFNA(IFS(REGEXMATCH(R25,""MgCl""),""MgCl"",REGEXMATCH(R25,""CaCl""),""CaCl"", REGEXMATCH(R25,""MgCl CaCl""),""MgCl CaCl""),""None"")
"),"None")</f>
        <v>None</v>
      </c>
      <c r="R24" s="1" t="s">
        <v>34</v>
      </c>
      <c r="S24" s="1" t="s">
        <v>162</v>
      </c>
      <c r="T24" s="1" t="s">
        <v>36</v>
      </c>
      <c r="U24" s="1" t="s">
        <v>163</v>
      </c>
      <c r="V24" s="1" t="s">
        <v>38</v>
      </c>
      <c r="W24" s="1" t="s">
        <v>169</v>
      </c>
      <c r="X24" s="1">
        <v>10000022</v>
      </c>
      <c r="Z24" s="1" t="s">
        <v>165</v>
      </c>
      <c r="AA24" s="1" t="s">
        <v>41</v>
      </c>
    </row>
    <row r="25" spans="1:27" x14ac:dyDescent="0.3">
      <c r="A25" s="1">
        <v>1993</v>
      </c>
      <c r="B25" s="1" t="s">
        <v>153</v>
      </c>
      <c r="C25" s="1" t="s">
        <v>154</v>
      </c>
      <c r="D25" s="1" t="s">
        <v>155</v>
      </c>
      <c r="E25" s="1" t="s">
        <v>8516</v>
      </c>
      <c r="F25" s="1" t="s">
        <v>26</v>
      </c>
      <c r="G25" s="1" t="s">
        <v>179</v>
      </c>
      <c r="H25" s="1" t="s">
        <v>157</v>
      </c>
      <c r="I25" s="1" t="s">
        <v>180</v>
      </c>
      <c r="J25" s="1">
        <f t="shared" si="0"/>
        <v>38</v>
      </c>
      <c r="K25" s="1">
        <f t="shared" si="1"/>
        <v>0.52631578947368418</v>
      </c>
      <c r="L25" s="1" t="s">
        <v>181</v>
      </c>
      <c r="M25" s="1" t="s">
        <v>59</v>
      </c>
      <c r="N25" s="1" t="s">
        <v>160</v>
      </c>
      <c r="O25" s="1">
        <v>10</v>
      </c>
      <c r="P25" s="1" t="s">
        <v>161</v>
      </c>
      <c r="Q25" s="1" t="str">
        <f ca="1">IFERROR(__xludf.DUMMYFUNCTION("IFNA(IFS(REGEXMATCH(R26,""MgCl""),""MgCl"",REGEXMATCH(R26,""CaCl""),""CaCl"", REGEXMATCH(R26,""MgCl CaCl""),""MgCl CaCl""),""None"")
"),"None")</f>
        <v>None</v>
      </c>
      <c r="R25" s="1" t="s">
        <v>34</v>
      </c>
      <c r="S25" s="1" t="s">
        <v>162</v>
      </c>
      <c r="T25" s="1" t="s">
        <v>36</v>
      </c>
      <c r="U25" s="1" t="s">
        <v>163</v>
      </c>
      <c r="V25" s="1" t="s">
        <v>38</v>
      </c>
      <c r="W25" s="1" t="s">
        <v>169</v>
      </c>
      <c r="X25" s="1">
        <v>10000023</v>
      </c>
      <c r="Z25" s="1" t="s">
        <v>165</v>
      </c>
      <c r="AA25" s="1" t="s">
        <v>41</v>
      </c>
    </row>
    <row r="26" spans="1:27" x14ac:dyDescent="0.3">
      <c r="A26" s="1">
        <v>1993</v>
      </c>
      <c r="B26" s="1" t="s">
        <v>153</v>
      </c>
      <c r="C26" s="1" t="s">
        <v>154</v>
      </c>
      <c r="D26" s="1" t="s">
        <v>155</v>
      </c>
      <c r="E26" s="1" t="s">
        <v>8516</v>
      </c>
      <c r="F26" s="1" t="s">
        <v>26</v>
      </c>
      <c r="G26" s="1" t="s">
        <v>182</v>
      </c>
      <c r="H26" s="1" t="s">
        <v>157</v>
      </c>
      <c r="I26" s="1" t="s">
        <v>183</v>
      </c>
      <c r="J26" s="1">
        <f t="shared" si="0"/>
        <v>38</v>
      </c>
      <c r="K26" s="1">
        <f t="shared" si="1"/>
        <v>0.55263157894736847</v>
      </c>
      <c r="L26" s="1" t="s">
        <v>184</v>
      </c>
      <c r="M26" s="1" t="s">
        <v>59</v>
      </c>
      <c r="N26" s="1" t="s">
        <v>160</v>
      </c>
      <c r="O26" s="1">
        <v>10</v>
      </c>
      <c r="P26" s="1" t="s">
        <v>161</v>
      </c>
      <c r="Q26" s="1" t="str">
        <f ca="1">IFERROR(__xludf.DUMMYFUNCTION("IFNA(IFS(REGEXMATCH(R27,""MgCl""),""MgCl"",REGEXMATCH(R27,""CaCl""),""CaCl"", REGEXMATCH(R27,""MgCl CaCl""),""MgCl CaCl""),""None"")
"),"None")</f>
        <v>None</v>
      </c>
      <c r="R26" s="1" t="s">
        <v>34</v>
      </c>
      <c r="S26" s="1" t="s">
        <v>162</v>
      </c>
      <c r="T26" s="1" t="s">
        <v>36</v>
      </c>
      <c r="U26" s="1" t="s">
        <v>163</v>
      </c>
      <c r="V26" s="1" t="s">
        <v>38</v>
      </c>
      <c r="W26" s="1" t="s">
        <v>169</v>
      </c>
      <c r="X26" s="1">
        <v>10000024</v>
      </c>
      <c r="Z26" s="1" t="s">
        <v>165</v>
      </c>
      <c r="AA26" s="1" t="s">
        <v>41</v>
      </c>
    </row>
    <row r="27" spans="1:27" x14ac:dyDescent="0.3">
      <c r="A27" s="1">
        <v>1993</v>
      </c>
      <c r="B27" s="1" t="s">
        <v>153</v>
      </c>
      <c r="C27" s="1" t="s">
        <v>154</v>
      </c>
      <c r="D27" s="1" t="s">
        <v>155</v>
      </c>
      <c r="E27" s="1" t="s">
        <v>8516</v>
      </c>
      <c r="F27" s="1" t="s">
        <v>26</v>
      </c>
      <c r="G27" s="1" t="s">
        <v>185</v>
      </c>
      <c r="H27" s="1" t="s">
        <v>157</v>
      </c>
      <c r="I27" s="1" t="s">
        <v>186</v>
      </c>
      <c r="J27" s="1">
        <f t="shared" si="0"/>
        <v>37</v>
      </c>
      <c r="K27" s="1">
        <f t="shared" si="1"/>
        <v>0.48648648648648651</v>
      </c>
      <c r="L27" s="1" t="s">
        <v>187</v>
      </c>
      <c r="M27" s="1" t="s">
        <v>59</v>
      </c>
      <c r="N27" s="1" t="s">
        <v>188</v>
      </c>
      <c r="O27" s="1">
        <v>15</v>
      </c>
      <c r="P27" s="1" t="s">
        <v>161</v>
      </c>
      <c r="Q27" s="1" t="str">
        <f ca="1">IFERROR(__xludf.DUMMYFUNCTION("IFNA(IFS(REGEXMATCH(R28,""MgCl""),""MgCl"",REGEXMATCH(R28,""CaCl""),""CaCl"", REGEXMATCH(R28,""MgCl CaCl""),""MgCl CaCl""),""None"")
"),"None")</f>
        <v>None</v>
      </c>
      <c r="R27" s="1" t="s">
        <v>34</v>
      </c>
      <c r="S27" s="1" t="s">
        <v>162</v>
      </c>
      <c r="T27" s="1" t="s">
        <v>36</v>
      </c>
      <c r="U27" s="1" t="s">
        <v>163</v>
      </c>
      <c r="V27" s="1" t="s">
        <v>38</v>
      </c>
      <c r="W27" s="1" t="s">
        <v>189</v>
      </c>
      <c r="X27" s="1">
        <v>10000025</v>
      </c>
      <c r="Z27" s="1" t="s">
        <v>165</v>
      </c>
      <c r="AA27" s="1" t="s">
        <v>41</v>
      </c>
    </row>
    <row r="28" spans="1:27" x14ac:dyDescent="0.3">
      <c r="A28" s="1">
        <v>1993</v>
      </c>
      <c r="B28" s="1" t="s">
        <v>153</v>
      </c>
      <c r="C28" s="1" t="s">
        <v>154</v>
      </c>
      <c r="D28" s="1" t="s">
        <v>155</v>
      </c>
      <c r="E28" s="1" t="s">
        <v>8516</v>
      </c>
      <c r="F28" s="1" t="s">
        <v>26</v>
      </c>
      <c r="G28" s="1" t="s">
        <v>190</v>
      </c>
      <c r="H28" s="1" t="s">
        <v>157</v>
      </c>
      <c r="I28" s="1" t="s">
        <v>191</v>
      </c>
      <c r="J28" s="1">
        <f t="shared" si="0"/>
        <v>41</v>
      </c>
      <c r="K28" s="1">
        <f t="shared" si="1"/>
        <v>0.41463414634146339</v>
      </c>
      <c r="L28" s="1" t="s">
        <v>192</v>
      </c>
      <c r="M28" s="1" t="s">
        <v>59</v>
      </c>
      <c r="N28" s="1" t="s">
        <v>188</v>
      </c>
      <c r="O28" s="1">
        <v>15</v>
      </c>
      <c r="P28" s="1" t="s">
        <v>161</v>
      </c>
      <c r="Q28" s="1" t="str">
        <f ca="1">IFERROR(__xludf.DUMMYFUNCTION("IFNA(IFS(REGEXMATCH(R29,""MgCl""),""MgCl"",REGEXMATCH(R29,""CaCl""),""CaCl"", REGEXMATCH(R29,""MgCl CaCl""),""MgCl CaCl""),""None"")
"),"None")</f>
        <v>None</v>
      </c>
      <c r="R28" s="1" t="s">
        <v>34</v>
      </c>
      <c r="S28" s="1" t="s">
        <v>162</v>
      </c>
      <c r="T28" s="1" t="s">
        <v>36</v>
      </c>
      <c r="U28" s="1" t="s">
        <v>163</v>
      </c>
      <c r="V28" s="1" t="s">
        <v>38</v>
      </c>
      <c r="W28" s="1" t="s">
        <v>189</v>
      </c>
      <c r="X28" s="1">
        <v>10000026</v>
      </c>
      <c r="Z28" s="1" t="s">
        <v>165</v>
      </c>
      <c r="AA28" s="1" t="s">
        <v>41</v>
      </c>
    </row>
    <row r="29" spans="1:27" x14ac:dyDescent="0.3">
      <c r="A29" s="1">
        <v>1993</v>
      </c>
      <c r="B29" s="1" t="s">
        <v>153</v>
      </c>
      <c r="C29" s="1" t="s">
        <v>154</v>
      </c>
      <c r="D29" s="1" t="s">
        <v>155</v>
      </c>
      <c r="E29" s="1" t="s">
        <v>8516</v>
      </c>
      <c r="F29" s="1" t="s">
        <v>26</v>
      </c>
      <c r="G29" s="1" t="s">
        <v>193</v>
      </c>
      <c r="H29" s="1" t="s">
        <v>157</v>
      </c>
      <c r="I29" s="1" t="s">
        <v>194</v>
      </c>
      <c r="J29" s="1">
        <f t="shared" si="0"/>
        <v>38</v>
      </c>
      <c r="K29" s="1">
        <f t="shared" si="1"/>
        <v>0.5</v>
      </c>
      <c r="L29" s="1" t="s">
        <v>195</v>
      </c>
      <c r="M29" s="1" t="s">
        <v>59</v>
      </c>
      <c r="N29" s="1" t="s">
        <v>188</v>
      </c>
      <c r="O29" s="1">
        <v>15</v>
      </c>
      <c r="P29" s="1" t="s">
        <v>161</v>
      </c>
      <c r="Q29" s="1" t="str">
        <f ca="1">IFERROR(__xludf.DUMMYFUNCTION("IFNA(IFS(REGEXMATCH(R30,""MgCl""),""MgCl"",REGEXMATCH(R30,""CaCl""),""CaCl"", REGEXMATCH(R30,""MgCl CaCl""),""MgCl CaCl""),""None"")
"),"None")</f>
        <v>None</v>
      </c>
      <c r="R29" s="1" t="s">
        <v>34</v>
      </c>
      <c r="S29" s="1" t="s">
        <v>162</v>
      </c>
      <c r="T29" s="1" t="s">
        <v>36</v>
      </c>
      <c r="U29" s="1" t="s">
        <v>163</v>
      </c>
      <c r="V29" s="1" t="s">
        <v>38</v>
      </c>
      <c r="W29" s="1" t="s">
        <v>189</v>
      </c>
      <c r="X29" s="1">
        <v>10000027</v>
      </c>
      <c r="Z29" s="1" t="s">
        <v>165</v>
      </c>
      <c r="AA29" s="1" t="s">
        <v>41</v>
      </c>
    </row>
    <row r="30" spans="1:27" x14ac:dyDescent="0.3">
      <c r="A30" s="1">
        <v>1993</v>
      </c>
      <c r="B30" s="1" t="s">
        <v>153</v>
      </c>
      <c r="C30" s="1" t="s">
        <v>154</v>
      </c>
      <c r="D30" s="1" t="s">
        <v>155</v>
      </c>
      <c r="E30" s="1" t="s">
        <v>8516</v>
      </c>
      <c r="F30" s="1" t="s">
        <v>26</v>
      </c>
      <c r="G30" s="1" t="s">
        <v>196</v>
      </c>
      <c r="H30" s="1" t="s">
        <v>157</v>
      </c>
      <c r="I30" s="1" t="s">
        <v>197</v>
      </c>
      <c r="J30" s="1">
        <f t="shared" si="0"/>
        <v>34</v>
      </c>
      <c r="K30" s="1">
        <f t="shared" si="1"/>
        <v>0.47058823529411764</v>
      </c>
      <c r="L30" s="1" t="s">
        <v>198</v>
      </c>
      <c r="M30" s="1" t="s">
        <v>59</v>
      </c>
      <c r="N30" s="1" t="s">
        <v>188</v>
      </c>
      <c r="O30" s="1">
        <v>15</v>
      </c>
      <c r="P30" s="1" t="s">
        <v>161</v>
      </c>
      <c r="Q30" s="1" t="str">
        <f ca="1">IFERROR(__xludf.DUMMYFUNCTION("IFNA(IFS(REGEXMATCH(R31,""MgCl""),""MgCl"",REGEXMATCH(R31,""CaCl""),""CaCl"", REGEXMATCH(R31,""MgCl CaCl""),""MgCl CaCl""),""None"")
"),"None")</f>
        <v>None</v>
      </c>
      <c r="R30" s="1" t="s">
        <v>34</v>
      </c>
      <c r="S30" s="1" t="s">
        <v>162</v>
      </c>
      <c r="T30" s="1" t="s">
        <v>36</v>
      </c>
      <c r="U30" s="1" t="s">
        <v>163</v>
      </c>
      <c r="V30" s="1" t="s">
        <v>38</v>
      </c>
      <c r="W30" s="1" t="s">
        <v>189</v>
      </c>
      <c r="X30" s="1">
        <v>10000028</v>
      </c>
      <c r="Z30" s="1" t="s">
        <v>165</v>
      </c>
      <c r="AA30" s="1" t="s">
        <v>41</v>
      </c>
    </row>
    <row r="31" spans="1:27" x14ac:dyDescent="0.3">
      <c r="A31" s="1">
        <v>1993</v>
      </c>
      <c r="B31" s="1" t="s">
        <v>153</v>
      </c>
      <c r="C31" s="1" t="s">
        <v>154</v>
      </c>
      <c r="D31" s="1" t="s">
        <v>155</v>
      </c>
      <c r="E31" s="1" t="s">
        <v>8516</v>
      </c>
      <c r="F31" s="1" t="s">
        <v>26</v>
      </c>
      <c r="G31" s="1" t="s">
        <v>199</v>
      </c>
      <c r="H31" s="1" t="s">
        <v>157</v>
      </c>
      <c r="I31" s="1" t="s">
        <v>200</v>
      </c>
      <c r="J31" s="1">
        <f t="shared" si="0"/>
        <v>37</v>
      </c>
      <c r="K31" s="1">
        <f t="shared" si="1"/>
        <v>0.45945945945945948</v>
      </c>
      <c r="L31" s="1" t="s">
        <v>201</v>
      </c>
      <c r="M31" s="1" t="s">
        <v>59</v>
      </c>
      <c r="N31" s="1" t="s">
        <v>188</v>
      </c>
      <c r="O31" s="1">
        <v>15</v>
      </c>
      <c r="P31" s="1" t="s">
        <v>161</v>
      </c>
      <c r="Q31" s="1" t="str">
        <f ca="1">IFERROR(__xludf.DUMMYFUNCTION("IFNA(IFS(REGEXMATCH(R32,""MgCl""),""MgCl"",REGEXMATCH(R32,""CaCl""),""CaCl"", REGEXMATCH(R32,""MgCl CaCl""),""MgCl CaCl""),""None"")
"),"None")</f>
        <v>None</v>
      </c>
      <c r="R31" s="1" t="s">
        <v>34</v>
      </c>
      <c r="S31" s="1" t="s">
        <v>162</v>
      </c>
      <c r="T31" s="1" t="s">
        <v>36</v>
      </c>
      <c r="U31" s="1" t="s">
        <v>163</v>
      </c>
      <c r="V31" s="1" t="s">
        <v>38</v>
      </c>
      <c r="W31" s="1" t="s">
        <v>189</v>
      </c>
      <c r="X31" s="1">
        <v>10000029</v>
      </c>
      <c r="Z31" s="1" t="s">
        <v>165</v>
      </c>
      <c r="AA31" s="1" t="s">
        <v>41</v>
      </c>
    </row>
    <row r="32" spans="1:27" x14ac:dyDescent="0.3">
      <c r="A32" s="1">
        <v>1993</v>
      </c>
      <c r="B32" s="1" t="s">
        <v>153</v>
      </c>
      <c r="C32" s="1" t="s">
        <v>154</v>
      </c>
      <c r="D32" s="1" t="s">
        <v>155</v>
      </c>
      <c r="E32" s="1" t="s">
        <v>8516</v>
      </c>
      <c r="F32" s="1" t="s">
        <v>26</v>
      </c>
      <c r="G32" s="1" t="s">
        <v>202</v>
      </c>
      <c r="H32" s="1" t="s">
        <v>157</v>
      </c>
      <c r="I32" s="1" t="s">
        <v>203</v>
      </c>
      <c r="J32" s="1">
        <f t="shared" si="0"/>
        <v>36</v>
      </c>
      <c r="K32" s="1">
        <f t="shared" si="1"/>
        <v>0.47222222222222221</v>
      </c>
      <c r="L32" s="1" t="s">
        <v>204</v>
      </c>
      <c r="M32" s="1" t="s">
        <v>59</v>
      </c>
      <c r="N32" s="1" t="s">
        <v>188</v>
      </c>
      <c r="O32" s="1">
        <v>15</v>
      </c>
      <c r="P32" s="1" t="s">
        <v>161</v>
      </c>
      <c r="Q32" s="1" t="str">
        <f ca="1">IFERROR(__xludf.DUMMYFUNCTION("IFNA(IFS(REGEXMATCH(R33,""MgCl""),""MgCl"",REGEXMATCH(R33,""CaCl""),""CaCl"", REGEXMATCH(R33,""MgCl CaCl""),""MgCl CaCl""),""None"")
"),"None")</f>
        <v>None</v>
      </c>
      <c r="R32" s="1" t="s">
        <v>34</v>
      </c>
      <c r="S32" s="1" t="s">
        <v>162</v>
      </c>
      <c r="T32" s="1" t="s">
        <v>36</v>
      </c>
      <c r="U32" s="1" t="s">
        <v>163</v>
      </c>
      <c r="V32" s="1" t="s">
        <v>38</v>
      </c>
      <c r="W32" s="1" t="s">
        <v>189</v>
      </c>
      <c r="X32" s="1">
        <v>10000030</v>
      </c>
      <c r="Z32" s="1" t="s">
        <v>165</v>
      </c>
      <c r="AA32" s="1" t="s">
        <v>41</v>
      </c>
    </row>
    <row r="33" spans="1:27" x14ac:dyDescent="0.3">
      <c r="A33" s="1">
        <v>1993</v>
      </c>
      <c r="B33" s="1" t="s">
        <v>153</v>
      </c>
      <c r="C33" s="1" t="s">
        <v>154</v>
      </c>
      <c r="D33" s="1" t="s">
        <v>155</v>
      </c>
      <c r="E33" s="1" t="s">
        <v>8516</v>
      </c>
      <c r="F33" s="1" t="s">
        <v>26</v>
      </c>
      <c r="G33" s="1" t="s">
        <v>205</v>
      </c>
      <c r="H33" s="1" t="s">
        <v>157</v>
      </c>
      <c r="I33" s="1" t="s">
        <v>206</v>
      </c>
      <c r="J33" s="1">
        <f t="shared" si="0"/>
        <v>36</v>
      </c>
      <c r="K33" s="1">
        <f t="shared" si="1"/>
        <v>0.47222222222222221</v>
      </c>
      <c r="L33" s="1" t="s">
        <v>207</v>
      </c>
      <c r="M33" s="1" t="s">
        <v>59</v>
      </c>
      <c r="N33" s="1" t="s">
        <v>188</v>
      </c>
      <c r="O33" s="1">
        <v>15</v>
      </c>
      <c r="P33" s="1" t="s">
        <v>161</v>
      </c>
      <c r="Q33" s="1" t="str">
        <f ca="1">IFERROR(__xludf.DUMMYFUNCTION("IFNA(IFS(REGEXMATCH(R34,""MgCl""),""MgCl"",REGEXMATCH(R34,""CaCl""),""CaCl"", REGEXMATCH(R34,""MgCl CaCl""),""MgCl CaCl""),""None"")
"),"None")</f>
        <v>None</v>
      </c>
      <c r="R33" s="1" t="s">
        <v>34</v>
      </c>
      <c r="S33" s="1" t="s">
        <v>162</v>
      </c>
      <c r="T33" s="1" t="s">
        <v>36</v>
      </c>
      <c r="U33" s="1" t="s">
        <v>163</v>
      </c>
      <c r="V33" s="1" t="s">
        <v>38</v>
      </c>
      <c r="W33" s="1" t="s">
        <v>189</v>
      </c>
      <c r="X33" s="1">
        <v>10000031</v>
      </c>
      <c r="Z33" s="1" t="s">
        <v>165</v>
      </c>
      <c r="AA33" s="1" t="s">
        <v>41</v>
      </c>
    </row>
    <row r="34" spans="1:27" x14ac:dyDescent="0.3">
      <c r="A34" s="1">
        <v>1993</v>
      </c>
      <c r="B34" s="1" t="s">
        <v>153</v>
      </c>
      <c r="C34" s="1" t="s">
        <v>154</v>
      </c>
      <c r="D34" s="1" t="s">
        <v>155</v>
      </c>
      <c r="E34" s="1" t="s">
        <v>8516</v>
      </c>
      <c r="F34" s="1" t="s">
        <v>26</v>
      </c>
      <c r="G34" s="1" t="s">
        <v>208</v>
      </c>
      <c r="H34" s="1" t="s">
        <v>157</v>
      </c>
      <c r="I34" s="1" t="s">
        <v>209</v>
      </c>
      <c r="J34" s="1">
        <f t="shared" si="0"/>
        <v>38</v>
      </c>
      <c r="K34" s="1">
        <f t="shared" si="1"/>
        <v>0.42105263157894735</v>
      </c>
      <c r="L34" s="1" t="s">
        <v>210</v>
      </c>
      <c r="M34" s="1" t="s">
        <v>59</v>
      </c>
      <c r="N34" s="1" t="s">
        <v>188</v>
      </c>
      <c r="O34" s="1">
        <v>15</v>
      </c>
      <c r="P34" s="1" t="s">
        <v>161</v>
      </c>
      <c r="Q34" s="1" t="str">
        <f ca="1">IFERROR(__xludf.DUMMYFUNCTION("IFNA(IFS(REGEXMATCH(R35,""MgCl""),""MgCl"",REGEXMATCH(R35,""CaCl""),""CaCl"", REGEXMATCH(R35,""MgCl CaCl""),""MgCl CaCl""),""None"")
"),"None")</f>
        <v>None</v>
      </c>
      <c r="R34" s="1" t="s">
        <v>34</v>
      </c>
      <c r="S34" s="1" t="s">
        <v>162</v>
      </c>
      <c r="T34" s="1" t="s">
        <v>36</v>
      </c>
      <c r="U34" s="1" t="s">
        <v>163</v>
      </c>
      <c r="V34" s="1" t="s">
        <v>38</v>
      </c>
      <c r="W34" s="1" t="s">
        <v>189</v>
      </c>
      <c r="X34" s="1">
        <v>10000032</v>
      </c>
      <c r="Z34" s="1" t="s">
        <v>165</v>
      </c>
      <c r="AA34" s="1" t="s">
        <v>41</v>
      </c>
    </row>
    <row r="35" spans="1:27" x14ac:dyDescent="0.3">
      <c r="A35" s="1">
        <v>1993</v>
      </c>
      <c r="B35" s="1" t="s">
        <v>153</v>
      </c>
      <c r="C35" s="1" t="s">
        <v>154</v>
      </c>
      <c r="D35" s="1" t="s">
        <v>155</v>
      </c>
      <c r="E35" s="1" t="s">
        <v>8516</v>
      </c>
      <c r="F35" s="1" t="s">
        <v>26</v>
      </c>
      <c r="G35" s="1" t="s">
        <v>211</v>
      </c>
      <c r="H35" s="1" t="s">
        <v>157</v>
      </c>
      <c r="I35" s="1" t="s">
        <v>212</v>
      </c>
      <c r="J35" s="1">
        <f t="shared" si="0"/>
        <v>39</v>
      </c>
      <c r="K35" s="1">
        <f t="shared" si="1"/>
        <v>0.48717948717948717</v>
      </c>
      <c r="L35" s="1" t="s">
        <v>213</v>
      </c>
      <c r="M35" s="1" t="s">
        <v>59</v>
      </c>
      <c r="N35" s="1" t="s">
        <v>188</v>
      </c>
      <c r="O35" s="1">
        <v>15</v>
      </c>
      <c r="P35" s="1" t="s">
        <v>161</v>
      </c>
      <c r="Q35" s="1" t="str">
        <f ca="1">IFERROR(__xludf.DUMMYFUNCTION("IFNA(IFS(REGEXMATCH(R36,""MgCl""),""MgCl"",REGEXMATCH(R36,""CaCl""),""CaCl"", REGEXMATCH(R36,""MgCl CaCl""),""MgCl CaCl""),""None"")
"),"None")</f>
        <v>None</v>
      </c>
      <c r="R35" s="1" t="s">
        <v>34</v>
      </c>
      <c r="S35" s="1" t="s">
        <v>162</v>
      </c>
      <c r="T35" s="1" t="s">
        <v>36</v>
      </c>
      <c r="U35" s="1" t="s">
        <v>163</v>
      </c>
      <c r="V35" s="1" t="s">
        <v>38</v>
      </c>
      <c r="W35" s="1" t="s">
        <v>189</v>
      </c>
      <c r="X35" s="1">
        <v>10000033</v>
      </c>
      <c r="Z35" s="1" t="s">
        <v>165</v>
      </c>
      <c r="AA35" s="1" t="s">
        <v>41</v>
      </c>
    </row>
    <row r="36" spans="1:27" x14ac:dyDescent="0.3">
      <c r="A36" s="1">
        <v>1993</v>
      </c>
      <c r="B36" s="1" t="s">
        <v>153</v>
      </c>
      <c r="C36" s="1" t="s">
        <v>154</v>
      </c>
      <c r="D36" s="1" t="s">
        <v>155</v>
      </c>
      <c r="E36" s="1" t="s">
        <v>8516</v>
      </c>
      <c r="F36" s="1" t="s">
        <v>26</v>
      </c>
      <c r="G36" s="1" t="s">
        <v>214</v>
      </c>
      <c r="H36" s="1" t="s">
        <v>157</v>
      </c>
      <c r="I36" s="1" t="s">
        <v>215</v>
      </c>
      <c r="J36" s="1">
        <f t="shared" si="0"/>
        <v>37</v>
      </c>
      <c r="K36" s="1">
        <f t="shared" si="1"/>
        <v>0.48648648648648651</v>
      </c>
      <c r="L36" s="1" t="s">
        <v>195</v>
      </c>
      <c r="M36" s="1" t="s">
        <v>59</v>
      </c>
      <c r="N36" s="1" t="s">
        <v>188</v>
      </c>
      <c r="O36" s="1">
        <v>15</v>
      </c>
      <c r="P36" s="1" t="s">
        <v>161</v>
      </c>
      <c r="Q36" s="1" t="str">
        <f ca="1">IFERROR(__xludf.DUMMYFUNCTION("IFNA(IFS(REGEXMATCH(R37,""MgCl""),""MgCl"",REGEXMATCH(R37,""CaCl""),""CaCl"", REGEXMATCH(R37,""MgCl CaCl""),""MgCl CaCl""),""None"")
"),"None")</f>
        <v>None</v>
      </c>
      <c r="R36" s="1" t="s">
        <v>34</v>
      </c>
      <c r="S36" s="1" t="s">
        <v>162</v>
      </c>
      <c r="T36" s="1" t="s">
        <v>36</v>
      </c>
      <c r="U36" s="1" t="s">
        <v>163</v>
      </c>
      <c r="V36" s="1" t="s">
        <v>38</v>
      </c>
      <c r="W36" s="1" t="s">
        <v>189</v>
      </c>
      <c r="X36" s="1">
        <v>10000034</v>
      </c>
      <c r="Z36" s="1" t="s">
        <v>165</v>
      </c>
      <c r="AA36" s="1" t="s">
        <v>41</v>
      </c>
    </row>
    <row r="37" spans="1:27" x14ac:dyDescent="0.3">
      <c r="A37" s="1">
        <v>1993</v>
      </c>
      <c r="B37" s="1" t="s">
        <v>153</v>
      </c>
      <c r="C37" s="1" t="s">
        <v>154</v>
      </c>
      <c r="D37" s="1" t="s">
        <v>155</v>
      </c>
      <c r="E37" s="1" t="s">
        <v>8516</v>
      </c>
      <c r="F37" s="1" t="s">
        <v>26</v>
      </c>
      <c r="G37" s="1" t="s">
        <v>216</v>
      </c>
      <c r="H37" s="1" t="s">
        <v>157</v>
      </c>
      <c r="I37" s="1" t="s">
        <v>217</v>
      </c>
      <c r="J37" s="1">
        <f t="shared" si="0"/>
        <v>39</v>
      </c>
      <c r="K37" s="1">
        <f t="shared" si="1"/>
        <v>0.41025641025641024</v>
      </c>
      <c r="L37" s="1" t="s">
        <v>218</v>
      </c>
      <c r="M37" s="1" t="s">
        <v>59</v>
      </c>
      <c r="N37" s="1" t="s">
        <v>188</v>
      </c>
      <c r="O37" s="1">
        <v>15</v>
      </c>
      <c r="P37" s="1" t="s">
        <v>161</v>
      </c>
      <c r="Q37" s="1" t="str">
        <f ca="1">IFERROR(__xludf.DUMMYFUNCTION("IFNA(IFS(REGEXMATCH(R38,""MgCl""),""MgCl"",REGEXMATCH(R38,""CaCl""),""CaCl"", REGEXMATCH(R38,""MgCl CaCl""),""MgCl CaCl""),""None"")
"),"None")</f>
        <v>None</v>
      </c>
      <c r="R37" s="1" t="s">
        <v>34</v>
      </c>
      <c r="S37" s="1" t="s">
        <v>162</v>
      </c>
      <c r="T37" s="1" t="s">
        <v>36</v>
      </c>
      <c r="U37" s="1" t="s">
        <v>163</v>
      </c>
      <c r="V37" s="1" t="s">
        <v>38</v>
      </c>
      <c r="W37" s="1" t="s">
        <v>189</v>
      </c>
      <c r="X37" s="1">
        <v>10000035</v>
      </c>
      <c r="Z37" s="1" t="s">
        <v>165</v>
      </c>
      <c r="AA37" s="1" t="s">
        <v>41</v>
      </c>
    </row>
    <row r="38" spans="1:27" x14ac:dyDescent="0.3">
      <c r="A38" s="1">
        <v>1993</v>
      </c>
      <c r="B38" s="1" t="s">
        <v>153</v>
      </c>
      <c r="C38" s="1" t="s">
        <v>154</v>
      </c>
      <c r="D38" s="1" t="s">
        <v>155</v>
      </c>
      <c r="E38" s="1" t="s">
        <v>8516</v>
      </c>
      <c r="F38" s="1" t="s">
        <v>26</v>
      </c>
      <c r="G38" s="1" t="s">
        <v>182</v>
      </c>
      <c r="H38" s="1" t="s">
        <v>157</v>
      </c>
      <c r="I38" s="1" t="s">
        <v>219</v>
      </c>
      <c r="J38" s="1">
        <f t="shared" si="0"/>
        <v>33</v>
      </c>
      <c r="K38" s="1">
        <f t="shared" si="1"/>
        <v>0.48484848484848486</v>
      </c>
      <c r="L38" s="1" t="s">
        <v>220</v>
      </c>
      <c r="M38" s="1" t="s">
        <v>59</v>
      </c>
      <c r="N38" s="1" t="s">
        <v>188</v>
      </c>
      <c r="O38" s="1">
        <v>15</v>
      </c>
      <c r="P38" s="1" t="s">
        <v>161</v>
      </c>
      <c r="Q38" s="1" t="str">
        <f ca="1">IFERROR(__xludf.DUMMYFUNCTION("IFNA(IFS(REGEXMATCH(R39,""MgCl""),""MgCl"",REGEXMATCH(R39,""CaCl""),""CaCl"", REGEXMATCH(R39,""MgCl CaCl""),""MgCl CaCl""),""None"")
"),"None")</f>
        <v>None</v>
      </c>
      <c r="R38" s="1" t="s">
        <v>34</v>
      </c>
      <c r="S38" s="1" t="s">
        <v>162</v>
      </c>
      <c r="T38" s="1" t="s">
        <v>36</v>
      </c>
      <c r="U38" s="1" t="s">
        <v>163</v>
      </c>
      <c r="V38" s="1" t="s">
        <v>38</v>
      </c>
      <c r="W38" s="1" t="s">
        <v>189</v>
      </c>
      <c r="X38" s="1">
        <v>10000036</v>
      </c>
      <c r="Z38" s="1" t="s">
        <v>165</v>
      </c>
      <c r="AA38" s="1" t="s">
        <v>41</v>
      </c>
    </row>
    <row r="39" spans="1:27" x14ac:dyDescent="0.3">
      <c r="A39" s="1">
        <v>1993</v>
      </c>
      <c r="B39" s="1" t="s">
        <v>153</v>
      </c>
      <c r="C39" s="1" t="s">
        <v>154</v>
      </c>
      <c r="D39" s="1" t="s">
        <v>155</v>
      </c>
      <c r="E39" s="1" t="s">
        <v>8516</v>
      </c>
      <c r="F39" s="1" t="s">
        <v>26</v>
      </c>
      <c r="G39" s="1" t="s">
        <v>221</v>
      </c>
      <c r="H39" s="1" t="s">
        <v>157</v>
      </c>
      <c r="I39" s="1" t="s">
        <v>222</v>
      </c>
      <c r="J39" s="1">
        <f t="shared" si="0"/>
        <v>40</v>
      </c>
      <c r="K39" s="1">
        <f t="shared" si="1"/>
        <v>0.55000000000000004</v>
      </c>
      <c r="L39" s="1" t="s">
        <v>223</v>
      </c>
      <c r="M39" s="1" t="s">
        <v>59</v>
      </c>
      <c r="N39" s="1" t="s">
        <v>188</v>
      </c>
      <c r="O39" s="1">
        <v>15</v>
      </c>
      <c r="P39" s="1" t="s">
        <v>161</v>
      </c>
      <c r="Q39" s="1" t="str">
        <f ca="1">IFERROR(__xludf.DUMMYFUNCTION("IFNA(IFS(REGEXMATCH(R40,""MgCl""),""MgCl"",REGEXMATCH(R40,""CaCl""),""CaCl"", REGEXMATCH(R40,""MgCl CaCl""),""MgCl CaCl""),""None"")
"),"None")</f>
        <v>None</v>
      </c>
      <c r="R39" s="1" t="s">
        <v>34</v>
      </c>
      <c r="S39" s="1" t="s">
        <v>162</v>
      </c>
      <c r="T39" s="1" t="s">
        <v>36</v>
      </c>
      <c r="U39" s="1" t="s">
        <v>163</v>
      </c>
      <c r="V39" s="1" t="s">
        <v>38</v>
      </c>
      <c r="W39" s="1" t="s">
        <v>189</v>
      </c>
      <c r="X39" s="1">
        <v>10000037</v>
      </c>
      <c r="Z39" s="1" t="s">
        <v>165</v>
      </c>
      <c r="AA39" s="1" t="s">
        <v>41</v>
      </c>
    </row>
    <row r="40" spans="1:27" x14ac:dyDescent="0.3">
      <c r="A40" s="1">
        <v>1993</v>
      </c>
      <c r="B40" s="1" t="s">
        <v>153</v>
      </c>
      <c r="C40" s="1" t="s">
        <v>154</v>
      </c>
      <c r="D40" s="1" t="s">
        <v>155</v>
      </c>
      <c r="E40" s="1" t="s">
        <v>8516</v>
      </c>
      <c r="F40" s="1" t="s">
        <v>26</v>
      </c>
      <c r="G40" s="1" t="s">
        <v>224</v>
      </c>
      <c r="H40" s="1" t="s">
        <v>157</v>
      </c>
      <c r="I40" s="1" t="s">
        <v>225</v>
      </c>
      <c r="J40" s="1">
        <f t="shared" si="0"/>
        <v>37</v>
      </c>
      <c r="K40" s="1">
        <f t="shared" si="1"/>
        <v>0.51351351351351349</v>
      </c>
      <c r="L40" s="1" t="s">
        <v>213</v>
      </c>
      <c r="M40" s="1" t="s">
        <v>59</v>
      </c>
      <c r="N40" s="1" t="s">
        <v>188</v>
      </c>
      <c r="O40" s="1">
        <v>15</v>
      </c>
      <c r="P40" s="1" t="s">
        <v>161</v>
      </c>
      <c r="Q40" s="1" t="str">
        <f ca="1">IFERROR(__xludf.DUMMYFUNCTION("IFNA(IFS(REGEXMATCH(R41,""MgCl""),""MgCl"",REGEXMATCH(R41,""CaCl""),""CaCl"", REGEXMATCH(R41,""MgCl CaCl""),""MgCl CaCl""),""None"")
"),"None")</f>
        <v>None</v>
      </c>
      <c r="R40" s="1" t="s">
        <v>34</v>
      </c>
      <c r="S40" s="1" t="s">
        <v>162</v>
      </c>
      <c r="T40" s="1" t="s">
        <v>36</v>
      </c>
      <c r="U40" s="1" t="s">
        <v>163</v>
      </c>
      <c r="V40" s="1" t="s">
        <v>38</v>
      </c>
      <c r="W40" s="1" t="s">
        <v>189</v>
      </c>
      <c r="X40" s="1">
        <v>10000038</v>
      </c>
      <c r="Z40" s="1" t="s">
        <v>165</v>
      </c>
      <c r="AA40" s="1" t="s">
        <v>41</v>
      </c>
    </row>
    <row r="41" spans="1:27" x14ac:dyDescent="0.3">
      <c r="A41" s="1">
        <v>1993</v>
      </c>
      <c r="B41" s="1" t="s">
        <v>153</v>
      </c>
      <c r="C41" s="1" t="s">
        <v>154</v>
      </c>
      <c r="D41" s="1" t="s">
        <v>155</v>
      </c>
      <c r="E41" s="1" t="s">
        <v>8516</v>
      </c>
      <c r="F41" s="1" t="s">
        <v>26</v>
      </c>
      <c r="G41" s="1" t="s">
        <v>226</v>
      </c>
      <c r="H41" s="1" t="s">
        <v>157</v>
      </c>
      <c r="I41" s="1" t="s">
        <v>227</v>
      </c>
      <c r="J41" s="1">
        <f t="shared" si="0"/>
        <v>38</v>
      </c>
      <c r="K41" s="1">
        <f t="shared" si="1"/>
        <v>0.47368421052631576</v>
      </c>
      <c r="L41" s="1" t="s">
        <v>228</v>
      </c>
      <c r="M41" s="1" t="s">
        <v>59</v>
      </c>
      <c r="N41" s="1" t="s">
        <v>188</v>
      </c>
      <c r="O41" s="1">
        <v>15</v>
      </c>
      <c r="P41" s="1" t="s">
        <v>161</v>
      </c>
      <c r="Q41" s="1" t="str">
        <f ca="1">IFERROR(__xludf.DUMMYFUNCTION("IFNA(IFS(REGEXMATCH(R42,""MgCl""),""MgCl"",REGEXMATCH(R42,""CaCl""),""CaCl"", REGEXMATCH(R42,""MgCl CaCl""),""MgCl CaCl""),""None"")
"),"None")</f>
        <v>None</v>
      </c>
      <c r="R41" s="1" t="s">
        <v>34</v>
      </c>
      <c r="S41" s="1" t="s">
        <v>162</v>
      </c>
      <c r="T41" s="1" t="s">
        <v>36</v>
      </c>
      <c r="U41" s="1" t="s">
        <v>163</v>
      </c>
      <c r="V41" s="1" t="s">
        <v>38</v>
      </c>
      <c r="W41" s="1" t="s">
        <v>189</v>
      </c>
      <c r="X41" s="1">
        <v>10000039</v>
      </c>
      <c r="Z41" s="1" t="s">
        <v>165</v>
      </c>
      <c r="AA41" s="1" t="s">
        <v>41</v>
      </c>
    </row>
    <row r="42" spans="1:27" x14ac:dyDescent="0.3">
      <c r="A42" s="1">
        <v>1993</v>
      </c>
      <c r="B42" s="1" t="s">
        <v>153</v>
      </c>
      <c r="C42" s="1" t="s">
        <v>154</v>
      </c>
      <c r="D42" s="1" t="s">
        <v>155</v>
      </c>
      <c r="E42" s="1" t="s">
        <v>8516</v>
      </c>
      <c r="F42" s="1" t="s">
        <v>26</v>
      </c>
      <c r="G42" s="1" t="s">
        <v>229</v>
      </c>
      <c r="H42" s="1" t="s">
        <v>157</v>
      </c>
      <c r="I42" s="1" t="s">
        <v>230</v>
      </c>
      <c r="J42" s="1">
        <f t="shared" si="0"/>
        <v>36</v>
      </c>
      <c r="K42" s="1">
        <f t="shared" si="1"/>
        <v>0.5</v>
      </c>
      <c r="L42" s="1" t="s">
        <v>231</v>
      </c>
      <c r="M42" s="1" t="s">
        <v>59</v>
      </c>
      <c r="N42" s="1" t="s">
        <v>188</v>
      </c>
      <c r="O42" s="1">
        <v>15</v>
      </c>
      <c r="P42" s="1" t="s">
        <v>161</v>
      </c>
      <c r="Q42" s="1" t="str">
        <f ca="1">IFERROR(__xludf.DUMMYFUNCTION("IFNA(IFS(REGEXMATCH(R43,""MgCl""),""MgCl"",REGEXMATCH(R43,""CaCl""),""CaCl"", REGEXMATCH(R43,""MgCl CaCl""),""MgCl CaCl""),""None"")
"),"None")</f>
        <v>None</v>
      </c>
      <c r="R42" s="1" t="s">
        <v>34</v>
      </c>
      <c r="S42" s="1" t="s">
        <v>162</v>
      </c>
      <c r="T42" s="1" t="s">
        <v>36</v>
      </c>
      <c r="U42" s="1" t="s">
        <v>163</v>
      </c>
      <c r="V42" s="1" t="s">
        <v>38</v>
      </c>
      <c r="W42" s="1" t="s">
        <v>189</v>
      </c>
      <c r="X42" s="1">
        <v>10000040</v>
      </c>
      <c r="Z42" s="1" t="s">
        <v>165</v>
      </c>
      <c r="AA42" s="1" t="s">
        <v>41</v>
      </c>
    </row>
    <row r="43" spans="1:27" x14ac:dyDescent="0.3">
      <c r="A43" s="1">
        <v>1993</v>
      </c>
      <c r="B43" s="1" t="s">
        <v>153</v>
      </c>
      <c r="C43" s="1" t="s">
        <v>154</v>
      </c>
      <c r="D43" s="1" t="s">
        <v>155</v>
      </c>
      <c r="E43" s="1" t="s">
        <v>8516</v>
      </c>
      <c r="F43" s="1" t="s">
        <v>26</v>
      </c>
      <c r="G43" s="1" t="s">
        <v>232</v>
      </c>
      <c r="H43" s="1" t="s">
        <v>157</v>
      </c>
      <c r="I43" s="1" t="s">
        <v>233</v>
      </c>
      <c r="J43" s="1">
        <f t="shared" si="0"/>
        <v>35</v>
      </c>
      <c r="K43" s="1">
        <f t="shared" si="1"/>
        <v>0.51428571428571423</v>
      </c>
      <c r="L43" s="1" t="s">
        <v>168</v>
      </c>
      <c r="M43" s="1" t="s">
        <v>59</v>
      </c>
      <c r="N43" s="1" t="s">
        <v>188</v>
      </c>
      <c r="O43" s="1">
        <v>15</v>
      </c>
      <c r="P43" s="1" t="s">
        <v>161</v>
      </c>
      <c r="Q43" s="1" t="str">
        <f ca="1">IFERROR(__xludf.DUMMYFUNCTION("IFNA(IFS(REGEXMATCH(R44,""MgCl""),""MgCl"",REGEXMATCH(R44,""CaCl""),""CaCl"", REGEXMATCH(R44,""MgCl CaCl""),""MgCl CaCl""),""None"")
"),"None")</f>
        <v>None</v>
      </c>
      <c r="R43" s="1" t="s">
        <v>34</v>
      </c>
      <c r="S43" s="1" t="s">
        <v>162</v>
      </c>
      <c r="T43" s="1" t="s">
        <v>36</v>
      </c>
      <c r="U43" s="1" t="s">
        <v>163</v>
      </c>
      <c r="V43" s="1" t="s">
        <v>38</v>
      </c>
      <c r="W43" s="1" t="s">
        <v>189</v>
      </c>
      <c r="X43" s="1">
        <v>10000041</v>
      </c>
      <c r="Z43" s="1" t="s">
        <v>165</v>
      </c>
      <c r="AA43" s="1" t="s">
        <v>41</v>
      </c>
    </row>
    <row r="44" spans="1:27" x14ac:dyDescent="0.3">
      <c r="A44" s="1">
        <v>1993</v>
      </c>
      <c r="B44" s="1" t="s">
        <v>153</v>
      </c>
      <c r="C44" s="1" t="s">
        <v>154</v>
      </c>
      <c r="D44" s="1" t="s">
        <v>155</v>
      </c>
      <c r="E44" s="1" t="s">
        <v>8516</v>
      </c>
      <c r="F44" s="1" t="s">
        <v>26</v>
      </c>
      <c r="G44" s="1" t="s">
        <v>234</v>
      </c>
      <c r="H44" s="1" t="s">
        <v>157</v>
      </c>
      <c r="I44" s="1" t="s">
        <v>235</v>
      </c>
      <c r="J44" s="1">
        <f t="shared" si="0"/>
        <v>38</v>
      </c>
      <c r="K44" s="1">
        <f t="shared" si="1"/>
        <v>0.47368421052631576</v>
      </c>
      <c r="L44" s="1" t="s">
        <v>236</v>
      </c>
      <c r="M44" s="1" t="s">
        <v>59</v>
      </c>
      <c r="N44" s="1" t="s">
        <v>188</v>
      </c>
      <c r="O44" s="1">
        <v>15</v>
      </c>
      <c r="P44" s="1" t="s">
        <v>161</v>
      </c>
      <c r="Q44" s="1" t="str">
        <f ca="1">IFERROR(__xludf.DUMMYFUNCTION("IFNA(IFS(REGEXMATCH(R45,""MgCl""),""MgCl"",REGEXMATCH(R45,""CaCl""),""CaCl"", REGEXMATCH(R45,""MgCl CaCl""),""MgCl CaCl""),""None"")
"),"None")</f>
        <v>None</v>
      </c>
      <c r="R44" s="1" t="s">
        <v>34</v>
      </c>
      <c r="S44" s="1" t="s">
        <v>162</v>
      </c>
      <c r="T44" s="1" t="s">
        <v>36</v>
      </c>
      <c r="U44" s="1" t="s">
        <v>163</v>
      </c>
      <c r="V44" s="1" t="s">
        <v>38</v>
      </c>
      <c r="W44" s="1" t="s">
        <v>189</v>
      </c>
      <c r="X44" s="1">
        <v>10000042</v>
      </c>
      <c r="Z44" s="1" t="s">
        <v>165</v>
      </c>
      <c r="AA44" s="1" t="s">
        <v>41</v>
      </c>
    </row>
    <row r="45" spans="1:27" x14ac:dyDescent="0.3">
      <c r="A45" s="1">
        <v>1993</v>
      </c>
      <c r="B45" s="1" t="s">
        <v>153</v>
      </c>
      <c r="C45" s="1" t="s">
        <v>154</v>
      </c>
      <c r="D45" s="1" t="s">
        <v>155</v>
      </c>
      <c r="E45" s="1" t="s">
        <v>8516</v>
      </c>
      <c r="F45" s="1" t="s">
        <v>26</v>
      </c>
      <c r="G45" s="1" t="s">
        <v>237</v>
      </c>
      <c r="H45" s="1" t="s">
        <v>157</v>
      </c>
      <c r="I45" s="1" t="s">
        <v>238</v>
      </c>
      <c r="J45" s="1">
        <f t="shared" si="0"/>
        <v>36</v>
      </c>
      <c r="K45" s="1">
        <f t="shared" si="1"/>
        <v>0.44444444444444442</v>
      </c>
      <c r="L45" s="1" t="s">
        <v>239</v>
      </c>
      <c r="M45" s="1" t="s">
        <v>59</v>
      </c>
      <c r="N45" s="1" t="s">
        <v>188</v>
      </c>
      <c r="O45" s="1">
        <v>15</v>
      </c>
      <c r="P45" s="1" t="s">
        <v>161</v>
      </c>
      <c r="Q45" s="1" t="str">
        <f ca="1">IFERROR(__xludf.DUMMYFUNCTION("IFNA(IFS(REGEXMATCH(R46,""MgCl""),""MgCl"",REGEXMATCH(R46,""CaCl""),""CaCl"", REGEXMATCH(R46,""MgCl CaCl""),""MgCl CaCl""),""None"")
"),"None")</f>
        <v>None</v>
      </c>
      <c r="R45" s="1" t="s">
        <v>34</v>
      </c>
      <c r="S45" s="1" t="s">
        <v>162</v>
      </c>
      <c r="T45" s="1" t="s">
        <v>36</v>
      </c>
      <c r="U45" s="1" t="s">
        <v>163</v>
      </c>
      <c r="V45" s="1" t="s">
        <v>38</v>
      </c>
      <c r="W45" s="1" t="s">
        <v>189</v>
      </c>
      <c r="X45" s="1">
        <v>10000043</v>
      </c>
      <c r="Z45" s="1" t="s">
        <v>165</v>
      </c>
      <c r="AA45" s="1" t="s">
        <v>41</v>
      </c>
    </row>
    <row r="46" spans="1:27" x14ac:dyDescent="0.3">
      <c r="A46" s="1">
        <v>1993</v>
      </c>
      <c r="B46" s="1" t="s">
        <v>153</v>
      </c>
      <c r="C46" s="1" t="s">
        <v>154</v>
      </c>
      <c r="D46" s="1" t="s">
        <v>155</v>
      </c>
      <c r="E46" s="1" t="s">
        <v>8516</v>
      </c>
      <c r="F46" s="1" t="s">
        <v>26</v>
      </c>
      <c r="G46" s="1" t="s">
        <v>240</v>
      </c>
      <c r="H46" s="1" t="s">
        <v>157</v>
      </c>
      <c r="I46" s="1" t="s">
        <v>241</v>
      </c>
      <c r="J46" s="1">
        <f t="shared" si="0"/>
        <v>38</v>
      </c>
      <c r="K46" s="1">
        <f t="shared" si="1"/>
        <v>0.5</v>
      </c>
      <c r="L46" s="1" t="s">
        <v>218</v>
      </c>
      <c r="M46" s="1" t="s">
        <v>59</v>
      </c>
      <c r="N46" s="1" t="s">
        <v>188</v>
      </c>
      <c r="O46" s="1">
        <v>15</v>
      </c>
      <c r="P46" s="1" t="s">
        <v>161</v>
      </c>
      <c r="Q46" s="1" t="str">
        <f ca="1">IFERROR(__xludf.DUMMYFUNCTION("IFNA(IFS(REGEXMATCH(R47,""MgCl""),""MgCl"",REGEXMATCH(R47,""CaCl""),""CaCl"", REGEXMATCH(R47,""MgCl CaCl""),""MgCl CaCl""),""None"")
"),"None")</f>
        <v>None</v>
      </c>
      <c r="R46" s="1" t="s">
        <v>34</v>
      </c>
      <c r="S46" s="1" t="s">
        <v>162</v>
      </c>
      <c r="T46" s="1" t="s">
        <v>36</v>
      </c>
      <c r="U46" s="1" t="s">
        <v>163</v>
      </c>
      <c r="V46" s="1" t="s">
        <v>38</v>
      </c>
      <c r="W46" s="1" t="s">
        <v>189</v>
      </c>
      <c r="X46" s="1">
        <v>10000044</v>
      </c>
      <c r="Z46" s="1" t="s">
        <v>165</v>
      </c>
      <c r="AA46" s="1" t="s">
        <v>41</v>
      </c>
    </row>
    <row r="47" spans="1:27" x14ac:dyDescent="0.3">
      <c r="A47" s="1">
        <v>1993</v>
      </c>
      <c r="B47" s="1" t="s">
        <v>153</v>
      </c>
      <c r="C47" s="1" t="s">
        <v>154</v>
      </c>
      <c r="D47" s="1" t="s">
        <v>155</v>
      </c>
      <c r="E47" s="1" t="s">
        <v>8516</v>
      </c>
      <c r="F47" s="1" t="s">
        <v>26</v>
      </c>
      <c r="G47" s="1" t="s">
        <v>242</v>
      </c>
      <c r="H47" s="1" t="s">
        <v>157</v>
      </c>
      <c r="I47" s="1" t="s">
        <v>243</v>
      </c>
      <c r="J47" s="1">
        <f t="shared" si="0"/>
        <v>36</v>
      </c>
      <c r="K47" s="1">
        <f t="shared" si="1"/>
        <v>0.52777777777777779</v>
      </c>
      <c r="L47" s="1" t="s">
        <v>244</v>
      </c>
      <c r="M47" s="1" t="s">
        <v>59</v>
      </c>
      <c r="N47" s="1" t="s">
        <v>188</v>
      </c>
      <c r="O47" s="1">
        <v>15</v>
      </c>
      <c r="P47" s="1" t="s">
        <v>161</v>
      </c>
      <c r="Q47" s="1" t="str">
        <f ca="1">IFERROR(__xludf.DUMMYFUNCTION("IFNA(IFS(REGEXMATCH(R48,""MgCl""),""MgCl"",REGEXMATCH(R48,""CaCl""),""CaCl"", REGEXMATCH(R48,""MgCl CaCl""),""MgCl CaCl""),""None"")
"),"None")</f>
        <v>None</v>
      </c>
      <c r="R47" s="1" t="s">
        <v>34</v>
      </c>
      <c r="S47" s="1" t="s">
        <v>162</v>
      </c>
      <c r="T47" s="1" t="s">
        <v>36</v>
      </c>
      <c r="U47" s="1" t="s">
        <v>163</v>
      </c>
      <c r="V47" s="1" t="s">
        <v>38</v>
      </c>
      <c r="W47" s="1" t="s">
        <v>189</v>
      </c>
      <c r="X47" s="1">
        <v>10000045</v>
      </c>
      <c r="Z47" s="1" t="s">
        <v>165</v>
      </c>
      <c r="AA47" s="1" t="s">
        <v>41</v>
      </c>
    </row>
    <row r="48" spans="1:27" x14ac:dyDescent="0.3">
      <c r="A48" s="1">
        <v>1993</v>
      </c>
      <c r="B48" s="1" t="s">
        <v>153</v>
      </c>
      <c r="C48" s="1" t="s">
        <v>154</v>
      </c>
      <c r="D48" s="1" t="s">
        <v>155</v>
      </c>
      <c r="E48" s="1" t="s">
        <v>8516</v>
      </c>
      <c r="F48" s="1" t="s">
        <v>26</v>
      </c>
      <c r="G48" s="1" t="s">
        <v>245</v>
      </c>
      <c r="H48" s="1" t="s">
        <v>157</v>
      </c>
      <c r="I48" s="1" t="s">
        <v>246</v>
      </c>
      <c r="J48" s="1">
        <f t="shared" si="0"/>
        <v>38</v>
      </c>
      <c r="K48" s="1">
        <f t="shared" si="1"/>
        <v>0.5</v>
      </c>
      <c r="L48" s="1" t="s">
        <v>247</v>
      </c>
      <c r="M48" s="1" t="s">
        <v>59</v>
      </c>
      <c r="N48" s="1" t="s">
        <v>188</v>
      </c>
      <c r="O48" s="1">
        <v>15</v>
      </c>
      <c r="P48" s="1" t="s">
        <v>161</v>
      </c>
      <c r="Q48" s="1" t="str">
        <f ca="1">IFERROR(__xludf.DUMMYFUNCTION("IFNA(IFS(REGEXMATCH(R49,""MgCl""),""MgCl"",REGEXMATCH(R49,""CaCl""),""CaCl"", REGEXMATCH(R49,""MgCl CaCl""),""MgCl CaCl""),""None"")
"),"None")</f>
        <v>None</v>
      </c>
      <c r="R48" s="1" t="s">
        <v>34</v>
      </c>
      <c r="S48" s="1" t="s">
        <v>162</v>
      </c>
      <c r="T48" s="1" t="s">
        <v>36</v>
      </c>
      <c r="U48" s="1" t="s">
        <v>163</v>
      </c>
      <c r="V48" s="1" t="s">
        <v>38</v>
      </c>
      <c r="W48" s="1" t="s">
        <v>189</v>
      </c>
      <c r="X48" s="1">
        <v>10000046</v>
      </c>
      <c r="Z48" s="1" t="s">
        <v>165</v>
      </c>
      <c r="AA48" s="1" t="s">
        <v>41</v>
      </c>
    </row>
    <row r="49" spans="1:27" x14ac:dyDescent="0.3">
      <c r="A49" s="1">
        <v>1993</v>
      </c>
      <c r="B49" s="1" t="s">
        <v>153</v>
      </c>
      <c r="C49" s="1" t="s">
        <v>154</v>
      </c>
      <c r="D49" s="1" t="s">
        <v>155</v>
      </c>
      <c r="E49" s="1" t="s">
        <v>8516</v>
      </c>
      <c r="F49" s="1" t="s">
        <v>26</v>
      </c>
      <c r="G49" s="1" t="s">
        <v>248</v>
      </c>
      <c r="H49" s="1" t="s">
        <v>157</v>
      </c>
      <c r="I49" s="1" t="s">
        <v>249</v>
      </c>
      <c r="J49" s="1">
        <f t="shared" si="0"/>
        <v>37</v>
      </c>
      <c r="K49" s="1">
        <f t="shared" si="1"/>
        <v>0.51351351351351349</v>
      </c>
      <c r="L49" s="1" t="s">
        <v>250</v>
      </c>
      <c r="M49" s="1" t="s">
        <v>59</v>
      </c>
      <c r="N49" s="1" t="s">
        <v>188</v>
      </c>
      <c r="O49" s="1">
        <v>15</v>
      </c>
      <c r="P49" s="1" t="s">
        <v>161</v>
      </c>
      <c r="Q49" s="1" t="str">
        <f ca="1">IFERROR(__xludf.DUMMYFUNCTION("IFNA(IFS(REGEXMATCH(R50,""MgCl""),""MgCl"",REGEXMATCH(R50,""CaCl""),""CaCl"", REGEXMATCH(R50,""MgCl CaCl""),""MgCl CaCl""),""None"")
"),"None")</f>
        <v>None</v>
      </c>
      <c r="R49" s="1" t="s">
        <v>34</v>
      </c>
      <c r="S49" s="1" t="s">
        <v>162</v>
      </c>
      <c r="T49" s="1" t="s">
        <v>36</v>
      </c>
      <c r="U49" s="1" t="s">
        <v>163</v>
      </c>
      <c r="V49" s="1" t="s">
        <v>38</v>
      </c>
      <c r="W49" s="1" t="s">
        <v>189</v>
      </c>
      <c r="X49" s="1">
        <v>10000047</v>
      </c>
      <c r="Z49" s="1" t="s">
        <v>165</v>
      </c>
      <c r="AA49" s="1" t="s">
        <v>41</v>
      </c>
    </row>
    <row r="50" spans="1:27" x14ac:dyDescent="0.3">
      <c r="A50" s="1">
        <v>1993</v>
      </c>
      <c r="B50" s="1" t="s">
        <v>153</v>
      </c>
      <c r="C50" s="1" t="s">
        <v>154</v>
      </c>
      <c r="D50" s="1" t="s">
        <v>155</v>
      </c>
      <c r="E50" s="1" t="s">
        <v>8516</v>
      </c>
      <c r="F50" s="1" t="s">
        <v>26</v>
      </c>
      <c r="G50" s="1" t="s">
        <v>251</v>
      </c>
      <c r="H50" s="1" t="s">
        <v>157</v>
      </c>
      <c r="I50" s="1" t="s">
        <v>252</v>
      </c>
      <c r="J50" s="1">
        <f t="shared" si="0"/>
        <v>36</v>
      </c>
      <c r="K50" s="1">
        <f t="shared" si="1"/>
        <v>0.47222222222222221</v>
      </c>
      <c r="L50" s="1" t="s">
        <v>253</v>
      </c>
      <c r="M50" s="1" t="s">
        <v>59</v>
      </c>
      <c r="N50" s="1" t="s">
        <v>188</v>
      </c>
      <c r="O50" s="1">
        <v>15</v>
      </c>
      <c r="P50" s="1" t="s">
        <v>161</v>
      </c>
      <c r="Q50" s="1" t="str">
        <f ca="1">IFERROR(__xludf.DUMMYFUNCTION("IFNA(IFS(REGEXMATCH(R51,""MgCl""),""MgCl"",REGEXMATCH(R51,""CaCl""),""CaCl"", REGEXMATCH(R51,""MgCl CaCl""),""MgCl CaCl""),""None"")
"),"None")</f>
        <v>None</v>
      </c>
      <c r="R50" s="1" t="s">
        <v>34</v>
      </c>
      <c r="S50" s="1" t="s">
        <v>162</v>
      </c>
      <c r="T50" s="1" t="s">
        <v>36</v>
      </c>
      <c r="U50" s="1" t="s">
        <v>163</v>
      </c>
      <c r="V50" s="1" t="s">
        <v>38</v>
      </c>
      <c r="W50" s="1" t="s">
        <v>189</v>
      </c>
      <c r="X50" s="1">
        <v>10000048</v>
      </c>
      <c r="Z50" s="1" t="s">
        <v>165</v>
      </c>
      <c r="AA50" s="1" t="s">
        <v>41</v>
      </c>
    </row>
    <row r="51" spans="1:27" x14ac:dyDescent="0.3">
      <c r="A51" s="1">
        <v>1993</v>
      </c>
      <c r="B51" s="1" t="s">
        <v>153</v>
      </c>
      <c r="C51" s="1" t="s">
        <v>154</v>
      </c>
      <c r="D51" s="1" t="s">
        <v>155</v>
      </c>
      <c r="E51" s="1" t="s">
        <v>8516</v>
      </c>
      <c r="F51" s="1" t="s">
        <v>26</v>
      </c>
      <c r="G51" s="1" t="s">
        <v>254</v>
      </c>
      <c r="H51" s="1" t="s">
        <v>157</v>
      </c>
      <c r="I51" s="1" t="s">
        <v>255</v>
      </c>
      <c r="J51" s="1">
        <f t="shared" si="0"/>
        <v>33</v>
      </c>
      <c r="K51" s="1">
        <f t="shared" si="1"/>
        <v>0.42424242424242425</v>
      </c>
      <c r="L51" s="1" t="s">
        <v>256</v>
      </c>
      <c r="M51" s="1" t="s">
        <v>59</v>
      </c>
      <c r="N51" s="1" t="s">
        <v>188</v>
      </c>
      <c r="O51" s="1">
        <v>15</v>
      </c>
      <c r="P51" s="1" t="s">
        <v>161</v>
      </c>
      <c r="Q51" s="1" t="str">
        <f ca="1">IFERROR(__xludf.DUMMYFUNCTION("IFNA(IFS(REGEXMATCH(R52,""MgCl""),""MgCl"",REGEXMATCH(R52,""CaCl""),""CaCl"", REGEXMATCH(R52,""MgCl CaCl""),""MgCl CaCl""),""None"")
"),"None")</f>
        <v>None</v>
      </c>
      <c r="R51" s="1" t="s">
        <v>34</v>
      </c>
      <c r="S51" s="1" t="s">
        <v>162</v>
      </c>
      <c r="T51" s="1" t="s">
        <v>36</v>
      </c>
      <c r="U51" s="1" t="s">
        <v>163</v>
      </c>
      <c r="V51" s="1" t="s">
        <v>38</v>
      </c>
      <c r="W51" s="1" t="s">
        <v>189</v>
      </c>
      <c r="X51" s="1">
        <v>10000049</v>
      </c>
      <c r="Z51" s="1" t="s">
        <v>165</v>
      </c>
      <c r="AA51" s="1" t="s">
        <v>41</v>
      </c>
    </row>
    <row r="52" spans="1:27" x14ac:dyDescent="0.3">
      <c r="A52" s="1">
        <v>1993</v>
      </c>
      <c r="B52" s="1" t="s">
        <v>153</v>
      </c>
      <c r="C52" s="1" t="s">
        <v>154</v>
      </c>
      <c r="D52" s="1" t="s">
        <v>155</v>
      </c>
      <c r="E52" s="1" t="s">
        <v>8516</v>
      </c>
      <c r="F52" s="1" t="s">
        <v>26</v>
      </c>
      <c r="G52" s="1" t="s">
        <v>257</v>
      </c>
      <c r="H52" s="1" t="s">
        <v>157</v>
      </c>
      <c r="I52" s="1" t="s">
        <v>258</v>
      </c>
      <c r="J52" s="1">
        <f t="shared" si="0"/>
        <v>34</v>
      </c>
      <c r="K52" s="1">
        <f t="shared" si="1"/>
        <v>0.44117647058823528</v>
      </c>
      <c r="L52" s="1" t="s">
        <v>259</v>
      </c>
      <c r="M52" s="1" t="s">
        <v>59</v>
      </c>
      <c r="N52" s="1" t="s">
        <v>188</v>
      </c>
      <c r="O52" s="1">
        <v>15</v>
      </c>
      <c r="P52" s="1" t="s">
        <v>161</v>
      </c>
      <c r="Q52" s="1" t="str">
        <f ca="1">IFERROR(__xludf.DUMMYFUNCTION("IFNA(IFS(REGEXMATCH(R53,""MgCl""),""MgCl"",REGEXMATCH(R53,""CaCl""),""CaCl"", REGEXMATCH(R53,""MgCl CaCl""),""MgCl CaCl""),""None"")
"),"None")</f>
        <v>None</v>
      </c>
      <c r="R52" s="1" t="s">
        <v>34</v>
      </c>
      <c r="S52" s="1" t="s">
        <v>162</v>
      </c>
      <c r="T52" s="1" t="s">
        <v>36</v>
      </c>
      <c r="U52" s="1" t="s">
        <v>163</v>
      </c>
      <c r="V52" s="1" t="s">
        <v>38</v>
      </c>
      <c r="W52" s="1" t="s">
        <v>189</v>
      </c>
      <c r="X52" s="1">
        <v>10000050</v>
      </c>
      <c r="Z52" s="1" t="s">
        <v>165</v>
      </c>
      <c r="AA52" s="1" t="s">
        <v>41</v>
      </c>
    </row>
    <row r="53" spans="1:27" x14ac:dyDescent="0.3">
      <c r="A53" s="1">
        <v>1993</v>
      </c>
      <c r="B53" s="1" t="s">
        <v>153</v>
      </c>
      <c r="C53" s="1" t="s">
        <v>154</v>
      </c>
      <c r="D53" s="1" t="s">
        <v>155</v>
      </c>
      <c r="E53" s="1" t="s">
        <v>8516</v>
      </c>
      <c r="F53" s="1" t="s">
        <v>26</v>
      </c>
      <c r="G53" s="1" t="s">
        <v>260</v>
      </c>
      <c r="H53" s="1" t="s">
        <v>157</v>
      </c>
      <c r="I53" s="1" t="s">
        <v>261</v>
      </c>
      <c r="J53" s="1">
        <f t="shared" si="0"/>
        <v>37</v>
      </c>
      <c r="K53" s="1">
        <f t="shared" si="1"/>
        <v>0.48648648648648651</v>
      </c>
      <c r="L53" s="1" t="s">
        <v>192</v>
      </c>
      <c r="M53" s="1" t="s">
        <v>59</v>
      </c>
      <c r="N53" s="1" t="s">
        <v>188</v>
      </c>
      <c r="O53" s="1">
        <v>15</v>
      </c>
      <c r="P53" s="1" t="s">
        <v>161</v>
      </c>
      <c r="Q53" s="1" t="str">
        <f ca="1">IFERROR(__xludf.DUMMYFUNCTION("IFNA(IFS(REGEXMATCH(R54,""MgCl""),""MgCl"",REGEXMATCH(R54,""CaCl""),""CaCl"", REGEXMATCH(R54,""MgCl CaCl""),""MgCl CaCl""),""None"")
"),"None")</f>
        <v>None</v>
      </c>
      <c r="R53" s="1" t="s">
        <v>34</v>
      </c>
      <c r="S53" s="1" t="s">
        <v>162</v>
      </c>
      <c r="T53" s="1" t="s">
        <v>36</v>
      </c>
      <c r="U53" s="1" t="s">
        <v>163</v>
      </c>
      <c r="V53" s="1" t="s">
        <v>38</v>
      </c>
      <c r="W53" s="1" t="s">
        <v>189</v>
      </c>
      <c r="X53" s="1">
        <v>10000051</v>
      </c>
      <c r="Z53" s="1" t="s">
        <v>165</v>
      </c>
      <c r="AA53" s="1" t="s">
        <v>41</v>
      </c>
    </row>
    <row r="54" spans="1:27" x14ac:dyDescent="0.3">
      <c r="A54" s="1">
        <v>1993</v>
      </c>
      <c r="B54" s="1" t="s">
        <v>153</v>
      </c>
      <c r="C54" s="1" t="s">
        <v>154</v>
      </c>
      <c r="D54" s="1" t="s">
        <v>155</v>
      </c>
      <c r="E54" s="1" t="s">
        <v>8516</v>
      </c>
      <c r="F54" s="1" t="s">
        <v>26</v>
      </c>
      <c r="G54" s="1" t="s">
        <v>262</v>
      </c>
      <c r="H54" s="1" t="s">
        <v>157</v>
      </c>
      <c r="I54" s="1" t="s">
        <v>263</v>
      </c>
      <c r="J54" s="1">
        <f t="shared" si="0"/>
        <v>36</v>
      </c>
      <c r="K54" s="1">
        <f t="shared" si="1"/>
        <v>0.3888888888888889</v>
      </c>
      <c r="L54" s="1" t="s">
        <v>223</v>
      </c>
      <c r="M54" s="1" t="s">
        <v>59</v>
      </c>
      <c r="N54" s="1" t="s">
        <v>188</v>
      </c>
      <c r="O54" s="1">
        <v>15</v>
      </c>
      <c r="P54" s="1" t="s">
        <v>161</v>
      </c>
      <c r="Q54" s="1" t="str">
        <f ca="1">IFERROR(__xludf.DUMMYFUNCTION("IFNA(IFS(REGEXMATCH(R55,""MgCl""),""MgCl"",REGEXMATCH(R55,""CaCl""),""CaCl"", REGEXMATCH(R55,""MgCl CaCl""),""MgCl CaCl""),""None"")
"),"None")</f>
        <v>None</v>
      </c>
      <c r="R54" s="1" t="s">
        <v>34</v>
      </c>
      <c r="S54" s="1" t="s">
        <v>162</v>
      </c>
      <c r="T54" s="1" t="s">
        <v>36</v>
      </c>
      <c r="U54" s="1" t="s">
        <v>163</v>
      </c>
      <c r="V54" s="1" t="s">
        <v>38</v>
      </c>
      <c r="W54" s="1" t="s">
        <v>189</v>
      </c>
      <c r="X54" s="1">
        <v>10000052</v>
      </c>
      <c r="Z54" s="1" t="s">
        <v>165</v>
      </c>
      <c r="AA54" s="1" t="s">
        <v>41</v>
      </c>
    </row>
    <row r="55" spans="1:27" x14ac:dyDescent="0.3">
      <c r="A55" s="1">
        <v>1993</v>
      </c>
      <c r="B55" s="1" t="s">
        <v>153</v>
      </c>
      <c r="C55" s="1" t="s">
        <v>154</v>
      </c>
      <c r="D55" s="1" t="s">
        <v>155</v>
      </c>
      <c r="E55" s="1" t="s">
        <v>8516</v>
      </c>
      <c r="F55" s="1" t="s">
        <v>26</v>
      </c>
      <c r="G55" s="1" t="s">
        <v>166</v>
      </c>
      <c r="H55" s="1" t="s">
        <v>157</v>
      </c>
      <c r="I55" s="1" t="s">
        <v>264</v>
      </c>
      <c r="J55" s="1">
        <f t="shared" si="0"/>
        <v>40</v>
      </c>
      <c r="K55" s="1">
        <f t="shared" si="1"/>
        <v>0.47499999999999998</v>
      </c>
      <c r="L55" s="1" t="s">
        <v>265</v>
      </c>
      <c r="M55" s="1" t="s">
        <v>59</v>
      </c>
      <c r="N55" s="1" t="s">
        <v>188</v>
      </c>
      <c r="O55" s="1">
        <v>15</v>
      </c>
      <c r="P55" s="1" t="s">
        <v>161</v>
      </c>
      <c r="Q55" s="1" t="str">
        <f ca="1">IFERROR(__xludf.DUMMYFUNCTION("IFNA(IFS(REGEXMATCH(R56,""MgCl""),""MgCl"",REGEXMATCH(R56,""CaCl""),""CaCl"", REGEXMATCH(R56,""MgCl CaCl""),""MgCl CaCl""),""None"")
"),"None")</f>
        <v>None</v>
      </c>
      <c r="R55" s="1" t="s">
        <v>34</v>
      </c>
      <c r="S55" s="1" t="s">
        <v>162</v>
      </c>
      <c r="T55" s="1" t="s">
        <v>36</v>
      </c>
      <c r="U55" s="1" t="s">
        <v>163</v>
      </c>
      <c r="V55" s="1" t="s">
        <v>38</v>
      </c>
      <c r="W55" s="1" t="s">
        <v>189</v>
      </c>
      <c r="X55" s="1">
        <v>10000053</v>
      </c>
      <c r="Z55" s="1" t="s">
        <v>165</v>
      </c>
      <c r="AA55" s="1" t="s">
        <v>41</v>
      </c>
    </row>
    <row r="56" spans="1:27" x14ac:dyDescent="0.3">
      <c r="A56" s="1">
        <v>1994</v>
      </c>
      <c r="B56" s="1" t="s">
        <v>266</v>
      </c>
      <c r="C56" s="1" t="s">
        <v>154</v>
      </c>
      <c r="D56" s="1" t="s">
        <v>267</v>
      </c>
      <c r="E56" s="1" t="s">
        <v>8517</v>
      </c>
      <c r="F56" s="1" t="s">
        <v>26</v>
      </c>
      <c r="G56" s="1" t="s">
        <v>268</v>
      </c>
      <c r="H56" s="1" t="s">
        <v>269</v>
      </c>
      <c r="I56" s="1" t="s">
        <v>270</v>
      </c>
      <c r="J56" s="1">
        <f t="shared" si="0"/>
        <v>78</v>
      </c>
      <c r="K56" s="1">
        <f t="shared" si="1"/>
        <v>0.5641025641025641</v>
      </c>
      <c r="L56" s="1" t="s">
        <v>271</v>
      </c>
      <c r="M56" s="1">
        <v>37</v>
      </c>
      <c r="N56" s="1" t="s">
        <v>272</v>
      </c>
      <c r="O56" s="1">
        <v>30</v>
      </c>
      <c r="P56" s="1" t="s">
        <v>273</v>
      </c>
      <c r="Q56" s="1" t="s">
        <v>33</v>
      </c>
      <c r="R56" s="1" t="s">
        <v>34</v>
      </c>
      <c r="S56" s="1" t="s">
        <v>89</v>
      </c>
      <c r="T56" s="1" t="s">
        <v>36</v>
      </c>
      <c r="U56" s="1" t="s">
        <v>274</v>
      </c>
      <c r="V56" s="1" t="s">
        <v>275</v>
      </c>
      <c r="W56" s="1" t="s">
        <v>276</v>
      </c>
      <c r="X56" s="1">
        <v>10000054</v>
      </c>
      <c r="Z56" s="1" t="s">
        <v>277</v>
      </c>
      <c r="AA56" s="1" t="s">
        <v>41</v>
      </c>
    </row>
    <row r="57" spans="1:27" x14ac:dyDescent="0.3">
      <c r="A57" s="1">
        <v>1994</v>
      </c>
      <c r="B57" s="1" t="s">
        <v>266</v>
      </c>
      <c r="C57" s="1" t="s">
        <v>154</v>
      </c>
      <c r="D57" s="1" t="s">
        <v>267</v>
      </c>
      <c r="E57" s="1" t="s">
        <v>8517</v>
      </c>
      <c r="F57" s="1" t="s">
        <v>26</v>
      </c>
      <c r="G57" s="1" t="s">
        <v>278</v>
      </c>
      <c r="H57" s="1" t="s">
        <v>269</v>
      </c>
      <c r="I57" s="1" t="s">
        <v>279</v>
      </c>
      <c r="J57" s="1">
        <f t="shared" si="0"/>
        <v>75</v>
      </c>
      <c r="K57" s="1">
        <f t="shared" si="1"/>
        <v>0.61333333333333329</v>
      </c>
      <c r="L57" s="1" t="s">
        <v>280</v>
      </c>
      <c r="M57" s="1">
        <v>114</v>
      </c>
      <c r="N57" s="1" t="s">
        <v>272</v>
      </c>
      <c r="O57" s="1">
        <v>30</v>
      </c>
      <c r="P57" s="1" t="s">
        <v>273</v>
      </c>
      <c r="Q57" s="1" t="s">
        <v>33</v>
      </c>
      <c r="R57" s="1" t="s">
        <v>34</v>
      </c>
      <c r="S57" s="1" t="s">
        <v>89</v>
      </c>
      <c r="T57" s="1" t="s">
        <v>36</v>
      </c>
      <c r="U57" s="1" t="s">
        <v>274</v>
      </c>
      <c r="V57" s="1" t="s">
        <v>275</v>
      </c>
      <c r="W57" s="1" t="s">
        <v>276</v>
      </c>
      <c r="X57" s="1">
        <v>10000055</v>
      </c>
      <c r="Z57" s="1" t="s">
        <v>277</v>
      </c>
      <c r="AA57" s="1" t="s">
        <v>41</v>
      </c>
    </row>
    <row r="58" spans="1:27" x14ac:dyDescent="0.3">
      <c r="A58" s="1">
        <v>1994</v>
      </c>
      <c r="B58" s="1" t="s">
        <v>266</v>
      </c>
      <c r="C58" s="1" t="s">
        <v>154</v>
      </c>
      <c r="D58" s="1" t="s">
        <v>267</v>
      </c>
      <c r="E58" s="1" t="s">
        <v>8518</v>
      </c>
      <c r="F58" s="1" t="s">
        <v>26</v>
      </c>
      <c r="G58" s="1" t="s">
        <v>281</v>
      </c>
      <c r="H58" s="1" t="s">
        <v>269</v>
      </c>
      <c r="I58" s="1" t="s">
        <v>282</v>
      </c>
      <c r="J58" s="1">
        <f t="shared" si="0"/>
        <v>24</v>
      </c>
      <c r="K58" s="1">
        <f t="shared" si="1"/>
        <v>0.54166666666666663</v>
      </c>
      <c r="L58" s="1" t="s">
        <v>283</v>
      </c>
      <c r="M58" s="1">
        <v>9.3000000000000007</v>
      </c>
      <c r="N58" s="1" t="s">
        <v>272</v>
      </c>
      <c r="O58" s="1">
        <v>30</v>
      </c>
      <c r="P58" s="1" t="s">
        <v>273</v>
      </c>
      <c r="Q58" s="1" t="s">
        <v>33</v>
      </c>
      <c r="R58" s="1" t="s">
        <v>34</v>
      </c>
      <c r="S58" s="1" t="s">
        <v>89</v>
      </c>
      <c r="T58" s="1" t="s">
        <v>36</v>
      </c>
      <c r="U58" s="1" t="s">
        <v>274</v>
      </c>
      <c r="V58" s="1" t="s">
        <v>275</v>
      </c>
      <c r="W58" s="1" t="s">
        <v>48</v>
      </c>
      <c r="X58" s="1">
        <v>10000056</v>
      </c>
      <c r="Z58" s="1" t="s">
        <v>277</v>
      </c>
      <c r="AA58" s="1" t="s">
        <v>41</v>
      </c>
    </row>
    <row r="59" spans="1:27" x14ac:dyDescent="0.3">
      <c r="A59" s="1">
        <v>1994</v>
      </c>
      <c r="B59" s="1" t="s">
        <v>266</v>
      </c>
      <c r="C59" s="1" t="s">
        <v>154</v>
      </c>
      <c r="D59" s="1" t="s">
        <v>267</v>
      </c>
      <c r="E59" s="1" t="s">
        <v>8518</v>
      </c>
      <c r="F59" s="1" t="s">
        <v>26</v>
      </c>
      <c r="G59" s="1" t="s">
        <v>284</v>
      </c>
      <c r="H59" s="1" t="s">
        <v>269</v>
      </c>
      <c r="I59" s="1" t="s">
        <v>285</v>
      </c>
      <c r="J59" s="1">
        <f t="shared" si="0"/>
        <v>33</v>
      </c>
      <c r="K59" s="1">
        <f t="shared" si="1"/>
        <v>0.66666666666666663</v>
      </c>
      <c r="L59" s="1" t="s">
        <v>286</v>
      </c>
      <c r="M59" s="1">
        <v>155</v>
      </c>
      <c r="N59" s="1" t="s">
        <v>272</v>
      </c>
      <c r="O59" s="1">
        <v>30</v>
      </c>
      <c r="P59" s="1" t="s">
        <v>273</v>
      </c>
      <c r="Q59" s="1" t="s">
        <v>33</v>
      </c>
      <c r="R59" s="1" t="s">
        <v>34</v>
      </c>
      <c r="S59" s="1" t="s">
        <v>89</v>
      </c>
      <c r="T59" s="1" t="s">
        <v>36</v>
      </c>
      <c r="U59" s="1" t="s">
        <v>274</v>
      </c>
      <c r="V59" s="1" t="s">
        <v>287</v>
      </c>
      <c r="W59" s="1" t="s">
        <v>48</v>
      </c>
      <c r="X59" s="1">
        <v>10000057</v>
      </c>
      <c r="Z59" s="1" t="s">
        <v>277</v>
      </c>
      <c r="AA59" s="1" t="s">
        <v>41</v>
      </c>
    </row>
    <row r="60" spans="1:27" x14ac:dyDescent="0.3">
      <c r="A60" s="1">
        <v>1994</v>
      </c>
      <c r="B60" s="1" t="s">
        <v>288</v>
      </c>
      <c r="C60" s="1" t="s">
        <v>289</v>
      </c>
      <c r="D60" s="1" t="s">
        <v>290</v>
      </c>
      <c r="E60" s="1" t="s">
        <v>291</v>
      </c>
      <c r="F60" s="1" t="s">
        <v>66</v>
      </c>
      <c r="G60" s="1" t="s">
        <v>292</v>
      </c>
      <c r="H60" s="1" t="s">
        <v>293</v>
      </c>
      <c r="I60" s="1" t="s">
        <v>294</v>
      </c>
      <c r="J60" s="1">
        <f t="shared" si="0"/>
        <v>15</v>
      </c>
      <c r="K60" s="1">
        <f t="shared" si="1"/>
        <v>0.53333333333333333</v>
      </c>
      <c r="L60" s="1" t="s">
        <v>295</v>
      </c>
      <c r="M60" s="1" t="s">
        <v>59</v>
      </c>
      <c r="N60" s="1" t="s">
        <v>36</v>
      </c>
      <c r="O60" s="1" t="s">
        <v>59</v>
      </c>
      <c r="P60" s="1" t="s">
        <v>296</v>
      </c>
      <c r="Q60" s="1" t="s">
        <v>297</v>
      </c>
      <c r="R60" s="1" t="s">
        <v>34</v>
      </c>
      <c r="S60" s="1" t="s">
        <v>73</v>
      </c>
      <c r="T60" s="1" t="s">
        <v>36</v>
      </c>
      <c r="U60" s="1" t="s">
        <v>298</v>
      </c>
      <c r="V60" s="1" t="s">
        <v>38</v>
      </c>
      <c r="W60" s="1" t="s">
        <v>299</v>
      </c>
      <c r="X60" s="1">
        <v>10000058</v>
      </c>
      <c r="Z60" s="1" t="s">
        <v>300</v>
      </c>
      <c r="AA60" s="1" t="s">
        <v>41</v>
      </c>
    </row>
    <row r="61" spans="1:27" x14ac:dyDescent="0.3">
      <c r="A61" s="1">
        <v>1994</v>
      </c>
      <c r="B61" s="1" t="s">
        <v>288</v>
      </c>
      <c r="C61" s="1" t="s">
        <v>289</v>
      </c>
      <c r="D61" s="1" t="s">
        <v>290</v>
      </c>
      <c r="E61" s="1" t="s">
        <v>8519</v>
      </c>
      <c r="F61" s="1" t="s">
        <v>66</v>
      </c>
      <c r="G61" s="1" t="s">
        <v>301</v>
      </c>
      <c r="H61" s="1" t="s">
        <v>293</v>
      </c>
      <c r="I61" s="1" t="s">
        <v>302</v>
      </c>
      <c r="J61" s="1">
        <f t="shared" si="0"/>
        <v>15</v>
      </c>
      <c r="K61" s="1">
        <f t="shared" si="1"/>
        <v>0.6</v>
      </c>
      <c r="L61" s="1" t="s">
        <v>295</v>
      </c>
      <c r="M61" s="1" t="s">
        <v>59</v>
      </c>
      <c r="N61" s="1" t="s">
        <v>36</v>
      </c>
      <c r="O61" s="1" t="s">
        <v>59</v>
      </c>
      <c r="P61" s="1" t="s">
        <v>296</v>
      </c>
      <c r="Q61" s="1" t="s">
        <v>297</v>
      </c>
      <c r="R61" s="1" t="s">
        <v>34</v>
      </c>
      <c r="S61" s="1" t="s">
        <v>73</v>
      </c>
      <c r="T61" s="1" t="s">
        <v>36</v>
      </c>
      <c r="U61" s="1" t="s">
        <v>298</v>
      </c>
      <c r="V61" s="1" t="s">
        <v>38</v>
      </c>
      <c r="W61" s="1" t="s">
        <v>299</v>
      </c>
      <c r="X61" s="1">
        <v>10000059</v>
      </c>
      <c r="Z61" s="1" t="s">
        <v>300</v>
      </c>
      <c r="AA61" s="1" t="s">
        <v>41</v>
      </c>
    </row>
    <row r="62" spans="1:27" x14ac:dyDescent="0.3">
      <c r="A62" s="1">
        <v>1994</v>
      </c>
      <c r="B62" s="1" t="s">
        <v>288</v>
      </c>
      <c r="C62" s="1" t="s">
        <v>289</v>
      </c>
      <c r="D62" s="1" t="s">
        <v>290</v>
      </c>
      <c r="E62" s="1" t="s">
        <v>8519</v>
      </c>
      <c r="F62" s="1" t="s">
        <v>66</v>
      </c>
      <c r="G62" s="1" t="s">
        <v>303</v>
      </c>
      <c r="H62" s="1" t="s">
        <v>293</v>
      </c>
      <c r="I62" s="1" t="s">
        <v>304</v>
      </c>
      <c r="J62" s="1">
        <f t="shared" si="0"/>
        <v>15</v>
      </c>
      <c r="K62" s="1">
        <f t="shared" si="1"/>
        <v>0.6</v>
      </c>
      <c r="L62" s="1" t="s">
        <v>295</v>
      </c>
      <c r="M62" s="1" t="s">
        <v>59</v>
      </c>
      <c r="N62" s="1" t="s">
        <v>36</v>
      </c>
      <c r="O62" s="1" t="s">
        <v>59</v>
      </c>
      <c r="P62" s="1" t="s">
        <v>296</v>
      </c>
      <c r="Q62" s="1" t="s">
        <v>297</v>
      </c>
      <c r="R62" s="1" t="s">
        <v>34</v>
      </c>
      <c r="S62" s="1" t="s">
        <v>73</v>
      </c>
      <c r="T62" s="1" t="s">
        <v>36</v>
      </c>
      <c r="U62" s="1" t="s">
        <v>298</v>
      </c>
      <c r="V62" s="1" t="s">
        <v>38</v>
      </c>
      <c r="W62" s="1" t="s">
        <v>305</v>
      </c>
      <c r="X62" s="1">
        <v>10000060</v>
      </c>
      <c r="Z62" s="1" t="s">
        <v>300</v>
      </c>
      <c r="AA62" s="1" t="s">
        <v>41</v>
      </c>
    </row>
    <row r="63" spans="1:27" x14ac:dyDescent="0.3">
      <c r="A63" s="1">
        <v>1994</v>
      </c>
      <c r="B63" s="1" t="s">
        <v>306</v>
      </c>
      <c r="C63" s="1" t="s">
        <v>307</v>
      </c>
      <c r="D63" s="1" t="s">
        <v>308</v>
      </c>
      <c r="E63" s="1" t="s">
        <v>8520</v>
      </c>
      <c r="F63" s="1" t="s">
        <v>26</v>
      </c>
      <c r="G63" s="1" t="s">
        <v>309</v>
      </c>
      <c r="H63" s="1" t="s">
        <v>310</v>
      </c>
      <c r="I63" s="1" t="s">
        <v>311</v>
      </c>
      <c r="J63" s="1">
        <f t="shared" si="0"/>
        <v>75</v>
      </c>
      <c r="K63" s="1">
        <f t="shared" si="1"/>
        <v>0.53333333333333333</v>
      </c>
      <c r="L63" s="1" t="s">
        <v>312</v>
      </c>
      <c r="M63" s="1">
        <v>88</v>
      </c>
      <c r="N63" s="1" t="s">
        <v>313</v>
      </c>
      <c r="O63" s="1">
        <v>72</v>
      </c>
      <c r="P63" s="1" t="s">
        <v>314</v>
      </c>
      <c r="Q63" s="1" t="s">
        <v>33</v>
      </c>
      <c r="R63" s="1" t="s">
        <v>315</v>
      </c>
      <c r="S63" s="1" t="s">
        <v>73</v>
      </c>
      <c r="T63" s="1" t="s">
        <v>36</v>
      </c>
      <c r="U63" s="1" t="s">
        <v>316</v>
      </c>
      <c r="V63" s="1" t="s">
        <v>317</v>
      </c>
      <c r="W63" s="1" t="s">
        <v>318</v>
      </c>
      <c r="X63" s="1">
        <v>10000061</v>
      </c>
      <c r="Z63" s="1" t="s">
        <v>40</v>
      </c>
      <c r="AA63" s="1" t="s">
        <v>41</v>
      </c>
    </row>
    <row r="64" spans="1:27" x14ac:dyDescent="0.3">
      <c r="A64" s="1">
        <v>1994</v>
      </c>
      <c r="B64" s="1" t="s">
        <v>306</v>
      </c>
      <c r="C64" s="1" t="s">
        <v>307</v>
      </c>
      <c r="D64" s="1" t="s">
        <v>308</v>
      </c>
      <c r="E64" s="1" t="s">
        <v>8520</v>
      </c>
      <c r="F64" s="1" t="s">
        <v>26</v>
      </c>
      <c r="G64" s="1" t="s">
        <v>309</v>
      </c>
      <c r="H64" s="1" t="s">
        <v>319</v>
      </c>
      <c r="I64" s="1" t="s">
        <v>311</v>
      </c>
      <c r="J64" s="1">
        <f t="shared" si="0"/>
        <v>75</v>
      </c>
      <c r="K64" s="1">
        <f t="shared" si="1"/>
        <v>0.53333333333333333</v>
      </c>
      <c r="L64" s="1" t="s">
        <v>320</v>
      </c>
      <c r="M64" s="1">
        <v>20000</v>
      </c>
      <c r="N64" s="1" t="s">
        <v>313</v>
      </c>
      <c r="O64" s="1">
        <v>72</v>
      </c>
      <c r="P64" s="1" t="s">
        <v>314</v>
      </c>
      <c r="Q64" s="1" t="s">
        <v>33</v>
      </c>
      <c r="R64" s="1" t="s">
        <v>315</v>
      </c>
      <c r="S64" s="1" t="s">
        <v>73</v>
      </c>
      <c r="T64" s="1" t="s">
        <v>36</v>
      </c>
      <c r="U64" s="1" t="s">
        <v>316</v>
      </c>
      <c r="V64" s="1" t="s">
        <v>317</v>
      </c>
      <c r="W64" s="1" t="s">
        <v>321</v>
      </c>
      <c r="X64" s="1">
        <v>10000061</v>
      </c>
      <c r="Z64" s="1" t="s">
        <v>40</v>
      </c>
      <c r="AA64" s="1" t="s">
        <v>41</v>
      </c>
    </row>
    <row r="65" spans="1:28" x14ac:dyDescent="0.3">
      <c r="A65" s="1">
        <v>1994</v>
      </c>
      <c r="B65" s="1" t="s">
        <v>306</v>
      </c>
      <c r="C65" s="1" t="s">
        <v>307</v>
      </c>
      <c r="D65" s="1" t="s">
        <v>308</v>
      </c>
      <c r="E65" s="1" t="s">
        <v>8520</v>
      </c>
      <c r="F65" s="1" t="s">
        <v>26</v>
      </c>
      <c r="G65" s="1" t="s">
        <v>322</v>
      </c>
      <c r="H65" s="1" t="s">
        <v>319</v>
      </c>
      <c r="I65" s="1" t="s">
        <v>323</v>
      </c>
      <c r="J65" s="1">
        <f t="shared" si="0"/>
        <v>109</v>
      </c>
      <c r="K65" s="1">
        <f t="shared" si="1"/>
        <v>0.5321100917431193</v>
      </c>
      <c r="L65" s="1" t="s">
        <v>324</v>
      </c>
      <c r="M65" s="1">
        <v>8800</v>
      </c>
      <c r="N65" s="1" t="s">
        <v>325</v>
      </c>
      <c r="O65" s="1">
        <v>72</v>
      </c>
      <c r="P65" s="1" t="s">
        <v>314</v>
      </c>
      <c r="Q65" s="1" t="s">
        <v>33</v>
      </c>
      <c r="R65" s="1" t="s">
        <v>315</v>
      </c>
      <c r="S65" s="1" t="s">
        <v>73</v>
      </c>
      <c r="T65" s="1" t="s">
        <v>36</v>
      </c>
      <c r="U65" s="1" t="s">
        <v>316</v>
      </c>
      <c r="V65" s="1" t="s">
        <v>317</v>
      </c>
      <c r="W65" s="1" t="s">
        <v>48</v>
      </c>
      <c r="X65" s="1">
        <v>10000062</v>
      </c>
      <c r="Z65" s="1" t="s">
        <v>40</v>
      </c>
      <c r="AA65" s="1" t="s">
        <v>41</v>
      </c>
    </row>
    <row r="66" spans="1:28" x14ac:dyDescent="0.3">
      <c r="A66" s="1">
        <v>1994</v>
      </c>
      <c r="B66" s="1" t="s">
        <v>306</v>
      </c>
      <c r="C66" s="1" t="s">
        <v>307</v>
      </c>
      <c r="D66" s="1" t="s">
        <v>308</v>
      </c>
      <c r="E66" s="1" t="s">
        <v>8520</v>
      </c>
      <c r="F66" s="1" t="s">
        <v>26</v>
      </c>
      <c r="G66" s="1" t="s">
        <v>322</v>
      </c>
      <c r="H66" s="1" t="s">
        <v>310</v>
      </c>
      <c r="I66" s="1" t="s">
        <v>323</v>
      </c>
      <c r="J66" s="1">
        <f t="shared" si="0"/>
        <v>109</v>
      </c>
      <c r="K66" s="1">
        <f t="shared" si="1"/>
        <v>0.5321100917431193</v>
      </c>
      <c r="L66" s="1" t="s">
        <v>326</v>
      </c>
      <c r="M66" s="1">
        <v>320</v>
      </c>
      <c r="N66" s="1" t="s">
        <v>325</v>
      </c>
      <c r="O66" s="1">
        <v>72</v>
      </c>
      <c r="P66" s="1" t="s">
        <v>314</v>
      </c>
      <c r="Q66" s="1" t="s">
        <v>33</v>
      </c>
      <c r="R66" s="1" t="s">
        <v>315</v>
      </c>
      <c r="S66" s="1" t="s">
        <v>73</v>
      </c>
      <c r="T66" s="1" t="s">
        <v>36</v>
      </c>
      <c r="U66" s="1" t="s">
        <v>316</v>
      </c>
      <c r="V66" s="1" t="s">
        <v>317</v>
      </c>
      <c r="W66" s="1" t="s">
        <v>48</v>
      </c>
      <c r="X66" s="1">
        <v>10000062</v>
      </c>
      <c r="Z66" s="1" t="s">
        <v>40</v>
      </c>
      <c r="AA66" s="1" t="s">
        <v>41</v>
      </c>
    </row>
    <row r="67" spans="1:28" x14ac:dyDescent="0.3">
      <c r="A67" s="1">
        <v>1994</v>
      </c>
      <c r="B67" s="1" t="s">
        <v>306</v>
      </c>
      <c r="C67" s="1" t="s">
        <v>307</v>
      </c>
      <c r="D67" s="1" t="s">
        <v>308</v>
      </c>
      <c r="E67" s="1" t="s">
        <v>8520</v>
      </c>
      <c r="F67" s="1" t="s">
        <v>26</v>
      </c>
      <c r="G67" s="1" t="s">
        <v>327</v>
      </c>
      <c r="H67" s="1" t="s">
        <v>310</v>
      </c>
      <c r="I67" s="1" t="s">
        <v>328</v>
      </c>
      <c r="J67" s="1">
        <f t="shared" si="0"/>
        <v>35</v>
      </c>
      <c r="K67" s="1">
        <f t="shared" si="1"/>
        <v>0.6</v>
      </c>
      <c r="L67" s="1" t="s">
        <v>312</v>
      </c>
      <c r="M67" s="1">
        <v>87</v>
      </c>
      <c r="N67" s="1" t="s">
        <v>325</v>
      </c>
      <c r="O67" s="1">
        <v>72</v>
      </c>
      <c r="P67" s="1" t="s">
        <v>314</v>
      </c>
      <c r="Q67" s="1" t="s">
        <v>33</v>
      </c>
      <c r="R67" s="1" t="s">
        <v>315</v>
      </c>
      <c r="S67" s="1" t="s">
        <v>73</v>
      </c>
      <c r="T67" s="1" t="s">
        <v>36</v>
      </c>
      <c r="U67" s="1" t="s">
        <v>316</v>
      </c>
      <c r="V67" s="1" t="s">
        <v>329</v>
      </c>
      <c r="W67" s="1" t="s">
        <v>48</v>
      </c>
      <c r="X67" s="1">
        <v>10000063</v>
      </c>
      <c r="Z67" s="1" t="s">
        <v>40</v>
      </c>
      <c r="AA67" s="1" t="s">
        <v>41</v>
      </c>
      <c r="AB67" s="1" t="s">
        <v>8521</v>
      </c>
    </row>
    <row r="68" spans="1:28" x14ac:dyDescent="0.3">
      <c r="A68" s="1">
        <v>1994</v>
      </c>
      <c r="B68" s="1" t="s">
        <v>306</v>
      </c>
      <c r="C68" s="1" t="s">
        <v>307</v>
      </c>
      <c r="D68" s="1" t="s">
        <v>308</v>
      </c>
      <c r="E68" s="1" t="s">
        <v>8520</v>
      </c>
      <c r="F68" s="1" t="s">
        <v>26</v>
      </c>
      <c r="G68" s="1" t="s">
        <v>327</v>
      </c>
      <c r="H68" s="1" t="s">
        <v>319</v>
      </c>
      <c r="I68" s="1" t="s">
        <v>328</v>
      </c>
      <c r="J68" s="1">
        <f t="shared" si="0"/>
        <v>35</v>
      </c>
      <c r="K68" s="1">
        <f t="shared" si="1"/>
        <v>0.6</v>
      </c>
      <c r="L68" s="1" t="s">
        <v>330</v>
      </c>
      <c r="M68" s="1">
        <v>19700</v>
      </c>
      <c r="N68" s="1" t="s">
        <v>325</v>
      </c>
      <c r="O68" s="1">
        <v>72</v>
      </c>
      <c r="P68" s="1" t="s">
        <v>314</v>
      </c>
      <c r="Q68" s="1" t="s">
        <v>33</v>
      </c>
      <c r="R68" s="1" t="s">
        <v>315</v>
      </c>
      <c r="S68" s="1" t="s">
        <v>73</v>
      </c>
      <c r="T68" s="1" t="s">
        <v>36</v>
      </c>
      <c r="U68" s="1" t="s">
        <v>316</v>
      </c>
      <c r="V68" s="1" t="s">
        <v>329</v>
      </c>
      <c r="W68" s="1" t="s">
        <v>48</v>
      </c>
      <c r="X68" s="1">
        <v>10000063</v>
      </c>
      <c r="Z68" s="1" t="s">
        <v>40</v>
      </c>
      <c r="AA68" s="1" t="s">
        <v>41</v>
      </c>
    </row>
    <row r="69" spans="1:28" x14ac:dyDescent="0.3">
      <c r="A69" s="1">
        <v>1994</v>
      </c>
      <c r="B69" s="1" t="s">
        <v>331</v>
      </c>
      <c r="C69" s="1" t="s">
        <v>154</v>
      </c>
      <c r="D69" s="1" t="s">
        <v>332</v>
      </c>
      <c r="E69" s="1" t="s">
        <v>8727</v>
      </c>
      <c r="F69" s="1" t="s">
        <v>117</v>
      </c>
      <c r="G69" s="1" t="s">
        <v>333</v>
      </c>
      <c r="H69" s="1" t="s">
        <v>334</v>
      </c>
      <c r="I69" s="1" t="s">
        <v>335</v>
      </c>
      <c r="J69" s="1">
        <f t="shared" si="0"/>
        <v>55</v>
      </c>
      <c r="K69" s="1">
        <f t="shared" si="1"/>
        <v>0.54545454545454541</v>
      </c>
      <c r="L69" s="1" t="s">
        <v>336</v>
      </c>
      <c r="M69" s="1">
        <v>800</v>
      </c>
      <c r="N69" s="1" t="s">
        <v>337</v>
      </c>
      <c r="O69" s="1">
        <v>20</v>
      </c>
      <c r="P69" s="1" t="s">
        <v>338</v>
      </c>
      <c r="Q69" s="1" t="s">
        <v>297</v>
      </c>
      <c r="R69" s="1" t="s">
        <v>34</v>
      </c>
      <c r="S69" s="1" t="s">
        <v>73</v>
      </c>
      <c r="T69" s="1" t="s">
        <v>36</v>
      </c>
      <c r="U69" s="1" t="s">
        <v>339</v>
      </c>
      <c r="V69" s="1" t="s">
        <v>38</v>
      </c>
      <c r="W69" s="1" t="s">
        <v>340</v>
      </c>
      <c r="X69" s="1">
        <v>10000064</v>
      </c>
      <c r="Z69" s="1" t="s">
        <v>341</v>
      </c>
      <c r="AA69" s="1" t="s">
        <v>41</v>
      </c>
    </row>
    <row r="70" spans="1:28" x14ac:dyDescent="0.3">
      <c r="A70" s="1">
        <v>1994</v>
      </c>
      <c r="B70" s="1" t="s">
        <v>331</v>
      </c>
      <c r="C70" s="1" t="s">
        <v>154</v>
      </c>
      <c r="D70" s="1" t="s">
        <v>332</v>
      </c>
      <c r="E70" s="1" t="s">
        <v>8727</v>
      </c>
      <c r="F70" s="1" t="s">
        <v>117</v>
      </c>
      <c r="G70" s="1" t="s">
        <v>342</v>
      </c>
      <c r="H70" s="1" t="s">
        <v>334</v>
      </c>
      <c r="I70" s="1" t="s">
        <v>343</v>
      </c>
      <c r="J70" s="1">
        <f t="shared" si="0"/>
        <v>52</v>
      </c>
      <c r="K70" s="1">
        <f t="shared" si="1"/>
        <v>0.5</v>
      </c>
      <c r="L70" s="1" t="s">
        <v>344</v>
      </c>
      <c r="M70" s="1">
        <v>400</v>
      </c>
      <c r="N70" s="1" t="s">
        <v>337</v>
      </c>
      <c r="O70" s="1">
        <v>20</v>
      </c>
      <c r="P70" s="1" t="s">
        <v>338</v>
      </c>
      <c r="Q70" s="1" t="s">
        <v>297</v>
      </c>
      <c r="R70" s="1" t="s">
        <v>34</v>
      </c>
      <c r="S70" s="1" t="s">
        <v>73</v>
      </c>
      <c r="T70" s="1" t="s">
        <v>36</v>
      </c>
      <c r="U70" s="1" t="s">
        <v>339</v>
      </c>
      <c r="V70" s="1" t="s">
        <v>38</v>
      </c>
      <c r="W70" s="1" t="s">
        <v>340</v>
      </c>
      <c r="X70" s="1">
        <v>10000065</v>
      </c>
      <c r="Z70" s="1" t="s">
        <v>341</v>
      </c>
      <c r="AA70" s="1" t="s">
        <v>41</v>
      </c>
    </row>
    <row r="71" spans="1:28" x14ac:dyDescent="0.3">
      <c r="A71" s="1">
        <v>1994</v>
      </c>
      <c r="B71" s="1" t="s">
        <v>331</v>
      </c>
      <c r="C71" s="1" t="s">
        <v>154</v>
      </c>
      <c r="D71" s="1" t="s">
        <v>332</v>
      </c>
      <c r="E71" s="1" t="s">
        <v>8727</v>
      </c>
      <c r="F71" s="1" t="s">
        <v>117</v>
      </c>
      <c r="G71" s="1" t="s">
        <v>345</v>
      </c>
      <c r="H71" s="1" t="s">
        <v>334</v>
      </c>
      <c r="I71" s="1" t="s">
        <v>346</v>
      </c>
      <c r="J71" s="1">
        <f t="shared" si="0"/>
        <v>56</v>
      </c>
      <c r="K71" s="1">
        <f t="shared" si="1"/>
        <v>0.5535714285714286</v>
      </c>
      <c r="L71" s="1" t="s">
        <v>347</v>
      </c>
      <c r="M71" s="1">
        <v>1000</v>
      </c>
      <c r="N71" s="1" t="s">
        <v>337</v>
      </c>
      <c r="O71" s="1">
        <v>20</v>
      </c>
      <c r="P71" s="1" t="s">
        <v>338</v>
      </c>
      <c r="Q71" s="1" t="s">
        <v>297</v>
      </c>
      <c r="R71" s="1" t="s">
        <v>34</v>
      </c>
      <c r="S71" s="1" t="s">
        <v>73</v>
      </c>
      <c r="T71" s="1" t="s">
        <v>36</v>
      </c>
      <c r="U71" s="1" t="s">
        <v>339</v>
      </c>
      <c r="V71" s="1" t="s">
        <v>38</v>
      </c>
      <c r="W71" s="1" t="s">
        <v>340</v>
      </c>
      <c r="X71" s="1">
        <v>10000066</v>
      </c>
      <c r="Z71" s="1" t="s">
        <v>341</v>
      </c>
      <c r="AA71" s="1" t="s">
        <v>41</v>
      </c>
    </row>
    <row r="72" spans="1:28" x14ac:dyDescent="0.3">
      <c r="A72" s="1">
        <v>1994</v>
      </c>
      <c r="B72" s="1" t="s">
        <v>348</v>
      </c>
      <c r="C72" s="1" t="s">
        <v>50</v>
      </c>
      <c r="D72" s="1" t="s">
        <v>349</v>
      </c>
      <c r="E72" s="1" t="s">
        <v>8522</v>
      </c>
      <c r="F72" s="1" t="s">
        <v>26</v>
      </c>
      <c r="G72" s="1" t="s">
        <v>350</v>
      </c>
      <c r="H72" s="1" t="s">
        <v>351</v>
      </c>
      <c r="I72" s="1" t="s">
        <v>352</v>
      </c>
      <c r="J72" s="1">
        <f t="shared" si="0"/>
        <v>38</v>
      </c>
      <c r="K72" s="1">
        <f t="shared" si="1"/>
        <v>0.52631578947368418</v>
      </c>
      <c r="L72" s="1" t="s">
        <v>353</v>
      </c>
      <c r="M72" s="1">
        <v>100</v>
      </c>
      <c r="N72" s="1" t="s">
        <v>354</v>
      </c>
      <c r="O72" s="1">
        <v>40</v>
      </c>
      <c r="P72" s="1" t="s">
        <v>355</v>
      </c>
      <c r="Q72" s="1" t="s">
        <v>57</v>
      </c>
      <c r="R72" s="1" t="s">
        <v>103</v>
      </c>
      <c r="S72" s="1" t="s">
        <v>356</v>
      </c>
      <c r="T72" s="1" t="s">
        <v>36</v>
      </c>
      <c r="U72" s="1" t="s">
        <v>357</v>
      </c>
      <c r="V72" s="1" t="s">
        <v>358</v>
      </c>
      <c r="W72" s="1" t="s">
        <v>359</v>
      </c>
      <c r="X72" s="1">
        <v>10000067</v>
      </c>
      <c r="Z72" s="1" t="s">
        <v>360</v>
      </c>
      <c r="AA72" s="1" t="s">
        <v>41</v>
      </c>
      <c r="AB72" s="1" t="s">
        <v>8523</v>
      </c>
    </row>
    <row r="73" spans="1:28" x14ac:dyDescent="0.3">
      <c r="A73" s="1">
        <v>1994</v>
      </c>
      <c r="B73" s="1" t="s">
        <v>348</v>
      </c>
      <c r="C73" s="1" t="s">
        <v>50</v>
      </c>
      <c r="D73" s="1" t="s">
        <v>349</v>
      </c>
      <c r="E73" s="1" t="s">
        <v>8522</v>
      </c>
      <c r="F73" s="1" t="s">
        <v>26</v>
      </c>
      <c r="G73" s="1" t="s">
        <v>361</v>
      </c>
      <c r="H73" s="1" t="s">
        <v>351</v>
      </c>
      <c r="I73" s="1" t="s">
        <v>362</v>
      </c>
      <c r="J73" s="1">
        <f t="shared" si="0"/>
        <v>42</v>
      </c>
      <c r="K73" s="1">
        <f t="shared" si="1"/>
        <v>0.5</v>
      </c>
      <c r="L73" s="1" t="s">
        <v>363</v>
      </c>
      <c r="M73" s="1">
        <v>600</v>
      </c>
      <c r="N73" s="1" t="s">
        <v>354</v>
      </c>
      <c r="O73" s="1">
        <v>40</v>
      </c>
      <c r="P73" s="1" t="s">
        <v>355</v>
      </c>
      <c r="Q73" s="1" t="s">
        <v>57</v>
      </c>
      <c r="R73" s="1" t="s">
        <v>103</v>
      </c>
      <c r="S73" s="1" t="s">
        <v>356</v>
      </c>
      <c r="T73" s="1" t="s">
        <v>36</v>
      </c>
      <c r="U73" s="1" t="s">
        <v>357</v>
      </c>
      <c r="V73" s="1" t="s">
        <v>38</v>
      </c>
      <c r="W73" s="1" t="s">
        <v>359</v>
      </c>
      <c r="X73" s="1">
        <v>10000068</v>
      </c>
      <c r="Z73" s="1" t="s">
        <v>360</v>
      </c>
      <c r="AA73" s="1" t="s">
        <v>41</v>
      </c>
    </row>
    <row r="74" spans="1:28" x14ac:dyDescent="0.3">
      <c r="A74" s="1">
        <v>1994</v>
      </c>
      <c r="B74" s="1" t="s">
        <v>364</v>
      </c>
      <c r="C74" s="1" t="s">
        <v>365</v>
      </c>
      <c r="D74" s="1" t="s">
        <v>366</v>
      </c>
      <c r="E74" s="1" t="s">
        <v>367</v>
      </c>
      <c r="F74" s="1" t="s">
        <v>26</v>
      </c>
      <c r="G74" s="1" t="s">
        <v>368</v>
      </c>
      <c r="H74" s="1" t="s">
        <v>369</v>
      </c>
      <c r="I74" s="1" t="s">
        <v>370</v>
      </c>
      <c r="J74" s="1">
        <f t="shared" si="0"/>
        <v>44</v>
      </c>
      <c r="K74" s="1">
        <f t="shared" si="1"/>
        <v>0.52272727272727271</v>
      </c>
      <c r="L74" s="1" t="s">
        <v>371</v>
      </c>
      <c r="M74" s="1">
        <v>62000</v>
      </c>
      <c r="N74" s="1" t="s">
        <v>372</v>
      </c>
      <c r="O74" s="1">
        <v>74</v>
      </c>
      <c r="P74" s="1" t="s">
        <v>373</v>
      </c>
      <c r="Q74" s="1" t="s">
        <v>33</v>
      </c>
      <c r="R74" s="1" t="s">
        <v>34</v>
      </c>
      <c r="S74" s="1">
        <v>7.6</v>
      </c>
      <c r="T74" s="1" t="s">
        <v>36</v>
      </c>
      <c r="U74" s="1" t="s">
        <v>374</v>
      </c>
      <c r="V74" s="1" t="s">
        <v>375</v>
      </c>
      <c r="W74" s="1" t="s">
        <v>8728</v>
      </c>
      <c r="X74" s="1">
        <v>10000069</v>
      </c>
      <c r="Z74" s="1" t="s">
        <v>376</v>
      </c>
      <c r="AA74" s="1" t="s">
        <v>41</v>
      </c>
      <c r="AB74" s="1" t="s">
        <v>8524</v>
      </c>
    </row>
    <row r="75" spans="1:28" x14ac:dyDescent="0.3">
      <c r="A75" s="1">
        <v>1994</v>
      </c>
      <c r="B75" s="1" t="s">
        <v>364</v>
      </c>
      <c r="C75" s="1" t="s">
        <v>365</v>
      </c>
      <c r="D75" s="1" t="s">
        <v>366</v>
      </c>
      <c r="E75" s="1" t="s">
        <v>8525</v>
      </c>
      <c r="F75" s="1" t="s">
        <v>26</v>
      </c>
      <c r="G75" s="1" t="s">
        <v>377</v>
      </c>
      <c r="H75" s="1" t="s">
        <v>378</v>
      </c>
      <c r="I75" s="1" t="s">
        <v>379</v>
      </c>
      <c r="J75" s="1">
        <f t="shared" si="0"/>
        <v>44</v>
      </c>
      <c r="K75" s="1">
        <f t="shared" si="1"/>
        <v>0.56818181818181823</v>
      </c>
      <c r="L75" s="1" t="s">
        <v>380</v>
      </c>
      <c r="M75" s="1">
        <v>56000</v>
      </c>
      <c r="N75" s="1" t="s">
        <v>372</v>
      </c>
      <c r="O75" s="1">
        <v>74</v>
      </c>
      <c r="P75" s="1" t="s">
        <v>373</v>
      </c>
      <c r="Q75" s="1" t="s">
        <v>33</v>
      </c>
      <c r="R75" s="1" t="s">
        <v>34</v>
      </c>
      <c r="S75" s="1">
        <v>7.6</v>
      </c>
      <c r="T75" s="1" t="s">
        <v>36</v>
      </c>
      <c r="U75" s="1" t="s">
        <v>374</v>
      </c>
      <c r="V75" s="1" t="s">
        <v>375</v>
      </c>
      <c r="W75" s="1" t="s">
        <v>48</v>
      </c>
      <c r="X75" s="1">
        <v>10000070</v>
      </c>
      <c r="Z75" s="1" t="s">
        <v>376</v>
      </c>
      <c r="AA75" s="1" t="s">
        <v>41</v>
      </c>
    </row>
    <row r="76" spans="1:28" x14ac:dyDescent="0.3">
      <c r="A76" s="1">
        <v>1994</v>
      </c>
      <c r="B76" s="1" t="s">
        <v>381</v>
      </c>
      <c r="C76" s="1" t="s">
        <v>382</v>
      </c>
      <c r="D76" s="1" t="s">
        <v>383</v>
      </c>
      <c r="E76" s="1" t="s">
        <v>384</v>
      </c>
      <c r="F76" s="1" t="s">
        <v>26</v>
      </c>
      <c r="G76" s="1" t="s">
        <v>385</v>
      </c>
      <c r="H76" s="1" t="s">
        <v>386</v>
      </c>
      <c r="I76" s="1" t="s">
        <v>387</v>
      </c>
      <c r="J76" s="1">
        <f t="shared" si="0"/>
        <v>162</v>
      </c>
      <c r="K76" s="1">
        <f t="shared" si="1"/>
        <v>0.51851851851851849</v>
      </c>
      <c r="L76" s="1" t="s">
        <v>388</v>
      </c>
      <c r="M76" s="1">
        <v>7</v>
      </c>
      <c r="N76" s="1" t="s">
        <v>389</v>
      </c>
      <c r="O76" s="1">
        <v>120</v>
      </c>
      <c r="P76" s="1" t="s">
        <v>390</v>
      </c>
      <c r="Q76" s="1" t="s">
        <v>297</v>
      </c>
      <c r="R76" s="1" t="s">
        <v>315</v>
      </c>
      <c r="S76" s="1" t="s">
        <v>391</v>
      </c>
      <c r="T76" s="1" t="s">
        <v>36</v>
      </c>
      <c r="U76" s="1" t="s">
        <v>392</v>
      </c>
      <c r="V76" s="1" t="s">
        <v>38</v>
      </c>
      <c r="W76" s="1" t="s">
        <v>393</v>
      </c>
      <c r="X76" s="1">
        <v>10000071</v>
      </c>
      <c r="Z76" s="1" t="s">
        <v>394</v>
      </c>
      <c r="AA76" s="1" t="s">
        <v>41</v>
      </c>
    </row>
    <row r="77" spans="1:28" x14ac:dyDescent="0.3">
      <c r="A77" s="1">
        <v>1994</v>
      </c>
      <c r="B77" s="1" t="s">
        <v>381</v>
      </c>
      <c r="C77" s="1" t="s">
        <v>382</v>
      </c>
      <c r="D77" s="1" t="s">
        <v>383</v>
      </c>
      <c r="E77" s="1" t="s">
        <v>395</v>
      </c>
      <c r="F77" s="1" t="s">
        <v>26</v>
      </c>
      <c r="G77" s="1" t="s">
        <v>396</v>
      </c>
      <c r="H77" s="1" t="s">
        <v>386</v>
      </c>
      <c r="I77" s="1" t="s">
        <v>397</v>
      </c>
      <c r="J77" s="1">
        <f t="shared" si="0"/>
        <v>159</v>
      </c>
      <c r="K77" s="1">
        <f t="shared" si="1"/>
        <v>0.49685534591194969</v>
      </c>
      <c r="L77" s="1" t="s">
        <v>388</v>
      </c>
      <c r="M77" s="1">
        <v>7</v>
      </c>
      <c r="N77" s="1" t="s">
        <v>389</v>
      </c>
      <c r="O77" s="1">
        <v>120</v>
      </c>
      <c r="P77" s="1" t="s">
        <v>390</v>
      </c>
      <c r="Q77" s="1" t="s">
        <v>297</v>
      </c>
      <c r="R77" s="1" t="s">
        <v>315</v>
      </c>
      <c r="S77" s="1" t="s">
        <v>391</v>
      </c>
      <c r="T77" s="1" t="s">
        <v>36</v>
      </c>
      <c r="U77" s="1" t="s">
        <v>392</v>
      </c>
      <c r="V77" s="1" t="s">
        <v>38</v>
      </c>
      <c r="W77" s="1" t="s">
        <v>393</v>
      </c>
      <c r="X77" s="1">
        <v>10000072</v>
      </c>
      <c r="Z77" s="1" t="s">
        <v>394</v>
      </c>
      <c r="AA77" s="1" t="s">
        <v>41</v>
      </c>
    </row>
    <row r="78" spans="1:28" x14ac:dyDescent="0.3">
      <c r="A78" s="1">
        <v>1994</v>
      </c>
      <c r="B78" s="1" t="s">
        <v>398</v>
      </c>
      <c r="C78" s="1" t="s">
        <v>307</v>
      </c>
      <c r="D78" s="1" t="s">
        <v>399</v>
      </c>
      <c r="E78" s="1" t="s">
        <v>8526</v>
      </c>
      <c r="F78" s="1" t="s">
        <v>26</v>
      </c>
      <c r="G78" s="1" t="s">
        <v>400</v>
      </c>
      <c r="H78" s="1" t="s">
        <v>401</v>
      </c>
      <c r="I78" s="1" t="s">
        <v>402</v>
      </c>
      <c r="J78" s="1">
        <f t="shared" si="0"/>
        <v>76</v>
      </c>
      <c r="K78" s="1">
        <f t="shared" si="1"/>
        <v>0.64473684210526316</v>
      </c>
      <c r="L78" s="1" t="s">
        <v>403</v>
      </c>
      <c r="M78" s="1">
        <v>0.2</v>
      </c>
      <c r="N78" s="1" t="s">
        <v>404</v>
      </c>
      <c r="O78" s="1">
        <v>30</v>
      </c>
      <c r="P78" s="1" t="s">
        <v>405</v>
      </c>
      <c r="Q78" s="1" t="s">
        <v>57</v>
      </c>
      <c r="R78" s="1" t="s">
        <v>103</v>
      </c>
      <c r="S78" s="1" t="s">
        <v>73</v>
      </c>
      <c r="T78" s="1" t="s">
        <v>406</v>
      </c>
      <c r="U78" s="1" t="s">
        <v>407</v>
      </c>
      <c r="V78" s="1" t="s">
        <v>91</v>
      </c>
      <c r="W78" s="1" t="s">
        <v>408</v>
      </c>
      <c r="X78" s="1">
        <v>10000073</v>
      </c>
      <c r="Z78" s="1" t="s">
        <v>409</v>
      </c>
      <c r="AA78" s="1" t="s">
        <v>41</v>
      </c>
    </row>
    <row r="79" spans="1:28" x14ac:dyDescent="0.3">
      <c r="A79" s="1">
        <v>1994</v>
      </c>
      <c r="B79" s="1" t="s">
        <v>398</v>
      </c>
      <c r="C79" s="1" t="s">
        <v>307</v>
      </c>
      <c r="D79" s="1" t="s">
        <v>399</v>
      </c>
      <c r="E79" s="1" t="s">
        <v>8526</v>
      </c>
      <c r="F79" s="1" t="s">
        <v>26</v>
      </c>
      <c r="G79" s="1" t="s">
        <v>410</v>
      </c>
      <c r="H79" s="1" t="s">
        <v>401</v>
      </c>
      <c r="I79" s="1" t="s">
        <v>411</v>
      </c>
      <c r="J79" s="1">
        <f t="shared" si="0"/>
        <v>31</v>
      </c>
      <c r="K79" s="1">
        <f t="shared" si="1"/>
        <v>0.77419354838709675</v>
      </c>
      <c r="L79" s="1" t="s">
        <v>412</v>
      </c>
      <c r="M79" s="1">
        <v>0.42</v>
      </c>
      <c r="N79" s="1" t="s">
        <v>404</v>
      </c>
      <c r="O79" s="1">
        <v>30</v>
      </c>
      <c r="P79" s="1" t="s">
        <v>405</v>
      </c>
      <c r="Q79" s="1" t="s">
        <v>57</v>
      </c>
      <c r="R79" s="1" t="s">
        <v>103</v>
      </c>
      <c r="S79" s="1" t="s">
        <v>73</v>
      </c>
      <c r="T79" s="1" t="s">
        <v>406</v>
      </c>
      <c r="U79" s="1" t="s">
        <v>407</v>
      </c>
      <c r="V79" s="1" t="s">
        <v>138</v>
      </c>
      <c r="W79" s="1" t="s">
        <v>408</v>
      </c>
      <c r="X79" s="1">
        <v>10000074</v>
      </c>
      <c r="Z79" s="1" t="s">
        <v>409</v>
      </c>
      <c r="AA79" s="1" t="s">
        <v>41</v>
      </c>
    </row>
    <row r="80" spans="1:28" x14ac:dyDescent="0.3">
      <c r="A80" s="1">
        <v>1994</v>
      </c>
      <c r="B80" s="1" t="s">
        <v>398</v>
      </c>
      <c r="C80" s="1" t="s">
        <v>307</v>
      </c>
      <c r="D80" s="1" t="s">
        <v>399</v>
      </c>
      <c r="E80" s="1" t="s">
        <v>8526</v>
      </c>
      <c r="F80" s="1" t="s">
        <v>26</v>
      </c>
      <c r="G80" s="1" t="s">
        <v>413</v>
      </c>
      <c r="H80" s="1" t="s">
        <v>401</v>
      </c>
      <c r="I80" s="1" t="s">
        <v>414</v>
      </c>
      <c r="J80" s="1">
        <f t="shared" si="0"/>
        <v>35</v>
      </c>
      <c r="K80" s="1">
        <f t="shared" si="1"/>
        <v>0.5714285714285714</v>
      </c>
      <c r="L80" s="1" t="s">
        <v>415</v>
      </c>
      <c r="M80" s="1">
        <v>0.48</v>
      </c>
      <c r="N80" s="1" t="s">
        <v>404</v>
      </c>
      <c r="O80" s="1">
        <v>30</v>
      </c>
      <c r="P80" s="1" t="s">
        <v>405</v>
      </c>
      <c r="Q80" s="1" t="s">
        <v>57</v>
      </c>
      <c r="R80" s="1" t="s">
        <v>103</v>
      </c>
      <c r="S80" s="1" t="s">
        <v>73</v>
      </c>
      <c r="T80" s="1" t="s">
        <v>406</v>
      </c>
      <c r="U80" s="1" t="s">
        <v>407</v>
      </c>
      <c r="V80" s="1" t="s">
        <v>138</v>
      </c>
      <c r="W80" s="1" t="s">
        <v>408</v>
      </c>
      <c r="X80" s="1">
        <v>10000075</v>
      </c>
      <c r="Z80" s="1" t="s">
        <v>409</v>
      </c>
      <c r="AA80" s="1" t="s">
        <v>41</v>
      </c>
    </row>
    <row r="81" spans="1:27" x14ac:dyDescent="0.3">
      <c r="A81" s="1">
        <v>1994</v>
      </c>
      <c r="B81" s="1" t="s">
        <v>398</v>
      </c>
      <c r="C81" s="1" t="s">
        <v>307</v>
      </c>
      <c r="D81" s="1" t="s">
        <v>399</v>
      </c>
      <c r="E81" s="1" t="s">
        <v>8526</v>
      </c>
      <c r="F81" s="1" t="s">
        <v>26</v>
      </c>
      <c r="G81" s="1" t="s">
        <v>416</v>
      </c>
      <c r="H81" s="1" t="s">
        <v>401</v>
      </c>
      <c r="I81" s="1" t="s">
        <v>417</v>
      </c>
      <c r="J81" s="1">
        <f t="shared" si="0"/>
        <v>29</v>
      </c>
      <c r="K81" s="1">
        <f t="shared" si="1"/>
        <v>0.65517241379310343</v>
      </c>
      <c r="L81" s="1" t="s">
        <v>418</v>
      </c>
      <c r="M81" s="1">
        <v>1.1000000000000001</v>
      </c>
      <c r="N81" s="1" t="s">
        <v>404</v>
      </c>
      <c r="O81" s="1">
        <v>30</v>
      </c>
      <c r="P81" s="1" t="s">
        <v>405</v>
      </c>
      <c r="Q81" s="1" t="s">
        <v>57</v>
      </c>
      <c r="R81" s="1" t="s">
        <v>103</v>
      </c>
      <c r="S81" s="1" t="s">
        <v>73</v>
      </c>
      <c r="T81" s="1" t="s">
        <v>406</v>
      </c>
      <c r="U81" s="1" t="s">
        <v>407</v>
      </c>
      <c r="V81" s="1" t="s">
        <v>138</v>
      </c>
      <c r="W81" s="1" t="s">
        <v>408</v>
      </c>
      <c r="X81" s="1">
        <v>10000076</v>
      </c>
      <c r="Z81" s="1" t="s">
        <v>409</v>
      </c>
      <c r="AA81" s="1" t="s">
        <v>41</v>
      </c>
    </row>
    <row r="82" spans="1:27" x14ac:dyDescent="0.3">
      <c r="A82" s="1">
        <v>1994</v>
      </c>
      <c r="B82" s="1" t="s">
        <v>398</v>
      </c>
      <c r="C82" s="1" t="s">
        <v>307</v>
      </c>
      <c r="D82" s="1" t="s">
        <v>399</v>
      </c>
      <c r="E82" s="1" t="s">
        <v>8526</v>
      </c>
      <c r="F82" s="1" t="s">
        <v>26</v>
      </c>
      <c r="G82" s="1" t="s">
        <v>419</v>
      </c>
      <c r="H82" s="1" t="s">
        <v>401</v>
      </c>
      <c r="I82" s="1" t="s">
        <v>420</v>
      </c>
      <c r="J82" s="1">
        <f t="shared" si="0"/>
        <v>29</v>
      </c>
      <c r="K82" s="1">
        <f t="shared" si="1"/>
        <v>0.58620689655172409</v>
      </c>
      <c r="L82" s="1" t="s">
        <v>421</v>
      </c>
      <c r="M82" s="1">
        <v>20</v>
      </c>
      <c r="N82" s="1" t="s">
        <v>404</v>
      </c>
      <c r="O82" s="1">
        <v>30</v>
      </c>
      <c r="P82" s="1" t="s">
        <v>405</v>
      </c>
      <c r="Q82" s="1" t="s">
        <v>57</v>
      </c>
      <c r="R82" s="1" t="s">
        <v>103</v>
      </c>
      <c r="S82" s="1" t="s">
        <v>73</v>
      </c>
      <c r="T82" s="1" t="s">
        <v>406</v>
      </c>
      <c r="U82" s="1" t="s">
        <v>407</v>
      </c>
      <c r="V82" s="1" t="s">
        <v>138</v>
      </c>
      <c r="W82" s="1" t="s">
        <v>408</v>
      </c>
      <c r="X82" s="1">
        <v>10000077</v>
      </c>
      <c r="Z82" s="1" t="s">
        <v>409</v>
      </c>
      <c r="AA82" s="1" t="s">
        <v>41</v>
      </c>
    </row>
    <row r="83" spans="1:27" x14ac:dyDescent="0.3">
      <c r="A83" s="1">
        <v>1994</v>
      </c>
      <c r="B83" s="1" t="s">
        <v>398</v>
      </c>
      <c r="C83" s="1" t="s">
        <v>307</v>
      </c>
      <c r="D83" s="1" t="s">
        <v>399</v>
      </c>
      <c r="E83" s="1" t="s">
        <v>8526</v>
      </c>
      <c r="F83" s="1" t="s">
        <v>26</v>
      </c>
      <c r="G83" s="1" t="s">
        <v>422</v>
      </c>
      <c r="H83" s="1" t="s">
        <v>401</v>
      </c>
      <c r="I83" s="1" t="s">
        <v>423</v>
      </c>
      <c r="J83" s="1">
        <f t="shared" si="0"/>
        <v>36</v>
      </c>
      <c r="K83" s="1">
        <f t="shared" si="1"/>
        <v>0.61111111111111116</v>
      </c>
      <c r="L83" s="1" t="s">
        <v>424</v>
      </c>
      <c r="M83" s="1">
        <v>1.8</v>
      </c>
      <c r="N83" s="1" t="s">
        <v>404</v>
      </c>
      <c r="O83" s="1">
        <v>30</v>
      </c>
      <c r="P83" s="1" t="s">
        <v>405</v>
      </c>
      <c r="Q83" s="1" t="s">
        <v>57</v>
      </c>
      <c r="R83" s="1" t="s">
        <v>103</v>
      </c>
      <c r="S83" s="1" t="s">
        <v>73</v>
      </c>
      <c r="T83" s="1" t="s">
        <v>406</v>
      </c>
      <c r="U83" s="1" t="s">
        <v>407</v>
      </c>
      <c r="V83" s="1" t="s">
        <v>138</v>
      </c>
      <c r="W83" s="1" t="s">
        <v>408</v>
      </c>
      <c r="X83" s="1">
        <v>10000078</v>
      </c>
      <c r="Z83" s="1" t="s">
        <v>409</v>
      </c>
      <c r="AA83" s="1" t="s">
        <v>41</v>
      </c>
    </row>
    <row r="84" spans="1:27" x14ac:dyDescent="0.3">
      <c r="A84" s="1">
        <v>1994</v>
      </c>
      <c r="B84" s="1" t="s">
        <v>398</v>
      </c>
      <c r="C84" s="1" t="s">
        <v>307</v>
      </c>
      <c r="D84" s="1" t="s">
        <v>399</v>
      </c>
      <c r="E84" s="1" t="s">
        <v>8526</v>
      </c>
      <c r="F84" s="1" t="s">
        <v>26</v>
      </c>
      <c r="G84" s="1" t="s">
        <v>425</v>
      </c>
      <c r="H84" s="1" t="s">
        <v>401</v>
      </c>
      <c r="I84" s="1" t="s">
        <v>426</v>
      </c>
      <c r="J84" s="1">
        <f t="shared" si="0"/>
        <v>35</v>
      </c>
      <c r="K84" s="1">
        <f t="shared" si="1"/>
        <v>0.62857142857142856</v>
      </c>
      <c r="L84" s="1" t="s">
        <v>427</v>
      </c>
      <c r="M84" s="1">
        <v>1.4</v>
      </c>
      <c r="N84" s="1" t="s">
        <v>404</v>
      </c>
      <c r="O84" s="1">
        <v>30</v>
      </c>
      <c r="P84" s="1" t="s">
        <v>405</v>
      </c>
      <c r="Q84" s="1" t="s">
        <v>57</v>
      </c>
      <c r="R84" s="1" t="s">
        <v>103</v>
      </c>
      <c r="S84" s="1" t="s">
        <v>73</v>
      </c>
      <c r="T84" s="1" t="s">
        <v>406</v>
      </c>
      <c r="U84" s="1" t="s">
        <v>407</v>
      </c>
      <c r="V84" s="1" t="s">
        <v>138</v>
      </c>
      <c r="W84" s="1" t="s">
        <v>408</v>
      </c>
      <c r="X84" s="1">
        <v>10000079</v>
      </c>
      <c r="Z84" s="1" t="s">
        <v>409</v>
      </c>
      <c r="AA84" s="1" t="s">
        <v>41</v>
      </c>
    </row>
    <row r="85" spans="1:27" x14ac:dyDescent="0.3">
      <c r="A85" s="1">
        <v>1994</v>
      </c>
      <c r="B85" s="1" t="s">
        <v>398</v>
      </c>
      <c r="C85" s="1" t="s">
        <v>307</v>
      </c>
      <c r="D85" s="1" t="s">
        <v>399</v>
      </c>
      <c r="E85" s="1" t="s">
        <v>8526</v>
      </c>
      <c r="F85" s="1" t="s">
        <v>26</v>
      </c>
      <c r="G85" s="1" t="s">
        <v>428</v>
      </c>
      <c r="H85" s="1" t="s">
        <v>401</v>
      </c>
      <c r="I85" s="1" t="s">
        <v>429</v>
      </c>
      <c r="J85" s="1">
        <f t="shared" si="0"/>
        <v>80</v>
      </c>
      <c r="K85" s="1">
        <f t="shared" si="1"/>
        <v>0.5625</v>
      </c>
      <c r="L85" s="1" t="s">
        <v>430</v>
      </c>
      <c r="M85" s="1">
        <v>1.7</v>
      </c>
      <c r="N85" s="1" t="s">
        <v>404</v>
      </c>
      <c r="O85" s="1">
        <v>30</v>
      </c>
      <c r="P85" s="1" t="s">
        <v>405</v>
      </c>
      <c r="Q85" s="1" t="s">
        <v>57</v>
      </c>
      <c r="R85" s="1" t="s">
        <v>103</v>
      </c>
      <c r="S85" s="1" t="s">
        <v>73</v>
      </c>
      <c r="T85" s="1" t="s">
        <v>406</v>
      </c>
      <c r="U85" s="1" t="s">
        <v>407</v>
      </c>
      <c r="V85" s="1" t="s">
        <v>91</v>
      </c>
      <c r="W85" s="1" t="s">
        <v>408</v>
      </c>
      <c r="X85" s="1">
        <v>10000080</v>
      </c>
      <c r="Z85" s="1" t="s">
        <v>409</v>
      </c>
      <c r="AA85" s="1" t="s">
        <v>41</v>
      </c>
    </row>
    <row r="86" spans="1:27" x14ac:dyDescent="0.3">
      <c r="A86" s="1">
        <v>1994</v>
      </c>
      <c r="B86" s="1" t="s">
        <v>398</v>
      </c>
      <c r="C86" s="1" t="s">
        <v>307</v>
      </c>
      <c r="D86" s="1" t="s">
        <v>399</v>
      </c>
      <c r="E86" s="1" t="s">
        <v>8526</v>
      </c>
      <c r="F86" s="1" t="s">
        <v>26</v>
      </c>
      <c r="G86" s="1" t="s">
        <v>431</v>
      </c>
      <c r="H86" s="1" t="s">
        <v>401</v>
      </c>
      <c r="I86" s="1" t="s">
        <v>432</v>
      </c>
      <c r="J86" s="1">
        <f t="shared" si="0"/>
        <v>77</v>
      </c>
      <c r="K86" s="1">
        <f t="shared" si="1"/>
        <v>0.61038961038961037</v>
      </c>
      <c r="L86" s="1" t="s">
        <v>433</v>
      </c>
      <c r="M86" s="1">
        <v>0.48</v>
      </c>
      <c r="N86" s="1" t="s">
        <v>404</v>
      </c>
      <c r="O86" s="1">
        <v>30</v>
      </c>
      <c r="P86" s="1" t="s">
        <v>405</v>
      </c>
      <c r="Q86" s="1" t="s">
        <v>57</v>
      </c>
      <c r="R86" s="1" t="s">
        <v>103</v>
      </c>
      <c r="S86" s="1" t="s">
        <v>73</v>
      </c>
      <c r="T86" s="1" t="s">
        <v>406</v>
      </c>
      <c r="U86" s="1" t="s">
        <v>407</v>
      </c>
      <c r="V86" s="1" t="s">
        <v>91</v>
      </c>
      <c r="W86" s="1" t="s">
        <v>408</v>
      </c>
      <c r="X86" s="1">
        <v>10000081</v>
      </c>
      <c r="Z86" s="1" t="s">
        <v>409</v>
      </c>
      <c r="AA86" s="1" t="s">
        <v>41</v>
      </c>
    </row>
    <row r="87" spans="1:27" x14ac:dyDescent="0.3">
      <c r="A87" s="1">
        <v>1994</v>
      </c>
      <c r="B87" s="1" t="s">
        <v>398</v>
      </c>
      <c r="C87" s="1" t="s">
        <v>307</v>
      </c>
      <c r="D87" s="1" t="s">
        <v>399</v>
      </c>
      <c r="E87" s="1" t="s">
        <v>8526</v>
      </c>
      <c r="F87" s="1" t="s">
        <v>26</v>
      </c>
      <c r="G87" s="1" t="s">
        <v>434</v>
      </c>
      <c r="H87" s="1" t="s">
        <v>401</v>
      </c>
      <c r="I87" s="1" t="s">
        <v>435</v>
      </c>
      <c r="J87" s="1">
        <f t="shared" si="0"/>
        <v>77</v>
      </c>
      <c r="K87" s="1">
        <f t="shared" si="1"/>
        <v>0.58441558441558439</v>
      </c>
      <c r="L87" s="1" t="s">
        <v>436</v>
      </c>
      <c r="M87" s="1">
        <v>0.19</v>
      </c>
      <c r="N87" s="1" t="s">
        <v>404</v>
      </c>
      <c r="O87" s="1">
        <v>30</v>
      </c>
      <c r="P87" s="1" t="s">
        <v>405</v>
      </c>
      <c r="Q87" s="1" t="s">
        <v>57</v>
      </c>
      <c r="R87" s="1" t="s">
        <v>103</v>
      </c>
      <c r="S87" s="1" t="s">
        <v>73</v>
      </c>
      <c r="T87" s="1" t="s">
        <v>406</v>
      </c>
      <c r="U87" s="1" t="s">
        <v>407</v>
      </c>
      <c r="V87" s="1" t="s">
        <v>91</v>
      </c>
      <c r="W87" s="1" t="s">
        <v>408</v>
      </c>
      <c r="X87" s="1">
        <v>10000082</v>
      </c>
      <c r="Z87" s="1" t="s">
        <v>409</v>
      </c>
      <c r="AA87" s="1" t="s">
        <v>41</v>
      </c>
    </row>
    <row r="88" spans="1:27" x14ac:dyDescent="0.3">
      <c r="A88" s="1">
        <v>1994</v>
      </c>
      <c r="B88" s="1" t="s">
        <v>398</v>
      </c>
      <c r="C88" s="1" t="s">
        <v>307</v>
      </c>
      <c r="D88" s="1" t="s">
        <v>399</v>
      </c>
      <c r="E88" s="1" t="s">
        <v>8526</v>
      </c>
      <c r="F88" s="1" t="s">
        <v>26</v>
      </c>
      <c r="G88" s="1" t="s">
        <v>437</v>
      </c>
      <c r="H88" s="1" t="s">
        <v>401</v>
      </c>
      <c r="I88" s="1" t="s">
        <v>438</v>
      </c>
      <c r="J88" s="1">
        <f t="shared" si="0"/>
        <v>83</v>
      </c>
      <c r="K88" s="1">
        <f t="shared" si="1"/>
        <v>0.59036144578313254</v>
      </c>
      <c r="L88" s="1" t="s">
        <v>439</v>
      </c>
      <c r="M88" s="1">
        <v>0.82</v>
      </c>
      <c r="N88" s="1" t="s">
        <v>404</v>
      </c>
      <c r="O88" s="1">
        <v>30</v>
      </c>
      <c r="P88" s="1" t="s">
        <v>405</v>
      </c>
      <c r="Q88" s="1" t="s">
        <v>57</v>
      </c>
      <c r="R88" s="1" t="s">
        <v>103</v>
      </c>
      <c r="S88" s="1" t="s">
        <v>73</v>
      </c>
      <c r="T88" s="1" t="s">
        <v>406</v>
      </c>
      <c r="U88" s="1" t="s">
        <v>407</v>
      </c>
      <c r="V88" s="1" t="s">
        <v>91</v>
      </c>
      <c r="W88" s="1" t="s">
        <v>408</v>
      </c>
      <c r="X88" s="1">
        <v>10000083</v>
      </c>
      <c r="Z88" s="1" t="s">
        <v>409</v>
      </c>
      <c r="AA88" s="1" t="s">
        <v>41</v>
      </c>
    </row>
    <row r="89" spans="1:27" x14ac:dyDescent="0.3">
      <c r="A89" s="1">
        <v>1994</v>
      </c>
      <c r="B89" s="1" t="s">
        <v>398</v>
      </c>
      <c r="C89" s="1" t="s">
        <v>307</v>
      </c>
      <c r="D89" s="1" t="s">
        <v>399</v>
      </c>
      <c r="E89" s="1" t="s">
        <v>8526</v>
      </c>
      <c r="F89" s="1" t="s">
        <v>26</v>
      </c>
      <c r="G89" s="1" t="s">
        <v>179</v>
      </c>
      <c r="H89" s="1" t="s">
        <v>401</v>
      </c>
      <c r="I89" s="1" t="s">
        <v>440</v>
      </c>
      <c r="J89" s="1">
        <f t="shared" si="0"/>
        <v>80</v>
      </c>
      <c r="K89" s="1">
        <f t="shared" si="1"/>
        <v>0.58750000000000002</v>
      </c>
      <c r="L89" s="1" t="s">
        <v>441</v>
      </c>
      <c r="M89" s="1">
        <v>0.14000000000000001</v>
      </c>
      <c r="N89" s="1" t="s">
        <v>404</v>
      </c>
      <c r="O89" s="1">
        <v>30</v>
      </c>
      <c r="P89" s="1" t="s">
        <v>405</v>
      </c>
      <c r="Q89" s="1" t="s">
        <v>57</v>
      </c>
      <c r="R89" s="1" t="s">
        <v>103</v>
      </c>
      <c r="S89" s="1" t="s">
        <v>73</v>
      </c>
      <c r="T89" s="1" t="s">
        <v>406</v>
      </c>
      <c r="U89" s="1" t="s">
        <v>407</v>
      </c>
      <c r="V89" s="1" t="s">
        <v>91</v>
      </c>
      <c r="W89" s="1" t="s">
        <v>408</v>
      </c>
      <c r="X89" s="1">
        <v>10000084</v>
      </c>
      <c r="Z89" s="1" t="s">
        <v>409</v>
      </c>
      <c r="AA89" s="1" t="s">
        <v>41</v>
      </c>
    </row>
    <row r="90" spans="1:27" x14ac:dyDescent="0.3">
      <c r="A90" s="1">
        <v>1995</v>
      </c>
      <c r="B90" s="1" t="s">
        <v>442</v>
      </c>
      <c r="C90" s="1" t="s">
        <v>307</v>
      </c>
      <c r="D90" s="1" t="s">
        <v>443</v>
      </c>
      <c r="E90" s="1" t="s">
        <v>444</v>
      </c>
      <c r="F90" s="1" t="s">
        <v>66</v>
      </c>
      <c r="G90" s="1" t="s">
        <v>445</v>
      </c>
      <c r="H90" s="1" t="s">
        <v>446</v>
      </c>
      <c r="I90" s="1" t="s">
        <v>447</v>
      </c>
      <c r="J90" s="1">
        <f t="shared" si="0"/>
        <v>25</v>
      </c>
      <c r="K90" s="1">
        <f t="shared" si="1"/>
        <v>0.64</v>
      </c>
      <c r="L90" s="1" t="s">
        <v>36</v>
      </c>
      <c r="M90" s="1" t="s">
        <v>59</v>
      </c>
      <c r="N90" s="1" t="s">
        <v>448</v>
      </c>
      <c r="O90" s="1">
        <v>72</v>
      </c>
      <c r="P90" s="1" t="s">
        <v>449</v>
      </c>
      <c r="Q90" s="1" t="str">
        <f ca="1">IFERROR(__xludf.DUMMYFUNCTION("IFNA(IFS(REGEXMATCH(R91,""MgCl""),""MgCl"",REGEXMATCH(R91,""CaCl""),""CaCl"", REGEXMATCH(R91,""MgCl CaCl""),""MgCl CaCl""),""None"")
"),"MgCl")</f>
        <v>MgCl</v>
      </c>
      <c r="R90" s="1" t="s">
        <v>34</v>
      </c>
      <c r="S90" s="1" t="s">
        <v>35</v>
      </c>
      <c r="T90" s="1" t="s">
        <v>406</v>
      </c>
      <c r="U90" s="1" t="s">
        <v>450</v>
      </c>
      <c r="V90" s="1" t="s">
        <v>451</v>
      </c>
      <c r="W90" s="1" t="s">
        <v>452</v>
      </c>
      <c r="X90" s="1">
        <v>10000085</v>
      </c>
      <c r="Z90" s="1" t="s">
        <v>453</v>
      </c>
      <c r="AA90" s="1" t="s">
        <v>41</v>
      </c>
    </row>
    <row r="91" spans="1:27" x14ac:dyDescent="0.3">
      <c r="A91" s="1">
        <v>1995</v>
      </c>
      <c r="B91" s="1" t="s">
        <v>442</v>
      </c>
      <c r="C91" s="1" t="s">
        <v>307</v>
      </c>
      <c r="D91" s="1" t="s">
        <v>443</v>
      </c>
      <c r="E91" s="1" t="s">
        <v>444</v>
      </c>
      <c r="F91" s="1" t="s">
        <v>66</v>
      </c>
      <c r="G91" s="1" t="s">
        <v>454</v>
      </c>
      <c r="H91" s="1" t="s">
        <v>446</v>
      </c>
      <c r="I91" s="1" t="s">
        <v>455</v>
      </c>
      <c r="J91" s="1">
        <f t="shared" si="0"/>
        <v>42</v>
      </c>
      <c r="K91" s="1">
        <f t="shared" si="1"/>
        <v>0.59523809523809523</v>
      </c>
      <c r="L91" s="1" t="s">
        <v>456</v>
      </c>
      <c r="M91" s="1">
        <v>6000</v>
      </c>
      <c r="N91" s="1" t="s">
        <v>448</v>
      </c>
      <c r="O91" s="1">
        <v>72</v>
      </c>
      <c r="P91" s="1" t="s">
        <v>449</v>
      </c>
      <c r="Q91" s="1" t="s">
        <v>33</v>
      </c>
      <c r="R91" s="1" t="s">
        <v>34</v>
      </c>
      <c r="S91" s="1" t="s">
        <v>35</v>
      </c>
      <c r="T91" s="1" t="s">
        <v>406</v>
      </c>
      <c r="U91" s="1" t="s">
        <v>450</v>
      </c>
      <c r="V91" s="1" t="s">
        <v>457</v>
      </c>
      <c r="W91" s="1" t="s">
        <v>452</v>
      </c>
      <c r="X91" s="1">
        <v>10000086</v>
      </c>
      <c r="Z91" s="1" t="s">
        <v>453</v>
      </c>
      <c r="AA91" s="1" t="s">
        <v>41</v>
      </c>
    </row>
    <row r="92" spans="1:27" x14ac:dyDescent="0.3">
      <c r="A92" s="1">
        <v>1995</v>
      </c>
      <c r="B92" s="1" t="s">
        <v>458</v>
      </c>
      <c r="C92" s="1" t="s">
        <v>307</v>
      </c>
      <c r="D92" s="1" t="s">
        <v>459</v>
      </c>
      <c r="E92" s="1" t="s">
        <v>8527</v>
      </c>
      <c r="F92" s="1" t="s">
        <v>66</v>
      </c>
      <c r="G92" s="1" t="s">
        <v>460</v>
      </c>
      <c r="H92" s="1" t="s">
        <v>461</v>
      </c>
      <c r="I92" s="1" t="s">
        <v>462</v>
      </c>
      <c r="J92" s="1">
        <f t="shared" si="0"/>
        <v>81</v>
      </c>
      <c r="K92" s="1">
        <f t="shared" si="1"/>
        <v>0.44444444444444442</v>
      </c>
      <c r="L92" s="1" t="s">
        <v>463</v>
      </c>
      <c r="M92" s="1">
        <v>1</v>
      </c>
      <c r="N92" s="1" t="s">
        <v>464</v>
      </c>
      <c r="O92" s="1">
        <v>35</v>
      </c>
      <c r="P92" s="1" t="s">
        <v>465</v>
      </c>
      <c r="Q92" s="1" t="s">
        <v>33</v>
      </c>
      <c r="R92" s="1" t="s">
        <v>34</v>
      </c>
      <c r="S92" s="1" t="s">
        <v>466</v>
      </c>
      <c r="T92" s="1" t="s">
        <v>467</v>
      </c>
      <c r="U92" s="1" t="s">
        <v>468</v>
      </c>
      <c r="V92" s="1" t="s">
        <v>38</v>
      </c>
      <c r="W92" s="1" t="s">
        <v>91</v>
      </c>
      <c r="X92" s="1">
        <v>10000087</v>
      </c>
      <c r="Z92" s="1" t="s">
        <v>61</v>
      </c>
      <c r="AA92" s="1" t="s">
        <v>41</v>
      </c>
    </row>
    <row r="93" spans="1:27" x14ac:dyDescent="0.3">
      <c r="A93" s="1">
        <v>1995</v>
      </c>
      <c r="B93" s="1" t="s">
        <v>458</v>
      </c>
      <c r="C93" s="1" t="s">
        <v>307</v>
      </c>
      <c r="D93" s="1" t="s">
        <v>459</v>
      </c>
      <c r="E93" s="1" t="s">
        <v>8527</v>
      </c>
      <c r="F93" s="1" t="s">
        <v>66</v>
      </c>
      <c r="G93" s="1" t="s">
        <v>469</v>
      </c>
      <c r="H93" s="1" t="s">
        <v>461</v>
      </c>
      <c r="I93" s="1" t="s">
        <v>470</v>
      </c>
      <c r="J93" s="1">
        <f t="shared" si="0"/>
        <v>53</v>
      </c>
      <c r="K93" s="1">
        <f t="shared" si="1"/>
        <v>0.47169811320754718</v>
      </c>
      <c r="L93" s="1" t="s">
        <v>471</v>
      </c>
      <c r="M93" s="1">
        <v>4</v>
      </c>
      <c r="N93" s="1" t="s">
        <v>464</v>
      </c>
      <c r="O93" s="1">
        <v>35</v>
      </c>
      <c r="P93" s="1" t="s">
        <v>465</v>
      </c>
      <c r="Q93" s="1" t="s">
        <v>33</v>
      </c>
      <c r="R93" s="1" t="s">
        <v>34</v>
      </c>
      <c r="S93" s="1" t="s">
        <v>466</v>
      </c>
      <c r="T93" s="1" t="s">
        <v>467</v>
      </c>
      <c r="U93" s="1" t="s">
        <v>468</v>
      </c>
      <c r="V93" s="1" t="s">
        <v>138</v>
      </c>
      <c r="W93" s="1" t="s">
        <v>91</v>
      </c>
      <c r="X93" s="1">
        <v>10000088</v>
      </c>
      <c r="Z93" s="1" t="s">
        <v>61</v>
      </c>
      <c r="AA93" s="1" t="s">
        <v>41</v>
      </c>
    </row>
    <row r="94" spans="1:27" x14ac:dyDescent="0.3">
      <c r="A94" s="1">
        <v>1995</v>
      </c>
      <c r="B94" s="1" t="s">
        <v>458</v>
      </c>
      <c r="C94" s="1" t="s">
        <v>307</v>
      </c>
      <c r="D94" s="1" t="s">
        <v>459</v>
      </c>
      <c r="E94" s="1" t="s">
        <v>8527</v>
      </c>
      <c r="F94" s="1" t="s">
        <v>66</v>
      </c>
      <c r="G94" s="1" t="s">
        <v>472</v>
      </c>
      <c r="H94" s="1" t="s">
        <v>461</v>
      </c>
      <c r="I94" s="1" t="s">
        <v>473</v>
      </c>
      <c r="J94" s="1">
        <f t="shared" si="0"/>
        <v>81</v>
      </c>
      <c r="K94" s="1">
        <f t="shared" si="1"/>
        <v>0.48148148148148145</v>
      </c>
      <c r="L94" s="1" t="s">
        <v>474</v>
      </c>
      <c r="M94" s="1">
        <v>8</v>
      </c>
      <c r="N94" s="1" t="s">
        <v>464</v>
      </c>
      <c r="O94" s="1">
        <v>35</v>
      </c>
      <c r="P94" s="1" t="s">
        <v>465</v>
      </c>
      <c r="Q94" s="1" t="s">
        <v>33</v>
      </c>
      <c r="R94" s="1" t="s">
        <v>34</v>
      </c>
      <c r="S94" s="1" t="s">
        <v>466</v>
      </c>
      <c r="T94" s="1" t="s">
        <v>467</v>
      </c>
      <c r="U94" s="1" t="s">
        <v>468</v>
      </c>
      <c r="V94" s="1" t="s">
        <v>38</v>
      </c>
      <c r="W94" s="1" t="s">
        <v>91</v>
      </c>
      <c r="X94" s="1">
        <v>10000089</v>
      </c>
      <c r="Z94" s="1" t="s">
        <v>61</v>
      </c>
      <c r="AA94" s="1" t="s">
        <v>41</v>
      </c>
    </row>
    <row r="95" spans="1:27" x14ac:dyDescent="0.3">
      <c r="A95" s="1">
        <v>1995</v>
      </c>
      <c r="B95" s="1" t="s">
        <v>458</v>
      </c>
      <c r="C95" s="1" t="s">
        <v>307</v>
      </c>
      <c r="D95" s="1" t="s">
        <v>459</v>
      </c>
      <c r="E95" s="1" t="s">
        <v>8527</v>
      </c>
      <c r="F95" s="1" t="s">
        <v>66</v>
      </c>
      <c r="G95" s="1" t="s">
        <v>475</v>
      </c>
      <c r="H95" s="1" t="s">
        <v>461</v>
      </c>
      <c r="I95" s="1" t="s">
        <v>476</v>
      </c>
      <c r="J95" s="1">
        <f t="shared" si="0"/>
        <v>81</v>
      </c>
      <c r="K95" s="1">
        <f t="shared" si="1"/>
        <v>0.5679012345679012</v>
      </c>
      <c r="L95" s="1" t="s">
        <v>477</v>
      </c>
      <c r="M95" s="1">
        <v>5</v>
      </c>
      <c r="N95" s="1" t="s">
        <v>464</v>
      </c>
      <c r="O95" s="1">
        <v>35</v>
      </c>
      <c r="P95" s="1" t="s">
        <v>465</v>
      </c>
      <c r="Q95" s="1" t="s">
        <v>33</v>
      </c>
      <c r="R95" s="1" t="s">
        <v>34</v>
      </c>
      <c r="S95" s="1" t="s">
        <v>466</v>
      </c>
      <c r="T95" s="1" t="s">
        <v>467</v>
      </c>
      <c r="U95" s="1" t="s">
        <v>468</v>
      </c>
      <c r="V95" s="1" t="s">
        <v>38</v>
      </c>
      <c r="W95" s="1" t="s">
        <v>91</v>
      </c>
      <c r="X95" s="1">
        <v>10000090</v>
      </c>
      <c r="Z95" s="1" t="s">
        <v>61</v>
      </c>
      <c r="AA95" s="1" t="s">
        <v>41</v>
      </c>
    </row>
    <row r="96" spans="1:27" x14ac:dyDescent="0.3">
      <c r="A96" s="1">
        <v>1995</v>
      </c>
      <c r="B96" s="1" t="s">
        <v>458</v>
      </c>
      <c r="C96" s="1" t="s">
        <v>307</v>
      </c>
      <c r="D96" s="1" t="s">
        <v>459</v>
      </c>
      <c r="E96" s="1" t="s">
        <v>8527</v>
      </c>
      <c r="F96" s="1" t="s">
        <v>66</v>
      </c>
      <c r="G96" s="1" t="s">
        <v>478</v>
      </c>
      <c r="H96" s="1" t="s">
        <v>461</v>
      </c>
      <c r="I96" s="1" t="s">
        <v>479</v>
      </c>
      <c r="J96" s="1">
        <f t="shared" si="0"/>
        <v>80</v>
      </c>
      <c r="K96" s="1">
        <f t="shared" si="1"/>
        <v>0.5</v>
      </c>
      <c r="L96" s="1" t="s">
        <v>480</v>
      </c>
      <c r="M96" s="1">
        <v>5</v>
      </c>
      <c r="N96" s="1" t="s">
        <v>464</v>
      </c>
      <c r="O96" s="1">
        <v>35</v>
      </c>
      <c r="P96" s="1" t="s">
        <v>465</v>
      </c>
      <c r="Q96" s="1" t="s">
        <v>33</v>
      </c>
      <c r="R96" s="1" t="s">
        <v>34</v>
      </c>
      <c r="S96" s="1" t="s">
        <v>466</v>
      </c>
      <c r="T96" s="1" t="s">
        <v>467</v>
      </c>
      <c r="U96" s="1" t="s">
        <v>468</v>
      </c>
      <c r="V96" s="1" t="s">
        <v>38</v>
      </c>
      <c r="W96" s="1" t="s">
        <v>91</v>
      </c>
      <c r="X96" s="1">
        <v>10000091</v>
      </c>
      <c r="Z96" s="1" t="s">
        <v>61</v>
      </c>
      <c r="AA96" s="1" t="s">
        <v>41</v>
      </c>
    </row>
    <row r="97" spans="1:28" x14ac:dyDescent="0.3">
      <c r="A97" s="1">
        <v>1995</v>
      </c>
      <c r="B97" s="1" t="s">
        <v>458</v>
      </c>
      <c r="C97" s="1" t="s">
        <v>307</v>
      </c>
      <c r="D97" s="1" t="s">
        <v>459</v>
      </c>
      <c r="E97" s="1" t="s">
        <v>8527</v>
      </c>
      <c r="F97" s="1" t="s">
        <v>66</v>
      </c>
      <c r="G97" s="1" t="s">
        <v>481</v>
      </c>
      <c r="H97" s="1" t="s">
        <v>461</v>
      </c>
      <c r="I97" s="1" t="s">
        <v>482</v>
      </c>
      <c r="J97" s="1">
        <f t="shared" si="0"/>
        <v>81</v>
      </c>
      <c r="K97" s="1">
        <f t="shared" si="1"/>
        <v>0.54320987654320985</v>
      </c>
      <c r="L97" s="1" t="s">
        <v>483</v>
      </c>
      <c r="M97" s="1">
        <v>11</v>
      </c>
      <c r="N97" s="1" t="s">
        <v>464</v>
      </c>
      <c r="O97" s="1">
        <v>35</v>
      </c>
      <c r="P97" s="1" t="s">
        <v>465</v>
      </c>
      <c r="Q97" s="1" t="s">
        <v>33</v>
      </c>
      <c r="R97" s="1" t="s">
        <v>34</v>
      </c>
      <c r="S97" s="1" t="s">
        <v>466</v>
      </c>
      <c r="T97" s="1" t="s">
        <v>467</v>
      </c>
      <c r="U97" s="1" t="s">
        <v>468</v>
      </c>
      <c r="V97" s="1" t="s">
        <v>38</v>
      </c>
      <c r="W97" s="1" t="s">
        <v>91</v>
      </c>
      <c r="X97" s="1">
        <v>10000092</v>
      </c>
      <c r="Z97" s="1" t="s">
        <v>61</v>
      </c>
      <c r="AA97" s="1" t="s">
        <v>41</v>
      </c>
    </row>
    <row r="98" spans="1:28" x14ac:dyDescent="0.3">
      <c r="A98" s="1">
        <v>1995</v>
      </c>
      <c r="B98" s="1" t="s">
        <v>458</v>
      </c>
      <c r="C98" s="1" t="s">
        <v>307</v>
      </c>
      <c r="D98" s="1" t="s">
        <v>459</v>
      </c>
      <c r="E98" s="1" t="s">
        <v>8527</v>
      </c>
      <c r="F98" s="1" t="s">
        <v>66</v>
      </c>
      <c r="G98" s="1" t="s">
        <v>484</v>
      </c>
      <c r="H98" s="1" t="s">
        <v>461</v>
      </c>
      <c r="I98" s="1" t="s">
        <v>485</v>
      </c>
      <c r="J98" s="1">
        <f t="shared" si="0"/>
        <v>82</v>
      </c>
      <c r="K98" s="1">
        <f t="shared" si="1"/>
        <v>0.56097560975609762</v>
      </c>
      <c r="L98" s="1" t="s">
        <v>486</v>
      </c>
      <c r="M98" s="1">
        <v>2</v>
      </c>
      <c r="N98" s="1" t="s">
        <v>464</v>
      </c>
      <c r="O98" s="1">
        <v>35</v>
      </c>
      <c r="P98" s="1" t="s">
        <v>465</v>
      </c>
      <c r="Q98" s="1" t="s">
        <v>33</v>
      </c>
      <c r="R98" s="1" t="s">
        <v>34</v>
      </c>
      <c r="S98" s="1" t="s">
        <v>466</v>
      </c>
      <c r="T98" s="1" t="s">
        <v>467</v>
      </c>
      <c r="U98" s="1" t="s">
        <v>468</v>
      </c>
      <c r="V98" s="1" t="s">
        <v>38</v>
      </c>
      <c r="W98" s="1" t="s">
        <v>91</v>
      </c>
      <c r="X98" s="1">
        <v>10000093</v>
      </c>
      <c r="Z98" s="1" t="s">
        <v>61</v>
      </c>
      <c r="AA98" s="1" t="s">
        <v>41</v>
      </c>
    </row>
    <row r="99" spans="1:28" x14ac:dyDescent="0.3">
      <c r="A99" s="1">
        <v>1995</v>
      </c>
      <c r="B99" s="1" t="s">
        <v>458</v>
      </c>
      <c r="C99" s="1" t="s">
        <v>307</v>
      </c>
      <c r="D99" s="1" t="s">
        <v>459</v>
      </c>
      <c r="E99" s="1" t="s">
        <v>8527</v>
      </c>
      <c r="F99" s="1" t="s">
        <v>66</v>
      </c>
      <c r="G99" s="1" t="s">
        <v>487</v>
      </c>
      <c r="H99" s="1" t="s">
        <v>461</v>
      </c>
      <c r="I99" s="1" t="s">
        <v>488</v>
      </c>
      <c r="J99" s="1">
        <f t="shared" si="0"/>
        <v>81</v>
      </c>
      <c r="K99" s="1">
        <f t="shared" si="1"/>
        <v>0.51851851851851849</v>
      </c>
      <c r="L99" s="1" t="s">
        <v>489</v>
      </c>
      <c r="M99" s="1">
        <v>1</v>
      </c>
      <c r="N99" s="1" t="s">
        <v>464</v>
      </c>
      <c r="O99" s="1">
        <v>35</v>
      </c>
      <c r="P99" s="1" t="s">
        <v>465</v>
      </c>
      <c r="Q99" s="1" t="s">
        <v>33</v>
      </c>
      <c r="R99" s="1" t="s">
        <v>34</v>
      </c>
      <c r="S99" s="1" t="s">
        <v>466</v>
      </c>
      <c r="T99" s="1" t="s">
        <v>467</v>
      </c>
      <c r="U99" s="1" t="s">
        <v>468</v>
      </c>
      <c r="V99" s="1" t="s">
        <v>38</v>
      </c>
      <c r="W99" s="1" t="s">
        <v>91</v>
      </c>
      <c r="X99" s="1">
        <v>10000094</v>
      </c>
      <c r="Z99" s="1" t="s">
        <v>61</v>
      </c>
      <c r="AA99" s="1" t="s">
        <v>41</v>
      </c>
    </row>
    <row r="100" spans="1:28" x14ac:dyDescent="0.3">
      <c r="A100" s="1">
        <v>1995</v>
      </c>
      <c r="B100" s="1" t="s">
        <v>458</v>
      </c>
      <c r="C100" s="1" t="s">
        <v>307</v>
      </c>
      <c r="D100" s="1" t="s">
        <v>459</v>
      </c>
      <c r="E100" s="1" t="s">
        <v>8527</v>
      </c>
      <c r="F100" s="1" t="s">
        <v>66</v>
      </c>
      <c r="G100" s="1" t="s">
        <v>490</v>
      </c>
      <c r="H100" s="1" t="s">
        <v>461</v>
      </c>
      <c r="I100" s="1" t="s">
        <v>491</v>
      </c>
      <c r="J100" s="1">
        <f t="shared" si="0"/>
        <v>81</v>
      </c>
      <c r="K100" s="1">
        <f t="shared" si="1"/>
        <v>0.4567901234567901</v>
      </c>
      <c r="L100" s="1" t="s">
        <v>492</v>
      </c>
      <c r="M100" s="1">
        <v>4</v>
      </c>
      <c r="N100" s="1" t="s">
        <v>464</v>
      </c>
      <c r="O100" s="1">
        <v>35</v>
      </c>
      <c r="P100" s="1" t="s">
        <v>465</v>
      </c>
      <c r="Q100" s="1" t="s">
        <v>33</v>
      </c>
      <c r="R100" s="1" t="s">
        <v>34</v>
      </c>
      <c r="S100" s="1" t="s">
        <v>466</v>
      </c>
      <c r="T100" s="1" t="s">
        <v>467</v>
      </c>
      <c r="U100" s="1" t="s">
        <v>468</v>
      </c>
      <c r="V100" s="1" t="s">
        <v>38</v>
      </c>
      <c r="W100" s="1" t="s">
        <v>91</v>
      </c>
      <c r="X100" s="1">
        <v>10000095</v>
      </c>
      <c r="Z100" s="1" t="s">
        <v>61</v>
      </c>
      <c r="AA100" s="1" t="s">
        <v>41</v>
      </c>
    </row>
    <row r="101" spans="1:28" x14ac:dyDescent="0.3">
      <c r="A101" s="1">
        <v>1995</v>
      </c>
      <c r="B101" s="1" t="s">
        <v>493</v>
      </c>
      <c r="C101" s="1" t="s">
        <v>494</v>
      </c>
      <c r="D101" s="1" t="s">
        <v>495</v>
      </c>
      <c r="E101" s="1" t="s">
        <v>496</v>
      </c>
      <c r="F101" s="1" t="s">
        <v>26</v>
      </c>
      <c r="G101" s="1" t="s">
        <v>497</v>
      </c>
      <c r="H101" s="1" t="s">
        <v>498</v>
      </c>
      <c r="I101" s="1" t="s">
        <v>499</v>
      </c>
      <c r="J101" s="1">
        <f t="shared" si="0"/>
        <v>152</v>
      </c>
      <c r="K101" s="1">
        <f t="shared" si="1"/>
        <v>0.51315789473684215</v>
      </c>
      <c r="L101" s="1" t="s">
        <v>500</v>
      </c>
      <c r="M101" s="1">
        <v>70</v>
      </c>
      <c r="N101" s="1" t="s">
        <v>501</v>
      </c>
      <c r="O101" s="1">
        <v>120</v>
      </c>
      <c r="P101" s="1" t="s">
        <v>502</v>
      </c>
      <c r="Q101" s="1" t="s">
        <v>33</v>
      </c>
      <c r="R101" s="1" t="s">
        <v>34</v>
      </c>
      <c r="S101" s="1" t="s">
        <v>503</v>
      </c>
      <c r="T101" s="1" t="s">
        <v>36</v>
      </c>
      <c r="U101" s="1" t="s">
        <v>504</v>
      </c>
      <c r="V101" s="1" t="s">
        <v>38</v>
      </c>
      <c r="W101" s="1" t="s">
        <v>48</v>
      </c>
      <c r="X101" s="1">
        <v>10000096</v>
      </c>
      <c r="Z101" s="1" t="s">
        <v>505</v>
      </c>
      <c r="AA101" s="1" t="s">
        <v>41</v>
      </c>
    </row>
    <row r="102" spans="1:28" x14ac:dyDescent="0.3">
      <c r="A102" s="1">
        <v>1995</v>
      </c>
      <c r="B102" s="1" t="s">
        <v>506</v>
      </c>
      <c r="C102" s="1" t="s">
        <v>507</v>
      </c>
      <c r="D102" s="1" t="s">
        <v>508</v>
      </c>
      <c r="E102" s="1" t="s">
        <v>509</v>
      </c>
      <c r="F102" s="1" t="s">
        <v>26</v>
      </c>
      <c r="G102" s="1" t="s">
        <v>510</v>
      </c>
      <c r="H102" s="1" t="s">
        <v>511</v>
      </c>
      <c r="I102" s="1" t="s">
        <v>512</v>
      </c>
      <c r="J102" s="1">
        <f t="shared" si="0"/>
        <v>109</v>
      </c>
      <c r="K102" s="1">
        <f t="shared" si="1"/>
        <v>0.50458715596330272</v>
      </c>
      <c r="L102" s="1" t="s">
        <v>513</v>
      </c>
      <c r="M102" s="1">
        <v>4.3</v>
      </c>
      <c r="N102" s="1" t="s">
        <v>514</v>
      </c>
      <c r="O102" s="1">
        <v>60</v>
      </c>
      <c r="P102" s="1" t="s">
        <v>515</v>
      </c>
      <c r="Q102" s="1" t="s">
        <v>297</v>
      </c>
      <c r="R102" s="1" t="s">
        <v>34</v>
      </c>
      <c r="S102" s="1" t="s">
        <v>73</v>
      </c>
      <c r="T102" s="1" t="s">
        <v>36</v>
      </c>
      <c r="U102" s="1" t="s">
        <v>516</v>
      </c>
      <c r="V102" s="1" t="s">
        <v>38</v>
      </c>
      <c r="W102" s="1" t="s">
        <v>91</v>
      </c>
      <c r="X102" s="1">
        <v>10000097</v>
      </c>
      <c r="Z102" s="1" t="s">
        <v>517</v>
      </c>
      <c r="AA102" s="1" t="s">
        <v>41</v>
      </c>
    </row>
    <row r="103" spans="1:28" x14ac:dyDescent="0.3">
      <c r="A103" s="1">
        <v>1995</v>
      </c>
      <c r="B103" s="1" t="s">
        <v>506</v>
      </c>
      <c r="C103" s="1" t="s">
        <v>507</v>
      </c>
      <c r="D103" s="1" t="s">
        <v>508</v>
      </c>
      <c r="E103" s="1" t="s">
        <v>509</v>
      </c>
      <c r="F103" s="1" t="s">
        <v>26</v>
      </c>
      <c r="G103" s="1" t="s">
        <v>518</v>
      </c>
      <c r="H103" s="1" t="s">
        <v>511</v>
      </c>
      <c r="I103" s="1" t="s">
        <v>519</v>
      </c>
      <c r="J103" s="1">
        <f t="shared" si="0"/>
        <v>109</v>
      </c>
      <c r="K103" s="1">
        <f t="shared" si="1"/>
        <v>0.45871559633027525</v>
      </c>
      <c r="L103" s="1" t="s">
        <v>520</v>
      </c>
      <c r="M103" s="1">
        <v>3</v>
      </c>
      <c r="N103" s="1" t="s">
        <v>514</v>
      </c>
      <c r="O103" s="1">
        <v>60</v>
      </c>
      <c r="P103" s="1" t="s">
        <v>515</v>
      </c>
      <c r="Q103" s="1" t="s">
        <v>297</v>
      </c>
      <c r="R103" s="1" t="s">
        <v>34</v>
      </c>
      <c r="S103" s="1" t="s">
        <v>73</v>
      </c>
      <c r="T103" s="1" t="s">
        <v>36</v>
      </c>
      <c r="U103" s="1" t="s">
        <v>521</v>
      </c>
      <c r="V103" s="1" t="s">
        <v>38</v>
      </c>
      <c r="W103" s="1" t="s">
        <v>91</v>
      </c>
      <c r="X103" s="1">
        <v>10000098</v>
      </c>
      <c r="Z103" s="1" t="s">
        <v>517</v>
      </c>
      <c r="AA103" s="1" t="s">
        <v>41</v>
      </c>
    </row>
    <row r="104" spans="1:28" x14ac:dyDescent="0.3">
      <c r="A104" s="1">
        <v>1995</v>
      </c>
      <c r="B104" s="1" t="s">
        <v>506</v>
      </c>
      <c r="C104" s="1" t="s">
        <v>507</v>
      </c>
      <c r="D104" s="1" t="s">
        <v>508</v>
      </c>
      <c r="E104" s="1" t="s">
        <v>509</v>
      </c>
      <c r="F104" s="1" t="s">
        <v>26</v>
      </c>
      <c r="G104" s="1" t="s">
        <v>522</v>
      </c>
      <c r="H104" s="1" t="s">
        <v>511</v>
      </c>
      <c r="I104" s="1" t="s">
        <v>523</v>
      </c>
      <c r="J104" s="1">
        <f t="shared" si="0"/>
        <v>109</v>
      </c>
      <c r="K104" s="1">
        <f t="shared" si="1"/>
        <v>0.51376146788990829</v>
      </c>
      <c r="L104" s="1" t="s">
        <v>524</v>
      </c>
      <c r="M104" s="1">
        <v>2</v>
      </c>
      <c r="N104" s="1" t="s">
        <v>514</v>
      </c>
      <c r="O104" s="1">
        <v>60</v>
      </c>
      <c r="P104" s="1" t="s">
        <v>515</v>
      </c>
      <c r="Q104" s="1" t="s">
        <v>297</v>
      </c>
      <c r="R104" s="1" t="s">
        <v>34</v>
      </c>
      <c r="S104" s="1" t="s">
        <v>73</v>
      </c>
      <c r="T104" s="1" t="s">
        <v>36</v>
      </c>
      <c r="U104" s="1" t="s">
        <v>521</v>
      </c>
      <c r="V104" s="1" t="s">
        <v>38</v>
      </c>
      <c r="W104" s="1" t="s">
        <v>91</v>
      </c>
      <c r="X104" s="1">
        <v>10000099</v>
      </c>
      <c r="Z104" s="1" t="s">
        <v>517</v>
      </c>
      <c r="AA104" s="1" t="s">
        <v>41</v>
      </c>
      <c r="AB104" s="1" t="s">
        <v>8729</v>
      </c>
    </row>
    <row r="105" spans="1:28" x14ac:dyDescent="0.3">
      <c r="A105" s="1">
        <v>1995</v>
      </c>
      <c r="B105" s="1" t="s">
        <v>525</v>
      </c>
      <c r="C105" s="1" t="s">
        <v>81</v>
      </c>
      <c r="D105" s="1" t="s">
        <v>526</v>
      </c>
      <c r="E105" s="1" t="s">
        <v>527</v>
      </c>
      <c r="F105" s="1" t="s">
        <v>107</v>
      </c>
      <c r="G105" s="1" t="s">
        <v>528</v>
      </c>
      <c r="H105" s="1" t="s">
        <v>529</v>
      </c>
      <c r="I105" s="1" t="s">
        <v>530</v>
      </c>
      <c r="J105" s="1">
        <f t="shared" si="0"/>
        <v>84</v>
      </c>
      <c r="K105" s="1">
        <f t="shared" si="1"/>
        <v>0.6071428571428571</v>
      </c>
      <c r="L105" s="1" t="s">
        <v>531</v>
      </c>
      <c r="M105" s="1">
        <v>2000</v>
      </c>
      <c r="N105" s="1" t="s">
        <v>532</v>
      </c>
      <c r="O105" s="1">
        <v>40</v>
      </c>
      <c r="P105" s="1" t="s">
        <v>533</v>
      </c>
      <c r="Q105" s="1" t="s">
        <v>33</v>
      </c>
      <c r="R105" s="1" t="s">
        <v>34</v>
      </c>
      <c r="S105" s="1" t="s">
        <v>391</v>
      </c>
      <c r="T105" s="1" t="s">
        <v>36</v>
      </c>
      <c r="U105" s="1" t="s">
        <v>534</v>
      </c>
      <c r="V105" s="1" t="s">
        <v>38</v>
      </c>
      <c r="W105" s="1" t="s">
        <v>535</v>
      </c>
      <c r="X105" s="1">
        <v>10000100</v>
      </c>
      <c r="Z105" s="1" t="s">
        <v>536</v>
      </c>
      <c r="AA105" s="1" t="s">
        <v>41</v>
      </c>
    </row>
    <row r="106" spans="1:28" x14ac:dyDescent="0.3">
      <c r="A106" s="1">
        <v>1995</v>
      </c>
      <c r="B106" s="1" t="s">
        <v>525</v>
      </c>
      <c r="C106" s="1" t="s">
        <v>81</v>
      </c>
      <c r="D106" s="1" t="s">
        <v>526</v>
      </c>
      <c r="E106" s="1" t="s">
        <v>527</v>
      </c>
      <c r="F106" s="1" t="s">
        <v>107</v>
      </c>
      <c r="G106" s="1" t="s">
        <v>537</v>
      </c>
      <c r="H106" s="1" t="s">
        <v>529</v>
      </c>
      <c r="I106" s="1" t="s">
        <v>538</v>
      </c>
      <c r="J106" s="1">
        <f t="shared" si="0"/>
        <v>87</v>
      </c>
      <c r="K106" s="1">
        <f t="shared" si="1"/>
        <v>0.52873563218390807</v>
      </c>
      <c r="L106" s="1" t="s">
        <v>36</v>
      </c>
      <c r="M106" s="1" t="s">
        <v>59</v>
      </c>
      <c r="N106" s="1" t="s">
        <v>532</v>
      </c>
      <c r="O106" s="1">
        <v>40</v>
      </c>
      <c r="P106" s="1" t="s">
        <v>533</v>
      </c>
      <c r="Q106" s="1" t="str">
        <f ca="1">IFERROR(__xludf.DUMMYFUNCTION("IFNA(IFS(REGEXMATCH(R107,""MgCl""),""MgCl"",REGEXMATCH(R107,""CaCl""),""CaCl"", REGEXMATCH(R107,""MgCl CaCl""),""MgCl CaCl""),""None"")
"),"MgCl")</f>
        <v>MgCl</v>
      </c>
      <c r="R106" s="1" t="s">
        <v>34</v>
      </c>
      <c r="S106" s="1" t="s">
        <v>391</v>
      </c>
      <c r="T106" s="1" t="s">
        <v>36</v>
      </c>
      <c r="U106" s="1" t="s">
        <v>534</v>
      </c>
      <c r="V106" s="1" t="s">
        <v>38</v>
      </c>
      <c r="W106" s="1" t="s">
        <v>535</v>
      </c>
      <c r="X106" s="1">
        <v>10000101</v>
      </c>
      <c r="Z106" s="1" t="s">
        <v>536</v>
      </c>
      <c r="AA106" s="1" t="s">
        <v>41</v>
      </c>
    </row>
    <row r="107" spans="1:28" x14ac:dyDescent="0.3">
      <c r="A107" s="1">
        <v>1995</v>
      </c>
      <c r="B107" s="1" t="s">
        <v>525</v>
      </c>
      <c r="C107" s="1" t="s">
        <v>81</v>
      </c>
      <c r="D107" s="1" t="s">
        <v>526</v>
      </c>
      <c r="E107" s="1" t="s">
        <v>527</v>
      </c>
      <c r="F107" s="1" t="s">
        <v>107</v>
      </c>
      <c r="G107" s="1" t="s">
        <v>539</v>
      </c>
      <c r="H107" s="1" t="s">
        <v>529</v>
      </c>
      <c r="I107" s="1" t="s">
        <v>540</v>
      </c>
      <c r="J107" s="1">
        <f t="shared" si="0"/>
        <v>86</v>
      </c>
      <c r="K107" s="1">
        <f t="shared" si="1"/>
        <v>0.58139534883720934</v>
      </c>
      <c r="L107" s="1" t="s">
        <v>36</v>
      </c>
      <c r="M107" s="1" t="s">
        <v>59</v>
      </c>
      <c r="N107" s="1" t="s">
        <v>532</v>
      </c>
      <c r="O107" s="1">
        <v>40</v>
      </c>
      <c r="P107" s="1" t="s">
        <v>533</v>
      </c>
      <c r="Q107" s="1" t="str">
        <f ca="1">IFERROR(__xludf.DUMMYFUNCTION("IFNA(IFS(REGEXMATCH(R108,""MgCl""),""MgCl"",REGEXMATCH(R108,""CaCl""),""CaCl"", REGEXMATCH(R108,""MgCl CaCl""),""MgCl CaCl""),""None"")
"),"MgCl")</f>
        <v>MgCl</v>
      </c>
      <c r="R107" s="1" t="s">
        <v>34</v>
      </c>
      <c r="S107" s="1" t="s">
        <v>391</v>
      </c>
      <c r="T107" s="1" t="s">
        <v>36</v>
      </c>
      <c r="U107" s="1" t="s">
        <v>534</v>
      </c>
      <c r="V107" s="1" t="s">
        <v>38</v>
      </c>
      <c r="W107" s="1" t="s">
        <v>535</v>
      </c>
      <c r="X107" s="1">
        <v>10000102</v>
      </c>
      <c r="Z107" s="1" t="s">
        <v>536</v>
      </c>
      <c r="AA107" s="1" t="s">
        <v>41</v>
      </c>
    </row>
    <row r="108" spans="1:28" x14ac:dyDescent="0.3">
      <c r="A108" s="1">
        <v>1995</v>
      </c>
      <c r="B108" s="1" t="s">
        <v>525</v>
      </c>
      <c r="C108" s="1" t="s">
        <v>81</v>
      </c>
      <c r="D108" s="1" t="s">
        <v>526</v>
      </c>
      <c r="E108" s="1" t="s">
        <v>527</v>
      </c>
      <c r="F108" s="1" t="s">
        <v>107</v>
      </c>
      <c r="G108" s="1" t="s">
        <v>541</v>
      </c>
      <c r="H108" s="1" t="s">
        <v>529</v>
      </c>
      <c r="I108" s="1" t="s">
        <v>542</v>
      </c>
      <c r="J108" s="1">
        <f t="shared" si="0"/>
        <v>85</v>
      </c>
      <c r="K108" s="1">
        <f t="shared" si="1"/>
        <v>0.55294117647058827</v>
      </c>
      <c r="L108" s="1" t="s">
        <v>36</v>
      </c>
      <c r="M108" s="1" t="s">
        <v>59</v>
      </c>
      <c r="N108" s="1" t="s">
        <v>532</v>
      </c>
      <c r="O108" s="1">
        <v>40</v>
      </c>
      <c r="P108" s="1" t="s">
        <v>533</v>
      </c>
      <c r="Q108" s="1" t="str">
        <f ca="1">IFERROR(__xludf.DUMMYFUNCTION("IFNA(IFS(REGEXMATCH(R109,""MgCl""),""MgCl"",REGEXMATCH(R109,""CaCl""),""CaCl"", REGEXMATCH(R109,""MgCl CaCl""),""MgCl CaCl""),""None"")
"),"MgCl")</f>
        <v>MgCl</v>
      </c>
      <c r="R108" s="1" t="s">
        <v>34</v>
      </c>
      <c r="S108" s="1" t="s">
        <v>391</v>
      </c>
      <c r="T108" s="1" t="s">
        <v>36</v>
      </c>
      <c r="U108" s="1" t="s">
        <v>534</v>
      </c>
      <c r="V108" s="1" t="s">
        <v>38</v>
      </c>
      <c r="W108" s="1" t="s">
        <v>535</v>
      </c>
      <c r="X108" s="1">
        <v>10000103</v>
      </c>
      <c r="Z108" s="1" t="s">
        <v>536</v>
      </c>
      <c r="AA108" s="1" t="s">
        <v>41</v>
      </c>
    </row>
    <row r="109" spans="1:28" x14ac:dyDescent="0.3">
      <c r="A109" s="1">
        <v>1995</v>
      </c>
      <c r="B109" s="1" t="s">
        <v>525</v>
      </c>
      <c r="C109" s="1" t="s">
        <v>81</v>
      </c>
      <c r="D109" s="1" t="s">
        <v>526</v>
      </c>
      <c r="E109" s="1" t="s">
        <v>527</v>
      </c>
      <c r="F109" s="1" t="s">
        <v>107</v>
      </c>
      <c r="G109" s="1" t="s">
        <v>543</v>
      </c>
      <c r="H109" s="1" t="s">
        <v>529</v>
      </c>
      <c r="I109" s="1" t="s">
        <v>544</v>
      </c>
      <c r="J109" s="1">
        <f t="shared" si="0"/>
        <v>87</v>
      </c>
      <c r="K109" s="1">
        <f t="shared" si="1"/>
        <v>0.62068965517241381</v>
      </c>
      <c r="L109" s="1" t="s">
        <v>531</v>
      </c>
      <c r="M109" s="1">
        <v>2000</v>
      </c>
      <c r="N109" s="1" t="s">
        <v>532</v>
      </c>
      <c r="O109" s="1">
        <v>40</v>
      </c>
      <c r="P109" s="1" t="s">
        <v>533</v>
      </c>
      <c r="Q109" s="1" t="s">
        <v>33</v>
      </c>
      <c r="R109" s="1" t="s">
        <v>34</v>
      </c>
      <c r="S109" s="1" t="s">
        <v>391</v>
      </c>
      <c r="T109" s="1" t="s">
        <v>36</v>
      </c>
      <c r="U109" s="1" t="s">
        <v>534</v>
      </c>
      <c r="V109" s="1" t="s">
        <v>38</v>
      </c>
      <c r="W109" s="1" t="s">
        <v>535</v>
      </c>
      <c r="X109" s="1">
        <v>10000104</v>
      </c>
      <c r="Z109" s="1" t="s">
        <v>536</v>
      </c>
      <c r="AA109" s="1" t="s">
        <v>41</v>
      </c>
    </row>
    <row r="110" spans="1:28" x14ac:dyDescent="0.3">
      <c r="A110" s="1">
        <v>1995</v>
      </c>
      <c r="B110" s="1" t="s">
        <v>545</v>
      </c>
      <c r="C110" s="1" t="s">
        <v>507</v>
      </c>
      <c r="D110" s="1" t="s">
        <v>546</v>
      </c>
      <c r="E110" s="1" t="s">
        <v>8730</v>
      </c>
      <c r="F110" s="1" t="s">
        <v>112</v>
      </c>
      <c r="G110" s="1" t="s">
        <v>547</v>
      </c>
      <c r="H110" s="1" t="s">
        <v>548</v>
      </c>
      <c r="I110" s="1" t="s">
        <v>549</v>
      </c>
      <c r="J110" s="1">
        <f t="shared" si="0"/>
        <v>24</v>
      </c>
      <c r="K110" s="1">
        <f t="shared" si="1"/>
        <v>0.66666666666666663</v>
      </c>
      <c r="L110" s="1" t="s">
        <v>550</v>
      </c>
      <c r="M110" s="1">
        <v>2.4</v>
      </c>
      <c r="N110" s="1" t="s">
        <v>551</v>
      </c>
      <c r="O110" s="1">
        <v>30</v>
      </c>
      <c r="P110" s="1" t="s">
        <v>552</v>
      </c>
      <c r="Q110" s="1" t="s">
        <v>57</v>
      </c>
      <c r="R110" s="1" t="s">
        <v>103</v>
      </c>
      <c r="S110" s="1" t="s">
        <v>73</v>
      </c>
      <c r="T110" s="1" t="s">
        <v>36</v>
      </c>
      <c r="U110" s="1" t="s">
        <v>553</v>
      </c>
      <c r="V110" s="1" t="s">
        <v>554</v>
      </c>
      <c r="W110" s="1" t="s">
        <v>555</v>
      </c>
      <c r="X110" s="1">
        <v>10000105</v>
      </c>
      <c r="Z110" s="1" t="s">
        <v>106</v>
      </c>
      <c r="AA110" s="1" t="s">
        <v>41</v>
      </c>
    </row>
    <row r="111" spans="1:28" x14ac:dyDescent="0.3">
      <c r="A111" s="1">
        <v>1995</v>
      </c>
      <c r="B111" s="1" t="s">
        <v>545</v>
      </c>
      <c r="C111" s="1" t="s">
        <v>507</v>
      </c>
      <c r="D111" s="1" t="s">
        <v>546</v>
      </c>
      <c r="E111" s="1" t="s">
        <v>8730</v>
      </c>
      <c r="F111" s="1" t="s">
        <v>112</v>
      </c>
      <c r="G111" s="1" t="s">
        <v>556</v>
      </c>
      <c r="H111" s="1" t="s">
        <v>548</v>
      </c>
      <c r="I111" s="1" t="s">
        <v>549</v>
      </c>
      <c r="J111" s="1">
        <f t="shared" si="0"/>
        <v>24</v>
      </c>
      <c r="K111" s="1">
        <f t="shared" si="1"/>
        <v>0.66666666666666663</v>
      </c>
      <c r="L111" s="1" t="s">
        <v>557</v>
      </c>
      <c r="M111" s="1">
        <v>0.14000000000000001</v>
      </c>
      <c r="N111" s="1" t="s">
        <v>551</v>
      </c>
      <c r="O111" s="1">
        <v>30</v>
      </c>
      <c r="P111" s="1" t="s">
        <v>552</v>
      </c>
      <c r="Q111" s="1" t="s">
        <v>57</v>
      </c>
      <c r="R111" s="1" t="s">
        <v>103</v>
      </c>
      <c r="S111" s="1" t="s">
        <v>73</v>
      </c>
      <c r="T111" s="1" t="s">
        <v>36</v>
      </c>
      <c r="U111" s="1" t="s">
        <v>553</v>
      </c>
      <c r="V111" s="1" t="s">
        <v>558</v>
      </c>
      <c r="W111" s="1" t="s">
        <v>555</v>
      </c>
      <c r="X111" s="1">
        <v>10000105</v>
      </c>
      <c r="Z111" s="1" t="s">
        <v>106</v>
      </c>
      <c r="AA111" s="1" t="s">
        <v>41</v>
      </c>
    </row>
    <row r="112" spans="1:28" x14ac:dyDescent="0.3">
      <c r="A112" s="1">
        <v>1995</v>
      </c>
      <c r="B112" s="1" t="s">
        <v>545</v>
      </c>
      <c r="C112" s="1" t="s">
        <v>507</v>
      </c>
      <c r="D112" s="1" t="s">
        <v>546</v>
      </c>
      <c r="E112" s="1" t="s">
        <v>8730</v>
      </c>
      <c r="F112" s="1" t="s">
        <v>26</v>
      </c>
      <c r="G112" s="1" t="s">
        <v>559</v>
      </c>
      <c r="H112" s="1" t="s">
        <v>548</v>
      </c>
      <c r="I112" s="1" t="s">
        <v>560</v>
      </c>
      <c r="J112" s="1">
        <f t="shared" si="0"/>
        <v>76</v>
      </c>
      <c r="K112" s="1">
        <f t="shared" si="1"/>
        <v>0.57894736842105265</v>
      </c>
      <c r="L112" s="1" t="s">
        <v>36</v>
      </c>
      <c r="M112" s="1" t="s">
        <v>59</v>
      </c>
      <c r="N112" s="1" t="s">
        <v>551</v>
      </c>
      <c r="O112" s="1">
        <v>30</v>
      </c>
      <c r="P112" s="1" t="s">
        <v>552</v>
      </c>
      <c r="Q112" s="1" t="str">
        <f ca="1">IFERROR(__xludf.DUMMYFUNCTION("IFNA(IFS(REGEXMATCH(R113,""MgCl""),""MgCl"",REGEXMATCH(R113,""CaCl""),""CaCl"", REGEXMATCH(R113,""MgCl CaCl""),""MgCl CaCl""),""None"")
"),"None")</f>
        <v>None</v>
      </c>
      <c r="R112" s="1" t="s">
        <v>103</v>
      </c>
      <c r="S112" s="1" t="s">
        <v>73</v>
      </c>
      <c r="T112" s="1" t="s">
        <v>36</v>
      </c>
      <c r="U112" s="1" t="s">
        <v>553</v>
      </c>
      <c r="V112" s="1" t="s">
        <v>38</v>
      </c>
      <c r="W112" s="1" t="s">
        <v>91</v>
      </c>
      <c r="X112" s="1">
        <v>10000106</v>
      </c>
      <c r="Z112" s="1" t="s">
        <v>106</v>
      </c>
      <c r="AA112" s="1" t="s">
        <v>41</v>
      </c>
    </row>
    <row r="113" spans="1:28" x14ac:dyDescent="0.3">
      <c r="A113" s="1">
        <v>1995</v>
      </c>
      <c r="B113" s="1" t="s">
        <v>561</v>
      </c>
      <c r="C113" s="1" t="s">
        <v>562</v>
      </c>
      <c r="D113" s="1" t="s">
        <v>563</v>
      </c>
      <c r="E113" s="1" t="s">
        <v>8528</v>
      </c>
      <c r="F113" s="1" t="s">
        <v>26</v>
      </c>
      <c r="G113" s="1" t="s">
        <v>564</v>
      </c>
      <c r="H113" s="1" t="s">
        <v>565</v>
      </c>
      <c r="I113" s="1" t="s">
        <v>566</v>
      </c>
      <c r="J113" s="1">
        <f t="shared" si="0"/>
        <v>77</v>
      </c>
      <c r="K113" s="1">
        <f t="shared" si="1"/>
        <v>0.54545454545454541</v>
      </c>
      <c r="L113" s="1" t="s">
        <v>567</v>
      </c>
      <c r="M113" s="1">
        <v>12</v>
      </c>
      <c r="N113" s="1" t="s">
        <v>101</v>
      </c>
      <c r="O113" s="1">
        <v>30</v>
      </c>
      <c r="P113" s="1" t="s">
        <v>568</v>
      </c>
      <c r="Q113" s="1" t="s">
        <v>33</v>
      </c>
      <c r="R113" s="1" t="s">
        <v>34</v>
      </c>
      <c r="S113" s="1" t="s">
        <v>569</v>
      </c>
      <c r="T113" s="1" t="s">
        <v>36</v>
      </c>
      <c r="U113" s="1" t="s">
        <v>570</v>
      </c>
      <c r="V113" s="1" t="s">
        <v>38</v>
      </c>
      <c r="W113" s="1" t="s">
        <v>91</v>
      </c>
      <c r="X113" s="1">
        <v>10000107</v>
      </c>
      <c r="Z113" s="1" t="s">
        <v>61</v>
      </c>
      <c r="AA113" s="1" t="s">
        <v>41</v>
      </c>
    </row>
    <row r="114" spans="1:28" x14ac:dyDescent="0.3">
      <c r="A114" s="1">
        <v>1996</v>
      </c>
      <c r="B114" s="1" t="s">
        <v>571</v>
      </c>
      <c r="C114" s="1" t="s">
        <v>307</v>
      </c>
      <c r="D114" s="1" t="s">
        <v>572</v>
      </c>
      <c r="E114" s="1" t="s">
        <v>8529</v>
      </c>
      <c r="F114" s="1" t="s">
        <v>66</v>
      </c>
      <c r="G114" s="1" t="s">
        <v>573</v>
      </c>
      <c r="H114" s="1" t="s">
        <v>574</v>
      </c>
      <c r="I114" s="1" t="s">
        <v>575</v>
      </c>
      <c r="J114" s="1">
        <f t="shared" si="0"/>
        <v>74</v>
      </c>
      <c r="K114" s="1">
        <f t="shared" si="1"/>
        <v>0.44594594594594594</v>
      </c>
      <c r="L114" s="1" t="s">
        <v>576</v>
      </c>
      <c r="M114" s="1">
        <v>500</v>
      </c>
      <c r="N114" s="1" t="s">
        <v>577</v>
      </c>
      <c r="O114" s="1">
        <v>76</v>
      </c>
      <c r="P114" s="1" t="s">
        <v>578</v>
      </c>
      <c r="Q114" s="1" t="s">
        <v>57</v>
      </c>
      <c r="R114" s="1" t="s">
        <v>103</v>
      </c>
      <c r="S114" s="1" t="s">
        <v>579</v>
      </c>
      <c r="T114" s="1" t="s">
        <v>36</v>
      </c>
      <c r="U114" s="1" t="s">
        <v>580</v>
      </c>
      <c r="V114" s="1" t="s">
        <v>38</v>
      </c>
      <c r="W114" s="1" t="s">
        <v>581</v>
      </c>
      <c r="X114" s="1">
        <v>10000108</v>
      </c>
      <c r="Z114" s="1" t="s">
        <v>582</v>
      </c>
      <c r="AA114" s="1" t="s">
        <v>41</v>
      </c>
    </row>
    <row r="115" spans="1:28" x14ac:dyDescent="0.3">
      <c r="A115" s="1">
        <v>1996</v>
      </c>
      <c r="B115" s="1" t="s">
        <v>583</v>
      </c>
      <c r="C115" s="1" t="s">
        <v>584</v>
      </c>
      <c r="D115" s="1" t="s">
        <v>585</v>
      </c>
      <c r="E115" s="1" t="s">
        <v>8530</v>
      </c>
      <c r="F115" s="1" t="s">
        <v>26</v>
      </c>
      <c r="G115" s="1" t="s">
        <v>586</v>
      </c>
      <c r="H115" s="1" t="s">
        <v>587</v>
      </c>
      <c r="I115" s="1" t="s">
        <v>588</v>
      </c>
      <c r="J115" s="1">
        <f t="shared" si="0"/>
        <v>80</v>
      </c>
      <c r="K115" s="1">
        <f t="shared" si="1"/>
        <v>0.48749999999999999</v>
      </c>
      <c r="L115" s="1" t="s">
        <v>36</v>
      </c>
      <c r="M115" s="1" t="s">
        <v>59</v>
      </c>
      <c r="N115" s="1" t="s">
        <v>589</v>
      </c>
      <c r="O115" s="1">
        <v>30</v>
      </c>
      <c r="P115" s="1" t="s">
        <v>590</v>
      </c>
      <c r="Q115" s="1" t="str">
        <f ca="1">IFERROR(__xludf.DUMMYFUNCTION("IFNA(IFS(REGEXMATCH(R116,""MgCl""),""MgCl"",REGEXMATCH(R116,""CaCl""),""CaCl"", REGEXMATCH(R116,""MgCl CaCl""),""MgCl CaCl""),""None"")
"),"None")</f>
        <v>None</v>
      </c>
      <c r="R115" s="1" t="s">
        <v>34</v>
      </c>
      <c r="S115" s="1" t="s">
        <v>35</v>
      </c>
      <c r="T115" s="1" t="s">
        <v>36</v>
      </c>
      <c r="U115" s="1" t="s">
        <v>591</v>
      </c>
      <c r="V115" s="1" t="s">
        <v>38</v>
      </c>
      <c r="W115" s="1" t="s">
        <v>91</v>
      </c>
      <c r="X115" s="1">
        <v>10000109</v>
      </c>
      <c r="Z115" s="1" t="s">
        <v>592</v>
      </c>
      <c r="AA115" s="1" t="s">
        <v>41</v>
      </c>
    </row>
    <row r="116" spans="1:28" x14ac:dyDescent="0.3">
      <c r="A116" s="1">
        <v>1996</v>
      </c>
      <c r="B116" s="1" t="s">
        <v>583</v>
      </c>
      <c r="C116" s="1" t="s">
        <v>584</v>
      </c>
      <c r="D116" s="1" t="s">
        <v>585</v>
      </c>
      <c r="E116" s="1" t="s">
        <v>8530</v>
      </c>
      <c r="F116" s="1" t="s">
        <v>26</v>
      </c>
      <c r="G116" s="1" t="s">
        <v>593</v>
      </c>
      <c r="H116" s="1" t="s">
        <v>587</v>
      </c>
      <c r="I116" s="1" t="s">
        <v>594</v>
      </c>
      <c r="J116" s="1">
        <f t="shared" si="0"/>
        <v>79</v>
      </c>
      <c r="K116" s="1">
        <f t="shared" si="1"/>
        <v>0.51898734177215189</v>
      </c>
      <c r="L116" s="1" t="s">
        <v>36</v>
      </c>
      <c r="M116" s="1" t="s">
        <v>59</v>
      </c>
      <c r="N116" s="1" t="s">
        <v>589</v>
      </c>
      <c r="O116" s="1">
        <v>30</v>
      </c>
      <c r="P116" s="1" t="s">
        <v>590</v>
      </c>
      <c r="Q116" s="1" t="str">
        <f ca="1">IFERROR(__xludf.DUMMYFUNCTION("IFNA(IFS(REGEXMATCH(R117,""MgCl""),""MgCl"",REGEXMATCH(R117,""CaCl""),""CaCl"", REGEXMATCH(R117,""MgCl CaCl""),""MgCl CaCl""),""None"")
"),"None")</f>
        <v>None</v>
      </c>
      <c r="R116" s="1" t="s">
        <v>34</v>
      </c>
      <c r="S116" s="1" t="s">
        <v>35</v>
      </c>
      <c r="T116" s="1" t="s">
        <v>36</v>
      </c>
      <c r="U116" s="1" t="s">
        <v>591</v>
      </c>
      <c r="V116" s="1" t="s">
        <v>38</v>
      </c>
      <c r="W116" s="1" t="s">
        <v>91</v>
      </c>
      <c r="X116" s="1">
        <v>10000110</v>
      </c>
      <c r="Z116" s="1" t="s">
        <v>592</v>
      </c>
      <c r="AA116" s="1" t="s">
        <v>41</v>
      </c>
    </row>
    <row r="117" spans="1:28" x14ac:dyDescent="0.3">
      <c r="A117" s="1">
        <v>1996</v>
      </c>
      <c r="B117" s="1" t="s">
        <v>595</v>
      </c>
      <c r="C117" s="1" t="s">
        <v>154</v>
      </c>
      <c r="D117" s="1" t="s">
        <v>596</v>
      </c>
      <c r="E117" s="1" t="s">
        <v>8731</v>
      </c>
      <c r="F117" s="1" t="s">
        <v>26</v>
      </c>
      <c r="G117" s="1" t="s">
        <v>597</v>
      </c>
      <c r="H117" s="1" t="s">
        <v>378</v>
      </c>
      <c r="I117" s="1" t="s">
        <v>598</v>
      </c>
      <c r="J117" s="1">
        <f t="shared" si="0"/>
        <v>97</v>
      </c>
      <c r="K117" s="1">
        <f t="shared" si="1"/>
        <v>0.55670103092783507</v>
      </c>
      <c r="L117" s="1" t="s">
        <v>599</v>
      </c>
      <c r="M117" s="1">
        <v>3309</v>
      </c>
      <c r="N117" s="1" t="s">
        <v>600</v>
      </c>
      <c r="O117" s="1">
        <v>74</v>
      </c>
      <c r="P117" s="1" t="s">
        <v>601</v>
      </c>
      <c r="Q117" s="1" t="s">
        <v>33</v>
      </c>
      <c r="R117" s="1" t="s">
        <v>34</v>
      </c>
      <c r="S117" s="1" t="s">
        <v>35</v>
      </c>
      <c r="T117" s="1" t="s">
        <v>36</v>
      </c>
      <c r="U117" s="1" t="s">
        <v>602</v>
      </c>
      <c r="V117" s="1" t="s">
        <v>603</v>
      </c>
      <c r="W117" s="1" t="s">
        <v>91</v>
      </c>
      <c r="X117" s="1">
        <v>10000111</v>
      </c>
      <c r="Z117" s="1" t="s">
        <v>604</v>
      </c>
      <c r="AA117" s="1" t="s">
        <v>41</v>
      </c>
      <c r="AB117" s="1" t="s">
        <v>8732</v>
      </c>
    </row>
    <row r="118" spans="1:28" x14ac:dyDescent="0.3">
      <c r="A118" s="1">
        <v>1996</v>
      </c>
      <c r="B118" s="1" t="s">
        <v>605</v>
      </c>
      <c r="C118" s="1" t="s">
        <v>307</v>
      </c>
      <c r="D118" s="1" t="s">
        <v>606</v>
      </c>
      <c r="E118" s="1" t="s">
        <v>607</v>
      </c>
      <c r="F118" s="1" t="s">
        <v>66</v>
      </c>
      <c r="G118" s="1" t="s">
        <v>226</v>
      </c>
      <c r="H118" s="1" t="s">
        <v>608</v>
      </c>
      <c r="I118" s="1" t="s">
        <v>609</v>
      </c>
      <c r="J118" s="1">
        <f t="shared" si="0"/>
        <v>112</v>
      </c>
      <c r="K118" s="1">
        <f t="shared" si="1"/>
        <v>0.5089285714285714</v>
      </c>
      <c r="L118" s="1" t="s">
        <v>36</v>
      </c>
      <c r="M118" s="1" t="s">
        <v>59</v>
      </c>
      <c r="N118" s="1" t="s">
        <v>610</v>
      </c>
      <c r="O118" s="1">
        <v>40</v>
      </c>
      <c r="P118" s="1" t="s">
        <v>611</v>
      </c>
      <c r="Q118" s="1" t="str">
        <f ca="1">IFERROR(__xludf.DUMMYFUNCTION("IFNA(IFS(REGEXMATCH(R119,""MgCl""),""MgCl"",REGEXMATCH(R119,""CaCl""),""CaCl"", REGEXMATCH(R119,""MgCl CaCl""),""MgCl CaCl""),""None"")
"),"MgCl")</f>
        <v>MgCl</v>
      </c>
      <c r="R118" s="1" t="s">
        <v>103</v>
      </c>
      <c r="S118" s="1">
        <v>7.4</v>
      </c>
      <c r="T118" s="1" t="s">
        <v>36</v>
      </c>
      <c r="U118" s="1" t="s">
        <v>612</v>
      </c>
      <c r="V118" s="1" t="s">
        <v>38</v>
      </c>
      <c r="W118" s="1" t="s">
        <v>91</v>
      </c>
      <c r="X118" s="1">
        <v>10000112</v>
      </c>
      <c r="Z118" s="1" t="s">
        <v>613</v>
      </c>
      <c r="AA118" s="1" t="s">
        <v>41</v>
      </c>
    </row>
    <row r="119" spans="1:28" x14ac:dyDescent="0.3">
      <c r="A119" s="1">
        <v>1996</v>
      </c>
      <c r="B119" s="1" t="s">
        <v>605</v>
      </c>
      <c r="C119" s="1" t="s">
        <v>307</v>
      </c>
      <c r="D119" s="1" t="s">
        <v>606</v>
      </c>
      <c r="E119" s="1" t="s">
        <v>607</v>
      </c>
      <c r="F119" s="1" t="s">
        <v>66</v>
      </c>
      <c r="G119" s="1" t="s">
        <v>614</v>
      </c>
      <c r="H119" s="1" t="s">
        <v>608</v>
      </c>
      <c r="I119" s="1" t="s">
        <v>615</v>
      </c>
      <c r="J119" s="1">
        <f t="shared" si="0"/>
        <v>87</v>
      </c>
      <c r="K119" s="1">
        <f t="shared" si="1"/>
        <v>0.50574712643678166</v>
      </c>
      <c r="L119" s="1" t="s">
        <v>616</v>
      </c>
      <c r="M119" s="1">
        <v>0.14699999999999999</v>
      </c>
      <c r="N119" s="1" t="s">
        <v>610</v>
      </c>
      <c r="O119" s="1">
        <v>40</v>
      </c>
      <c r="P119" s="1" t="s">
        <v>611</v>
      </c>
      <c r="Q119" s="1" t="s">
        <v>33</v>
      </c>
      <c r="R119" s="1" t="s">
        <v>103</v>
      </c>
      <c r="S119" s="1">
        <v>7.4</v>
      </c>
      <c r="T119" s="1" t="s">
        <v>36</v>
      </c>
      <c r="U119" s="1" t="s">
        <v>612</v>
      </c>
      <c r="V119" s="1" t="s">
        <v>617</v>
      </c>
      <c r="W119" s="1" t="s">
        <v>618</v>
      </c>
      <c r="X119" s="1">
        <v>10000113</v>
      </c>
      <c r="Z119" s="1" t="s">
        <v>613</v>
      </c>
      <c r="AA119" s="1" t="s">
        <v>41</v>
      </c>
    </row>
    <row r="120" spans="1:28" x14ac:dyDescent="0.3">
      <c r="A120" s="1">
        <v>1996</v>
      </c>
      <c r="B120" s="1" t="s">
        <v>605</v>
      </c>
      <c r="C120" s="1" t="s">
        <v>307</v>
      </c>
      <c r="D120" s="1" t="s">
        <v>606</v>
      </c>
      <c r="E120" s="1" t="s">
        <v>607</v>
      </c>
      <c r="F120" s="1" t="s">
        <v>66</v>
      </c>
      <c r="G120" s="1" t="s">
        <v>614</v>
      </c>
      <c r="H120" s="1" t="s">
        <v>619</v>
      </c>
      <c r="I120" s="1" t="s">
        <v>615</v>
      </c>
      <c r="J120" s="1">
        <f t="shared" si="0"/>
        <v>87</v>
      </c>
      <c r="K120" s="1">
        <f t="shared" si="1"/>
        <v>0.50574712643678166</v>
      </c>
      <c r="L120" s="1" t="s">
        <v>620</v>
      </c>
      <c r="M120" s="1">
        <v>47</v>
      </c>
      <c r="N120" s="1" t="s">
        <v>610</v>
      </c>
      <c r="O120" s="1">
        <v>40</v>
      </c>
      <c r="P120" s="1" t="s">
        <v>611</v>
      </c>
      <c r="Q120" s="1" t="s">
        <v>33</v>
      </c>
      <c r="R120" s="1" t="s">
        <v>103</v>
      </c>
      <c r="S120" s="1">
        <v>7.4</v>
      </c>
      <c r="T120" s="1" t="s">
        <v>36</v>
      </c>
      <c r="U120" s="1" t="s">
        <v>612</v>
      </c>
      <c r="V120" s="1" t="s">
        <v>617</v>
      </c>
      <c r="W120" s="1" t="s">
        <v>618</v>
      </c>
      <c r="X120" s="1">
        <v>10000113</v>
      </c>
      <c r="Z120" s="1" t="s">
        <v>613</v>
      </c>
      <c r="AA120" s="1" t="s">
        <v>41</v>
      </c>
    </row>
    <row r="121" spans="1:28" x14ac:dyDescent="0.3">
      <c r="A121" s="1">
        <v>1996</v>
      </c>
      <c r="B121" s="1" t="s">
        <v>605</v>
      </c>
      <c r="C121" s="1" t="s">
        <v>307</v>
      </c>
      <c r="D121" s="1" t="s">
        <v>606</v>
      </c>
      <c r="E121" s="1" t="s">
        <v>607</v>
      </c>
      <c r="F121" s="1" t="s">
        <v>66</v>
      </c>
      <c r="G121" s="1" t="s">
        <v>614</v>
      </c>
      <c r="H121" s="1" t="s">
        <v>621</v>
      </c>
      <c r="I121" s="1" t="s">
        <v>615</v>
      </c>
      <c r="J121" s="1">
        <f t="shared" si="0"/>
        <v>87</v>
      </c>
      <c r="K121" s="1">
        <f t="shared" si="1"/>
        <v>0.50574712643678166</v>
      </c>
      <c r="L121" s="1" t="s">
        <v>622</v>
      </c>
      <c r="M121" s="1">
        <v>0.127</v>
      </c>
      <c r="N121" s="1" t="s">
        <v>610</v>
      </c>
      <c r="O121" s="1">
        <v>40</v>
      </c>
      <c r="P121" s="1" t="s">
        <v>611</v>
      </c>
      <c r="Q121" s="1" t="s">
        <v>33</v>
      </c>
      <c r="R121" s="1" t="s">
        <v>103</v>
      </c>
      <c r="S121" s="1">
        <v>7.4</v>
      </c>
      <c r="T121" s="1" t="s">
        <v>36</v>
      </c>
      <c r="U121" s="1" t="s">
        <v>612</v>
      </c>
      <c r="V121" s="1" t="s">
        <v>617</v>
      </c>
      <c r="W121" s="1" t="s">
        <v>618</v>
      </c>
      <c r="X121" s="1">
        <v>10000113</v>
      </c>
      <c r="Z121" s="1" t="s">
        <v>613</v>
      </c>
      <c r="AA121" s="1" t="s">
        <v>41</v>
      </c>
    </row>
    <row r="122" spans="1:28" x14ac:dyDescent="0.3">
      <c r="A122" s="1">
        <v>1996</v>
      </c>
      <c r="B122" s="1" t="s">
        <v>605</v>
      </c>
      <c r="C122" s="1" t="s">
        <v>307</v>
      </c>
      <c r="D122" s="1" t="s">
        <v>606</v>
      </c>
      <c r="E122" s="1" t="s">
        <v>607</v>
      </c>
      <c r="F122" s="1" t="s">
        <v>66</v>
      </c>
      <c r="G122" s="1" t="s">
        <v>623</v>
      </c>
      <c r="H122" s="1" t="s">
        <v>608</v>
      </c>
      <c r="I122" s="1" t="s">
        <v>624</v>
      </c>
      <c r="J122" s="1">
        <f t="shared" si="0"/>
        <v>40</v>
      </c>
      <c r="K122" s="1">
        <f t="shared" si="1"/>
        <v>0.55000000000000004</v>
      </c>
      <c r="L122" s="1" t="s">
        <v>625</v>
      </c>
      <c r="M122" s="1">
        <v>9.4E-2</v>
      </c>
      <c r="N122" s="1" t="s">
        <v>610</v>
      </c>
      <c r="O122" s="1">
        <v>40</v>
      </c>
      <c r="P122" s="1" t="s">
        <v>611</v>
      </c>
      <c r="Q122" s="1" t="s">
        <v>33</v>
      </c>
      <c r="R122" s="1" t="s">
        <v>103</v>
      </c>
      <c r="S122" s="1">
        <v>7.4</v>
      </c>
      <c r="T122" s="1" t="s">
        <v>36</v>
      </c>
      <c r="U122" s="1" t="s">
        <v>612</v>
      </c>
      <c r="V122" s="1" t="s">
        <v>626</v>
      </c>
      <c r="W122" s="1" t="s">
        <v>618</v>
      </c>
      <c r="X122" s="1">
        <v>10000114</v>
      </c>
      <c r="Z122" s="1" t="s">
        <v>613</v>
      </c>
      <c r="AA122" s="1" t="s">
        <v>41</v>
      </c>
      <c r="AB122" s="1" t="s">
        <v>8489</v>
      </c>
    </row>
    <row r="123" spans="1:28" x14ac:dyDescent="0.3">
      <c r="A123" s="1">
        <v>1996</v>
      </c>
      <c r="B123" s="1" t="s">
        <v>605</v>
      </c>
      <c r="C123" s="1" t="s">
        <v>307</v>
      </c>
      <c r="D123" s="1" t="s">
        <v>606</v>
      </c>
      <c r="E123" s="1" t="s">
        <v>607</v>
      </c>
      <c r="F123" s="1" t="s">
        <v>66</v>
      </c>
      <c r="G123" s="1" t="s">
        <v>623</v>
      </c>
      <c r="H123" s="1" t="s">
        <v>619</v>
      </c>
      <c r="I123" s="1" t="s">
        <v>624</v>
      </c>
      <c r="J123" s="1">
        <f t="shared" si="0"/>
        <v>40</v>
      </c>
      <c r="K123" s="1">
        <f t="shared" si="1"/>
        <v>0.55000000000000004</v>
      </c>
      <c r="L123" s="1" t="s">
        <v>627</v>
      </c>
      <c r="M123" s="1">
        <v>72</v>
      </c>
      <c r="N123" s="1" t="s">
        <v>610</v>
      </c>
      <c r="O123" s="1">
        <v>40</v>
      </c>
      <c r="P123" s="1" t="s">
        <v>611</v>
      </c>
      <c r="Q123" s="1" t="s">
        <v>33</v>
      </c>
      <c r="R123" s="1" t="s">
        <v>103</v>
      </c>
      <c r="S123" s="1">
        <v>7.4</v>
      </c>
      <c r="T123" s="1" t="s">
        <v>36</v>
      </c>
      <c r="U123" s="1" t="s">
        <v>612</v>
      </c>
      <c r="V123" s="1" t="s">
        <v>626</v>
      </c>
      <c r="W123" s="1" t="s">
        <v>618</v>
      </c>
      <c r="X123" s="1">
        <v>10000114</v>
      </c>
      <c r="Z123" s="1" t="s">
        <v>613</v>
      </c>
      <c r="AA123" s="1" t="s">
        <v>41</v>
      </c>
    </row>
    <row r="124" spans="1:28" x14ac:dyDescent="0.3">
      <c r="A124" s="1">
        <v>1996</v>
      </c>
      <c r="B124" s="1" t="s">
        <v>605</v>
      </c>
      <c r="C124" s="1" t="s">
        <v>307</v>
      </c>
      <c r="D124" s="1" t="s">
        <v>606</v>
      </c>
      <c r="E124" s="1" t="s">
        <v>607</v>
      </c>
      <c r="F124" s="1" t="s">
        <v>66</v>
      </c>
      <c r="G124" s="1" t="s">
        <v>623</v>
      </c>
      <c r="H124" s="1" t="s">
        <v>621</v>
      </c>
      <c r="I124" s="1" t="s">
        <v>624</v>
      </c>
      <c r="J124" s="1">
        <f t="shared" si="0"/>
        <v>40</v>
      </c>
      <c r="K124" s="1">
        <f t="shared" si="1"/>
        <v>0.55000000000000004</v>
      </c>
      <c r="L124" s="1" t="s">
        <v>628</v>
      </c>
      <c r="M124" s="1">
        <v>9.2999999999999999E-2</v>
      </c>
      <c r="N124" s="1" t="s">
        <v>610</v>
      </c>
      <c r="O124" s="1">
        <v>40</v>
      </c>
      <c r="P124" s="1" t="s">
        <v>611</v>
      </c>
      <c r="Q124" s="1" t="s">
        <v>33</v>
      </c>
      <c r="R124" s="1" t="s">
        <v>103</v>
      </c>
      <c r="S124" s="1">
        <v>7.4</v>
      </c>
      <c r="T124" s="1" t="s">
        <v>36</v>
      </c>
      <c r="U124" s="1" t="s">
        <v>612</v>
      </c>
      <c r="V124" s="1" t="s">
        <v>626</v>
      </c>
      <c r="W124" s="1" t="s">
        <v>618</v>
      </c>
      <c r="X124" s="1">
        <v>10000114</v>
      </c>
      <c r="Z124" s="1" t="s">
        <v>613</v>
      </c>
      <c r="AA124" s="1" t="s">
        <v>41</v>
      </c>
    </row>
    <row r="125" spans="1:28" x14ac:dyDescent="0.3">
      <c r="A125" s="1">
        <v>1996</v>
      </c>
      <c r="B125" s="1" t="s">
        <v>605</v>
      </c>
      <c r="C125" s="1" t="s">
        <v>307</v>
      </c>
      <c r="D125" s="1" t="s">
        <v>606</v>
      </c>
      <c r="E125" s="1" t="s">
        <v>607</v>
      </c>
      <c r="F125" s="1" t="s">
        <v>66</v>
      </c>
      <c r="G125" s="1" t="s">
        <v>629</v>
      </c>
      <c r="H125" s="1" t="s">
        <v>608</v>
      </c>
      <c r="I125" s="1" t="s">
        <v>630</v>
      </c>
      <c r="J125" s="1">
        <f t="shared" si="0"/>
        <v>118</v>
      </c>
      <c r="K125" s="1">
        <f t="shared" si="1"/>
        <v>0.5</v>
      </c>
      <c r="L125" s="1" t="s">
        <v>36</v>
      </c>
      <c r="M125" s="1" t="s">
        <v>59</v>
      </c>
      <c r="N125" s="1" t="s">
        <v>610</v>
      </c>
      <c r="O125" s="1">
        <v>40</v>
      </c>
      <c r="P125" s="1" t="s">
        <v>611</v>
      </c>
      <c r="Q125" s="1" t="str">
        <f ca="1">IFERROR(__xludf.DUMMYFUNCTION("IFNA(IFS(REGEXMATCH(R126,""MgCl""),""MgCl"",REGEXMATCH(R126,""CaCl""),""CaCl"", REGEXMATCH(R126,""MgCl CaCl""),""MgCl CaCl""),""None"")
"),"MgCl")</f>
        <v>MgCl</v>
      </c>
      <c r="R125" s="1" t="s">
        <v>103</v>
      </c>
      <c r="S125" s="1">
        <v>7.4</v>
      </c>
      <c r="T125" s="1" t="s">
        <v>36</v>
      </c>
      <c r="U125" s="1" t="s">
        <v>612</v>
      </c>
      <c r="V125" s="1" t="s">
        <v>38</v>
      </c>
      <c r="W125" s="1" t="s">
        <v>618</v>
      </c>
      <c r="X125" s="1">
        <v>10000115</v>
      </c>
      <c r="Z125" s="1" t="s">
        <v>613</v>
      </c>
      <c r="AA125" s="1" t="s">
        <v>41</v>
      </c>
    </row>
    <row r="126" spans="1:28" x14ac:dyDescent="0.3">
      <c r="A126" s="1">
        <v>1996</v>
      </c>
      <c r="B126" s="1" t="s">
        <v>605</v>
      </c>
      <c r="C126" s="1" t="s">
        <v>307</v>
      </c>
      <c r="D126" s="1" t="s">
        <v>606</v>
      </c>
      <c r="E126" s="1" t="s">
        <v>607</v>
      </c>
      <c r="F126" s="1" t="s">
        <v>66</v>
      </c>
      <c r="G126" s="1" t="s">
        <v>631</v>
      </c>
      <c r="H126" s="1" t="s">
        <v>608</v>
      </c>
      <c r="I126" s="1" t="s">
        <v>632</v>
      </c>
      <c r="J126" s="1">
        <f t="shared" si="0"/>
        <v>94</v>
      </c>
      <c r="K126" s="1">
        <f t="shared" si="1"/>
        <v>0.48936170212765956</v>
      </c>
      <c r="L126" s="1" t="s">
        <v>633</v>
      </c>
      <c r="M126" s="1">
        <v>0.13800000000000001</v>
      </c>
      <c r="N126" s="1" t="s">
        <v>610</v>
      </c>
      <c r="O126" s="1">
        <v>40</v>
      </c>
      <c r="P126" s="1" t="s">
        <v>611</v>
      </c>
      <c r="Q126" s="1" t="s">
        <v>33</v>
      </c>
      <c r="R126" s="1" t="s">
        <v>103</v>
      </c>
      <c r="S126" s="1">
        <v>7.4</v>
      </c>
      <c r="T126" s="1" t="s">
        <v>36</v>
      </c>
      <c r="U126" s="1" t="s">
        <v>612</v>
      </c>
      <c r="V126" s="1" t="s">
        <v>634</v>
      </c>
      <c r="W126" s="1" t="s">
        <v>618</v>
      </c>
      <c r="X126" s="1">
        <v>10000116</v>
      </c>
      <c r="Z126" s="1" t="s">
        <v>613</v>
      </c>
      <c r="AA126" s="1" t="s">
        <v>41</v>
      </c>
    </row>
    <row r="127" spans="1:28" x14ac:dyDescent="0.3">
      <c r="A127" s="1">
        <v>1996</v>
      </c>
      <c r="B127" s="1" t="s">
        <v>605</v>
      </c>
      <c r="C127" s="1" t="s">
        <v>307</v>
      </c>
      <c r="D127" s="1" t="s">
        <v>606</v>
      </c>
      <c r="E127" s="1" t="s">
        <v>607</v>
      </c>
      <c r="F127" s="1" t="s">
        <v>66</v>
      </c>
      <c r="G127" s="1" t="s">
        <v>631</v>
      </c>
      <c r="H127" s="1" t="s">
        <v>619</v>
      </c>
      <c r="I127" s="1" t="s">
        <v>632</v>
      </c>
      <c r="J127" s="1">
        <f t="shared" si="0"/>
        <v>94</v>
      </c>
      <c r="K127" s="1">
        <f t="shared" si="1"/>
        <v>0.48936170212765956</v>
      </c>
      <c r="L127" s="1" t="s">
        <v>635</v>
      </c>
      <c r="M127" s="1">
        <v>49</v>
      </c>
      <c r="N127" s="1" t="s">
        <v>610</v>
      </c>
      <c r="O127" s="1">
        <v>40</v>
      </c>
      <c r="P127" s="1" t="s">
        <v>611</v>
      </c>
      <c r="Q127" s="1" t="s">
        <v>33</v>
      </c>
      <c r="R127" s="1" t="s">
        <v>103</v>
      </c>
      <c r="S127" s="1">
        <v>7.4000000000000101</v>
      </c>
      <c r="T127" s="1" t="s">
        <v>36</v>
      </c>
      <c r="U127" s="1" t="s">
        <v>612</v>
      </c>
      <c r="V127" s="1" t="s">
        <v>634</v>
      </c>
      <c r="W127" s="1" t="s">
        <v>618</v>
      </c>
      <c r="X127" s="1">
        <v>10000116</v>
      </c>
      <c r="Z127" s="1" t="s">
        <v>613</v>
      </c>
      <c r="AA127" s="1" t="s">
        <v>41</v>
      </c>
    </row>
    <row r="128" spans="1:28" x14ac:dyDescent="0.3">
      <c r="A128" s="1">
        <v>1996</v>
      </c>
      <c r="B128" s="1" t="s">
        <v>605</v>
      </c>
      <c r="C128" s="1" t="s">
        <v>307</v>
      </c>
      <c r="D128" s="1" t="s">
        <v>606</v>
      </c>
      <c r="E128" s="1" t="s">
        <v>607</v>
      </c>
      <c r="F128" s="1" t="s">
        <v>66</v>
      </c>
      <c r="G128" s="1" t="s">
        <v>631</v>
      </c>
      <c r="H128" s="1" t="s">
        <v>621</v>
      </c>
      <c r="I128" s="1" t="s">
        <v>632</v>
      </c>
      <c r="J128" s="1">
        <f t="shared" si="0"/>
        <v>94</v>
      </c>
      <c r="K128" s="1">
        <f t="shared" si="1"/>
        <v>0.48936170212765956</v>
      </c>
      <c r="L128" s="1" t="s">
        <v>636</v>
      </c>
      <c r="M128" s="1">
        <v>0.129</v>
      </c>
      <c r="N128" s="1" t="s">
        <v>610</v>
      </c>
      <c r="O128" s="1">
        <v>40</v>
      </c>
      <c r="P128" s="1" t="s">
        <v>611</v>
      </c>
      <c r="Q128" s="1" t="s">
        <v>33</v>
      </c>
      <c r="R128" s="1" t="s">
        <v>103</v>
      </c>
      <c r="S128" s="1">
        <v>7.4000000000000101</v>
      </c>
      <c r="T128" s="1" t="s">
        <v>36</v>
      </c>
      <c r="U128" s="1" t="s">
        <v>612</v>
      </c>
      <c r="V128" s="1" t="s">
        <v>634</v>
      </c>
      <c r="W128" s="1" t="s">
        <v>618</v>
      </c>
      <c r="X128" s="1">
        <v>10000116</v>
      </c>
      <c r="Z128" s="1" t="s">
        <v>613</v>
      </c>
      <c r="AA128" s="1" t="s">
        <v>41</v>
      </c>
    </row>
    <row r="129" spans="1:27" x14ac:dyDescent="0.3">
      <c r="A129" s="1">
        <v>1996</v>
      </c>
      <c r="B129" s="1" t="s">
        <v>637</v>
      </c>
      <c r="C129" s="1" t="s">
        <v>81</v>
      </c>
      <c r="D129" s="1" t="s">
        <v>638</v>
      </c>
      <c r="E129" s="1" t="s">
        <v>8531</v>
      </c>
      <c r="F129" s="1" t="s">
        <v>112</v>
      </c>
      <c r="G129" s="1" t="s">
        <v>639</v>
      </c>
      <c r="H129" s="1" t="s">
        <v>640</v>
      </c>
      <c r="I129" s="1" t="s">
        <v>641</v>
      </c>
      <c r="J129" s="1">
        <f t="shared" si="0"/>
        <v>51</v>
      </c>
      <c r="K129" s="1">
        <f t="shared" si="1"/>
        <v>0.70588235294117652</v>
      </c>
      <c r="L129" s="1" t="s">
        <v>642</v>
      </c>
      <c r="M129" s="1">
        <f t="shared" ref="M129:M141" si="3">19+((36-19)/2)</f>
        <v>27.5</v>
      </c>
      <c r="N129" s="1" t="s">
        <v>643</v>
      </c>
      <c r="O129" s="1">
        <v>71</v>
      </c>
      <c r="P129" s="1" t="s">
        <v>644</v>
      </c>
      <c r="Q129" s="1" t="s">
        <v>57</v>
      </c>
      <c r="R129" s="1" t="s">
        <v>315</v>
      </c>
      <c r="S129" s="1" t="s">
        <v>73</v>
      </c>
      <c r="T129" s="1" t="s">
        <v>36</v>
      </c>
      <c r="U129" s="1" t="s">
        <v>645</v>
      </c>
      <c r="V129" s="1" t="s">
        <v>38</v>
      </c>
      <c r="W129" s="1" t="s">
        <v>646</v>
      </c>
      <c r="X129" s="1">
        <v>10000117</v>
      </c>
      <c r="Z129" s="1" t="s">
        <v>647</v>
      </c>
      <c r="AA129" s="1" t="s">
        <v>41</v>
      </c>
    </row>
    <row r="130" spans="1:27" x14ac:dyDescent="0.3">
      <c r="A130" s="1">
        <v>1996</v>
      </c>
      <c r="B130" s="1" t="s">
        <v>637</v>
      </c>
      <c r="C130" s="1" t="s">
        <v>81</v>
      </c>
      <c r="D130" s="1" t="s">
        <v>638</v>
      </c>
      <c r="E130" s="1" t="s">
        <v>8531</v>
      </c>
      <c r="F130" s="1" t="s">
        <v>26</v>
      </c>
      <c r="G130" s="1" t="s">
        <v>648</v>
      </c>
      <c r="H130" s="1" t="s">
        <v>640</v>
      </c>
      <c r="I130" s="1" t="s">
        <v>649</v>
      </c>
      <c r="J130" s="1">
        <f t="shared" si="0"/>
        <v>110</v>
      </c>
      <c r="K130" s="1">
        <f t="shared" si="1"/>
        <v>0.45454545454545453</v>
      </c>
      <c r="L130" s="1" t="s">
        <v>642</v>
      </c>
      <c r="M130" s="1">
        <f t="shared" si="3"/>
        <v>27.5</v>
      </c>
      <c r="N130" s="1" t="s">
        <v>643</v>
      </c>
      <c r="O130" s="1">
        <v>71</v>
      </c>
      <c r="P130" s="1" t="s">
        <v>644</v>
      </c>
      <c r="Q130" s="1" t="s">
        <v>57</v>
      </c>
      <c r="R130" s="1" t="s">
        <v>315</v>
      </c>
      <c r="S130" s="1" t="s">
        <v>73</v>
      </c>
      <c r="T130" s="1" t="s">
        <v>36</v>
      </c>
      <c r="U130" s="1" t="s">
        <v>645</v>
      </c>
      <c r="V130" s="1" t="s">
        <v>38</v>
      </c>
      <c r="W130" s="1" t="s">
        <v>646</v>
      </c>
      <c r="X130" s="1">
        <v>10000118</v>
      </c>
      <c r="Z130" s="1" t="s">
        <v>647</v>
      </c>
      <c r="AA130" s="1" t="s">
        <v>41</v>
      </c>
    </row>
    <row r="131" spans="1:27" x14ac:dyDescent="0.3">
      <c r="A131" s="1">
        <v>1996</v>
      </c>
      <c r="B131" s="1" t="s">
        <v>637</v>
      </c>
      <c r="C131" s="1" t="s">
        <v>81</v>
      </c>
      <c r="D131" s="1" t="s">
        <v>638</v>
      </c>
      <c r="E131" s="1" t="s">
        <v>8531</v>
      </c>
      <c r="F131" s="1" t="s">
        <v>26</v>
      </c>
      <c r="G131" s="1" t="s">
        <v>650</v>
      </c>
      <c r="H131" s="1" t="s">
        <v>640</v>
      </c>
      <c r="I131" s="1" t="s">
        <v>649</v>
      </c>
      <c r="J131" s="1">
        <f t="shared" si="0"/>
        <v>110</v>
      </c>
      <c r="K131" s="1">
        <f t="shared" si="1"/>
        <v>0.45454545454545453</v>
      </c>
      <c r="L131" s="1" t="s">
        <v>642</v>
      </c>
      <c r="M131" s="1">
        <f t="shared" si="3"/>
        <v>27.5</v>
      </c>
      <c r="N131" s="1" t="s">
        <v>643</v>
      </c>
      <c r="O131" s="1">
        <v>71</v>
      </c>
      <c r="P131" s="1" t="s">
        <v>644</v>
      </c>
      <c r="Q131" s="1" t="s">
        <v>57</v>
      </c>
      <c r="R131" s="1" t="s">
        <v>315</v>
      </c>
      <c r="S131" s="1" t="s">
        <v>73</v>
      </c>
      <c r="T131" s="1" t="s">
        <v>36</v>
      </c>
      <c r="U131" s="1" t="s">
        <v>645</v>
      </c>
      <c r="V131" s="1" t="s">
        <v>38</v>
      </c>
      <c r="W131" s="1" t="s">
        <v>646</v>
      </c>
      <c r="X131" s="1">
        <v>10000118</v>
      </c>
      <c r="Z131" s="1" t="s">
        <v>647</v>
      </c>
      <c r="AA131" s="1" t="s">
        <v>41</v>
      </c>
    </row>
    <row r="132" spans="1:27" x14ac:dyDescent="0.3">
      <c r="A132" s="1">
        <v>1996</v>
      </c>
      <c r="B132" s="1" t="s">
        <v>637</v>
      </c>
      <c r="C132" s="1" t="s">
        <v>81</v>
      </c>
      <c r="D132" s="1" t="s">
        <v>638</v>
      </c>
      <c r="E132" s="1" t="s">
        <v>8531</v>
      </c>
      <c r="F132" s="1" t="s">
        <v>26</v>
      </c>
      <c r="G132" s="1" t="s">
        <v>651</v>
      </c>
      <c r="H132" s="1" t="s">
        <v>640</v>
      </c>
      <c r="I132" s="1" t="s">
        <v>652</v>
      </c>
      <c r="J132" s="1">
        <f t="shared" si="0"/>
        <v>109</v>
      </c>
      <c r="K132" s="1">
        <f t="shared" si="1"/>
        <v>0.43119266055045874</v>
      </c>
      <c r="L132" s="1" t="s">
        <v>642</v>
      </c>
      <c r="M132" s="1">
        <f t="shared" si="3"/>
        <v>27.5</v>
      </c>
      <c r="N132" s="1" t="s">
        <v>643</v>
      </c>
      <c r="O132" s="1">
        <v>71</v>
      </c>
      <c r="P132" s="1" t="s">
        <v>644</v>
      </c>
      <c r="Q132" s="1" t="s">
        <v>57</v>
      </c>
      <c r="R132" s="1" t="s">
        <v>315</v>
      </c>
      <c r="S132" s="1" t="s">
        <v>73</v>
      </c>
      <c r="T132" s="1" t="s">
        <v>36</v>
      </c>
      <c r="U132" s="1" t="s">
        <v>645</v>
      </c>
      <c r="V132" s="1" t="s">
        <v>38</v>
      </c>
      <c r="W132" s="1" t="s">
        <v>646</v>
      </c>
      <c r="X132" s="1">
        <v>10000119</v>
      </c>
      <c r="Z132" s="1" t="s">
        <v>647</v>
      </c>
      <c r="AA132" s="1" t="s">
        <v>41</v>
      </c>
    </row>
    <row r="133" spans="1:27" x14ac:dyDescent="0.3">
      <c r="A133" s="1">
        <v>1996</v>
      </c>
      <c r="B133" s="1" t="s">
        <v>637</v>
      </c>
      <c r="C133" s="1" t="s">
        <v>81</v>
      </c>
      <c r="D133" s="1" t="s">
        <v>638</v>
      </c>
      <c r="E133" s="1" t="s">
        <v>8531</v>
      </c>
      <c r="F133" s="1" t="s">
        <v>26</v>
      </c>
      <c r="G133" s="1" t="s">
        <v>653</v>
      </c>
      <c r="H133" s="1" t="s">
        <v>640</v>
      </c>
      <c r="I133" s="1" t="s">
        <v>654</v>
      </c>
      <c r="J133" s="1">
        <f t="shared" si="0"/>
        <v>112</v>
      </c>
      <c r="K133" s="1">
        <f t="shared" si="1"/>
        <v>0.4375</v>
      </c>
      <c r="L133" s="1" t="s">
        <v>642</v>
      </c>
      <c r="M133" s="1">
        <f t="shared" si="3"/>
        <v>27.5</v>
      </c>
      <c r="N133" s="1" t="s">
        <v>643</v>
      </c>
      <c r="O133" s="1">
        <v>71</v>
      </c>
      <c r="P133" s="1" t="s">
        <v>644</v>
      </c>
      <c r="Q133" s="1" t="s">
        <v>57</v>
      </c>
      <c r="R133" s="1" t="s">
        <v>315</v>
      </c>
      <c r="S133" s="1" t="s">
        <v>73</v>
      </c>
      <c r="T133" s="1" t="s">
        <v>36</v>
      </c>
      <c r="U133" s="1" t="s">
        <v>645</v>
      </c>
      <c r="V133" s="1" t="s">
        <v>38</v>
      </c>
      <c r="W133" s="1" t="s">
        <v>646</v>
      </c>
      <c r="X133" s="1">
        <v>10000120</v>
      </c>
      <c r="Z133" s="1" t="s">
        <v>647</v>
      </c>
      <c r="AA133" s="1" t="s">
        <v>41</v>
      </c>
    </row>
    <row r="134" spans="1:27" x14ac:dyDescent="0.3">
      <c r="A134" s="1">
        <v>1996</v>
      </c>
      <c r="B134" s="1" t="s">
        <v>637</v>
      </c>
      <c r="C134" s="1" t="s">
        <v>81</v>
      </c>
      <c r="D134" s="1" t="s">
        <v>638</v>
      </c>
      <c r="E134" s="1" t="s">
        <v>8531</v>
      </c>
      <c r="F134" s="1" t="s">
        <v>26</v>
      </c>
      <c r="G134" s="1" t="s">
        <v>655</v>
      </c>
      <c r="H134" s="1" t="s">
        <v>640</v>
      </c>
      <c r="I134" s="1" t="s">
        <v>656</v>
      </c>
      <c r="J134" s="1">
        <f t="shared" si="0"/>
        <v>109</v>
      </c>
      <c r="K134" s="1">
        <f t="shared" si="1"/>
        <v>0.45871559633027525</v>
      </c>
      <c r="L134" s="1" t="s">
        <v>642</v>
      </c>
      <c r="M134" s="1">
        <f t="shared" si="3"/>
        <v>27.5</v>
      </c>
      <c r="N134" s="1" t="s">
        <v>643</v>
      </c>
      <c r="O134" s="1">
        <v>71</v>
      </c>
      <c r="P134" s="1" t="s">
        <v>644</v>
      </c>
      <c r="Q134" s="1" t="s">
        <v>57</v>
      </c>
      <c r="R134" s="1" t="s">
        <v>315</v>
      </c>
      <c r="S134" s="1" t="s">
        <v>73</v>
      </c>
      <c r="T134" s="1" t="s">
        <v>36</v>
      </c>
      <c r="U134" s="1" t="s">
        <v>645</v>
      </c>
      <c r="V134" s="1" t="s">
        <v>38</v>
      </c>
      <c r="W134" s="1" t="s">
        <v>646</v>
      </c>
      <c r="X134" s="1">
        <v>10000121</v>
      </c>
      <c r="Z134" s="1" t="s">
        <v>647</v>
      </c>
      <c r="AA134" s="1" t="s">
        <v>41</v>
      </c>
    </row>
    <row r="135" spans="1:27" x14ac:dyDescent="0.3">
      <c r="A135" s="1">
        <v>1996</v>
      </c>
      <c r="B135" s="1" t="s">
        <v>637</v>
      </c>
      <c r="C135" s="1" t="s">
        <v>81</v>
      </c>
      <c r="D135" s="1" t="s">
        <v>638</v>
      </c>
      <c r="E135" s="1" t="s">
        <v>8531</v>
      </c>
      <c r="F135" s="1" t="s">
        <v>26</v>
      </c>
      <c r="G135" s="1" t="s">
        <v>657</v>
      </c>
      <c r="H135" s="1" t="s">
        <v>640</v>
      </c>
      <c r="I135" s="1" t="s">
        <v>658</v>
      </c>
      <c r="J135" s="1">
        <f t="shared" si="0"/>
        <v>109</v>
      </c>
      <c r="K135" s="1">
        <f t="shared" si="1"/>
        <v>0.44036697247706424</v>
      </c>
      <c r="L135" s="1" t="s">
        <v>642</v>
      </c>
      <c r="M135" s="1">
        <f t="shared" si="3"/>
        <v>27.5</v>
      </c>
      <c r="N135" s="1" t="s">
        <v>643</v>
      </c>
      <c r="O135" s="1">
        <v>71</v>
      </c>
      <c r="P135" s="1" t="s">
        <v>644</v>
      </c>
      <c r="Q135" s="1" t="s">
        <v>57</v>
      </c>
      <c r="R135" s="1" t="s">
        <v>315</v>
      </c>
      <c r="S135" s="1" t="s">
        <v>73</v>
      </c>
      <c r="T135" s="1" t="s">
        <v>36</v>
      </c>
      <c r="U135" s="1" t="s">
        <v>659</v>
      </c>
      <c r="V135" s="1" t="s">
        <v>38</v>
      </c>
      <c r="W135" s="1" t="s">
        <v>646</v>
      </c>
      <c r="X135" s="1">
        <v>10000122</v>
      </c>
      <c r="Z135" s="1" t="s">
        <v>647</v>
      </c>
      <c r="AA135" s="1" t="s">
        <v>41</v>
      </c>
    </row>
    <row r="136" spans="1:27" x14ac:dyDescent="0.3">
      <c r="A136" s="1">
        <v>1996</v>
      </c>
      <c r="B136" s="1" t="s">
        <v>637</v>
      </c>
      <c r="C136" s="1" t="s">
        <v>81</v>
      </c>
      <c r="D136" s="1" t="s">
        <v>638</v>
      </c>
      <c r="E136" s="1" t="s">
        <v>8531</v>
      </c>
      <c r="F136" s="1" t="s">
        <v>26</v>
      </c>
      <c r="G136" s="1" t="s">
        <v>660</v>
      </c>
      <c r="H136" s="1" t="s">
        <v>640</v>
      </c>
      <c r="I136" s="1" t="s">
        <v>661</v>
      </c>
      <c r="J136" s="1">
        <f t="shared" si="0"/>
        <v>112</v>
      </c>
      <c r="K136" s="1">
        <f t="shared" si="1"/>
        <v>0.4375</v>
      </c>
      <c r="L136" s="1" t="s">
        <v>642</v>
      </c>
      <c r="M136" s="1">
        <f t="shared" si="3"/>
        <v>27.5</v>
      </c>
      <c r="N136" s="1" t="s">
        <v>643</v>
      </c>
      <c r="O136" s="1">
        <v>71</v>
      </c>
      <c r="P136" s="1" t="s">
        <v>644</v>
      </c>
      <c r="Q136" s="1" t="s">
        <v>57</v>
      </c>
      <c r="R136" s="1" t="s">
        <v>315</v>
      </c>
      <c r="S136" s="1" t="s">
        <v>73</v>
      </c>
      <c r="T136" s="1" t="s">
        <v>36</v>
      </c>
      <c r="U136" s="1" t="s">
        <v>645</v>
      </c>
      <c r="V136" s="1" t="s">
        <v>38</v>
      </c>
      <c r="W136" s="1" t="s">
        <v>646</v>
      </c>
      <c r="X136" s="1">
        <v>10000123</v>
      </c>
      <c r="Z136" s="1" t="s">
        <v>647</v>
      </c>
      <c r="AA136" s="1" t="s">
        <v>41</v>
      </c>
    </row>
    <row r="137" spans="1:27" x14ac:dyDescent="0.3">
      <c r="A137" s="1">
        <v>1996</v>
      </c>
      <c r="B137" s="1" t="s">
        <v>637</v>
      </c>
      <c r="C137" s="1" t="s">
        <v>81</v>
      </c>
      <c r="D137" s="1" t="s">
        <v>638</v>
      </c>
      <c r="E137" s="1" t="s">
        <v>8531</v>
      </c>
      <c r="F137" s="1" t="s">
        <v>26</v>
      </c>
      <c r="G137" s="1" t="s">
        <v>662</v>
      </c>
      <c r="H137" s="1" t="s">
        <v>640</v>
      </c>
      <c r="I137" s="1" t="s">
        <v>663</v>
      </c>
      <c r="J137" s="1">
        <f t="shared" si="0"/>
        <v>112</v>
      </c>
      <c r="K137" s="1">
        <f t="shared" si="1"/>
        <v>0.4017857142857143</v>
      </c>
      <c r="L137" s="1" t="s">
        <v>642</v>
      </c>
      <c r="M137" s="1">
        <f t="shared" si="3"/>
        <v>27.5</v>
      </c>
      <c r="N137" s="1" t="s">
        <v>643</v>
      </c>
      <c r="O137" s="1">
        <v>71</v>
      </c>
      <c r="P137" s="1" t="s">
        <v>644</v>
      </c>
      <c r="Q137" s="1" t="s">
        <v>57</v>
      </c>
      <c r="R137" s="1" t="s">
        <v>315</v>
      </c>
      <c r="S137" s="1" t="s">
        <v>73</v>
      </c>
      <c r="T137" s="1" t="s">
        <v>36</v>
      </c>
      <c r="U137" s="1" t="s">
        <v>645</v>
      </c>
      <c r="V137" s="1" t="s">
        <v>38</v>
      </c>
      <c r="W137" s="1" t="s">
        <v>646</v>
      </c>
      <c r="X137" s="1">
        <v>10000124</v>
      </c>
      <c r="Z137" s="1" t="s">
        <v>647</v>
      </c>
      <c r="AA137" s="1" t="s">
        <v>41</v>
      </c>
    </row>
    <row r="138" spans="1:27" x14ac:dyDescent="0.3">
      <c r="A138" s="1">
        <v>1996</v>
      </c>
      <c r="B138" s="1" t="s">
        <v>637</v>
      </c>
      <c r="C138" s="1" t="s">
        <v>81</v>
      </c>
      <c r="D138" s="1" t="s">
        <v>638</v>
      </c>
      <c r="E138" s="1" t="s">
        <v>8531</v>
      </c>
      <c r="F138" s="1" t="s">
        <v>26</v>
      </c>
      <c r="G138" s="1" t="s">
        <v>664</v>
      </c>
      <c r="H138" s="1" t="s">
        <v>640</v>
      </c>
      <c r="I138" s="1" t="s">
        <v>665</v>
      </c>
      <c r="J138" s="1">
        <f t="shared" si="0"/>
        <v>111</v>
      </c>
      <c r="K138" s="1">
        <f t="shared" si="1"/>
        <v>0.46846846846846846</v>
      </c>
      <c r="L138" s="1" t="s">
        <v>642</v>
      </c>
      <c r="M138" s="1">
        <f t="shared" si="3"/>
        <v>27.5</v>
      </c>
      <c r="N138" s="1" t="s">
        <v>643</v>
      </c>
      <c r="O138" s="1">
        <v>71</v>
      </c>
      <c r="P138" s="1" t="s">
        <v>644</v>
      </c>
      <c r="Q138" s="1" t="s">
        <v>57</v>
      </c>
      <c r="R138" s="1" t="s">
        <v>315</v>
      </c>
      <c r="S138" s="1" t="s">
        <v>73</v>
      </c>
      <c r="T138" s="1" t="s">
        <v>36</v>
      </c>
      <c r="U138" s="1" t="s">
        <v>645</v>
      </c>
      <c r="V138" s="1" t="s">
        <v>38</v>
      </c>
      <c r="W138" s="1" t="s">
        <v>646</v>
      </c>
      <c r="X138" s="1">
        <v>10000125</v>
      </c>
      <c r="Z138" s="1" t="s">
        <v>647</v>
      </c>
      <c r="AA138" s="1" t="s">
        <v>41</v>
      </c>
    </row>
    <row r="139" spans="1:27" x14ac:dyDescent="0.3">
      <c r="A139" s="1">
        <v>1996</v>
      </c>
      <c r="B139" s="1" t="s">
        <v>637</v>
      </c>
      <c r="C139" s="1" t="s">
        <v>81</v>
      </c>
      <c r="D139" s="1" t="s">
        <v>638</v>
      </c>
      <c r="E139" s="1" t="s">
        <v>8531</v>
      </c>
      <c r="F139" s="1" t="s">
        <v>26</v>
      </c>
      <c r="G139" s="1" t="s">
        <v>666</v>
      </c>
      <c r="H139" s="1" t="s">
        <v>640</v>
      </c>
      <c r="I139" s="1" t="s">
        <v>667</v>
      </c>
      <c r="J139" s="1">
        <f t="shared" si="0"/>
        <v>108</v>
      </c>
      <c r="K139" s="1">
        <f t="shared" si="1"/>
        <v>0.47222222222222221</v>
      </c>
      <c r="L139" s="1" t="s">
        <v>642</v>
      </c>
      <c r="M139" s="1">
        <f t="shared" si="3"/>
        <v>27.5</v>
      </c>
      <c r="N139" s="1" t="s">
        <v>643</v>
      </c>
      <c r="O139" s="1">
        <v>71</v>
      </c>
      <c r="P139" s="1" t="s">
        <v>644</v>
      </c>
      <c r="Q139" s="1" t="s">
        <v>57</v>
      </c>
      <c r="R139" s="1" t="s">
        <v>315</v>
      </c>
      <c r="S139" s="1" t="s">
        <v>73</v>
      </c>
      <c r="T139" s="1" t="s">
        <v>36</v>
      </c>
      <c r="U139" s="1" t="s">
        <v>645</v>
      </c>
      <c r="V139" s="1" t="s">
        <v>38</v>
      </c>
      <c r="W139" s="1" t="s">
        <v>646</v>
      </c>
      <c r="X139" s="1">
        <v>10000126</v>
      </c>
      <c r="Z139" s="1" t="s">
        <v>647</v>
      </c>
      <c r="AA139" s="1" t="s">
        <v>41</v>
      </c>
    </row>
    <row r="140" spans="1:27" x14ac:dyDescent="0.3">
      <c r="A140" s="1">
        <v>1996</v>
      </c>
      <c r="B140" s="1" t="s">
        <v>637</v>
      </c>
      <c r="C140" s="1" t="s">
        <v>81</v>
      </c>
      <c r="D140" s="1" t="s">
        <v>638</v>
      </c>
      <c r="E140" s="1" t="s">
        <v>8531</v>
      </c>
      <c r="F140" s="1" t="s">
        <v>26</v>
      </c>
      <c r="G140" s="1" t="s">
        <v>668</v>
      </c>
      <c r="H140" s="1" t="s">
        <v>640</v>
      </c>
      <c r="I140" s="1" t="s">
        <v>669</v>
      </c>
      <c r="J140" s="1">
        <f t="shared" si="0"/>
        <v>112</v>
      </c>
      <c r="K140" s="1">
        <f t="shared" si="1"/>
        <v>0.44642857142857145</v>
      </c>
      <c r="L140" s="1" t="s">
        <v>642</v>
      </c>
      <c r="M140" s="1">
        <f t="shared" si="3"/>
        <v>27.5</v>
      </c>
      <c r="N140" s="1" t="s">
        <v>643</v>
      </c>
      <c r="O140" s="1">
        <v>71</v>
      </c>
      <c r="P140" s="1" t="s">
        <v>644</v>
      </c>
      <c r="Q140" s="1" t="s">
        <v>57</v>
      </c>
      <c r="R140" s="1" t="s">
        <v>315</v>
      </c>
      <c r="S140" s="1" t="s">
        <v>73</v>
      </c>
      <c r="T140" s="1" t="s">
        <v>36</v>
      </c>
      <c r="U140" s="1" t="s">
        <v>645</v>
      </c>
      <c r="V140" s="1" t="s">
        <v>38</v>
      </c>
      <c r="W140" s="1" t="s">
        <v>646</v>
      </c>
      <c r="X140" s="1">
        <v>10000127</v>
      </c>
      <c r="Z140" s="1" t="s">
        <v>647</v>
      </c>
      <c r="AA140" s="1" t="s">
        <v>41</v>
      </c>
    </row>
    <row r="141" spans="1:27" x14ac:dyDescent="0.3">
      <c r="A141" s="1">
        <v>1996</v>
      </c>
      <c r="B141" s="1" t="s">
        <v>637</v>
      </c>
      <c r="C141" s="1" t="s">
        <v>81</v>
      </c>
      <c r="D141" s="1" t="s">
        <v>638</v>
      </c>
      <c r="E141" s="1" t="s">
        <v>8531</v>
      </c>
      <c r="F141" s="1" t="s">
        <v>26</v>
      </c>
      <c r="G141" s="1" t="s">
        <v>670</v>
      </c>
      <c r="H141" s="1" t="s">
        <v>640</v>
      </c>
      <c r="I141" s="1" t="s">
        <v>671</v>
      </c>
      <c r="J141" s="1">
        <f t="shared" si="0"/>
        <v>107</v>
      </c>
      <c r="K141" s="1">
        <f t="shared" si="1"/>
        <v>0.50467289719626163</v>
      </c>
      <c r="L141" s="1" t="s">
        <v>642</v>
      </c>
      <c r="M141" s="1">
        <f t="shared" si="3"/>
        <v>27.5</v>
      </c>
      <c r="N141" s="1" t="s">
        <v>643</v>
      </c>
      <c r="O141" s="1">
        <v>71</v>
      </c>
      <c r="P141" s="1" t="s">
        <v>644</v>
      </c>
      <c r="Q141" s="1" t="s">
        <v>57</v>
      </c>
      <c r="R141" s="1" t="s">
        <v>315</v>
      </c>
      <c r="S141" s="1" t="s">
        <v>73</v>
      </c>
      <c r="T141" s="1" t="s">
        <v>36</v>
      </c>
      <c r="U141" s="1" t="s">
        <v>645</v>
      </c>
      <c r="V141" s="1" t="s">
        <v>38</v>
      </c>
      <c r="W141" s="1" t="s">
        <v>646</v>
      </c>
      <c r="X141" s="1">
        <v>10000128</v>
      </c>
      <c r="Z141" s="1" t="s">
        <v>647</v>
      </c>
      <c r="AA141" s="1" t="s">
        <v>41</v>
      </c>
    </row>
    <row r="142" spans="1:27" x14ac:dyDescent="0.3">
      <c r="A142" s="1">
        <v>1996</v>
      </c>
      <c r="B142" s="1" t="s">
        <v>672</v>
      </c>
      <c r="C142" s="1" t="s">
        <v>673</v>
      </c>
      <c r="D142" s="1" t="s">
        <v>674</v>
      </c>
      <c r="E142" s="1" t="s">
        <v>675</v>
      </c>
      <c r="F142" s="1" t="s">
        <v>112</v>
      </c>
      <c r="G142" s="1" t="s">
        <v>676</v>
      </c>
      <c r="H142" s="1" t="s">
        <v>677</v>
      </c>
      <c r="I142" s="1" t="s">
        <v>678</v>
      </c>
      <c r="J142" s="1">
        <f t="shared" si="0"/>
        <v>35</v>
      </c>
      <c r="K142" s="1">
        <f t="shared" si="1"/>
        <v>0.6</v>
      </c>
      <c r="L142" s="1" t="s">
        <v>679</v>
      </c>
      <c r="M142" s="1">
        <v>30</v>
      </c>
      <c r="N142" s="1" t="s">
        <v>680</v>
      </c>
      <c r="O142" s="1">
        <v>60</v>
      </c>
      <c r="P142" s="1" t="s">
        <v>681</v>
      </c>
      <c r="Q142" s="1" t="s">
        <v>33</v>
      </c>
      <c r="R142" s="1" t="s">
        <v>103</v>
      </c>
      <c r="S142" s="1" t="s">
        <v>73</v>
      </c>
      <c r="T142" s="1" t="s">
        <v>36</v>
      </c>
      <c r="U142" s="1" t="s">
        <v>682</v>
      </c>
      <c r="V142" s="1" t="s">
        <v>683</v>
      </c>
      <c r="W142" s="1" t="s">
        <v>684</v>
      </c>
      <c r="X142" s="1">
        <v>10000129</v>
      </c>
      <c r="Z142" s="1" t="s">
        <v>685</v>
      </c>
      <c r="AA142" s="1" t="s">
        <v>41</v>
      </c>
    </row>
    <row r="143" spans="1:27" x14ac:dyDescent="0.3">
      <c r="A143" s="1">
        <v>1996</v>
      </c>
      <c r="B143" s="1" t="s">
        <v>672</v>
      </c>
      <c r="C143" s="1" t="s">
        <v>673</v>
      </c>
      <c r="D143" s="1" t="s">
        <v>674</v>
      </c>
      <c r="E143" s="1" t="s">
        <v>675</v>
      </c>
      <c r="F143" s="1" t="s">
        <v>112</v>
      </c>
      <c r="G143" s="1" t="s">
        <v>686</v>
      </c>
      <c r="H143" s="1" t="s">
        <v>677</v>
      </c>
      <c r="I143" s="1" t="s">
        <v>687</v>
      </c>
      <c r="J143" s="1">
        <f t="shared" si="0"/>
        <v>25</v>
      </c>
      <c r="K143" s="1">
        <f t="shared" si="1"/>
        <v>0.76</v>
      </c>
      <c r="L143" s="1" t="s">
        <v>688</v>
      </c>
      <c r="M143" s="1">
        <v>35</v>
      </c>
      <c r="N143" s="1" t="s">
        <v>680</v>
      </c>
      <c r="O143" s="1">
        <v>40</v>
      </c>
      <c r="P143" s="1" t="s">
        <v>681</v>
      </c>
      <c r="Q143" s="1" t="s">
        <v>33</v>
      </c>
      <c r="R143" s="1" t="s">
        <v>103</v>
      </c>
      <c r="S143" s="1" t="s">
        <v>73</v>
      </c>
      <c r="T143" s="1" t="s">
        <v>36</v>
      </c>
      <c r="U143" s="1" t="s">
        <v>682</v>
      </c>
      <c r="V143" s="1" t="s">
        <v>689</v>
      </c>
      <c r="W143" s="1" t="s">
        <v>690</v>
      </c>
      <c r="X143" s="1">
        <v>10000130</v>
      </c>
      <c r="Z143" s="1" t="s">
        <v>685</v>
      </c>
      <c r="AA143" s="1" t="s">
        <v>41</v>
      </c>
    </row>
    <row r="144" spans="1:27" x14ac:dyDescent="0.3">
      <c r="A144" s="1">
        <v>1996</v>
      </c>
      <c r="B144" s="1" t="s">
        <v>672</v>
      </c>
      <c r="C144" s="1" t="s">
        <v>673</v>
      </c>
      <c r="D144" s="1" t="s">
        <v>674</v>
      </c>
      <c r="E144" s="1" t="s">
        <v>675</v>
      </c>
      <c r="F144" s="1" t="s">
        <v>66</v>
      </c>
      <c r="G144" s="1" t="s">
        <v>691</v>
      </c>
      <c r="H144" s="1" t="s">
        <v>677</v>
      </c>
      <c r="I144" s="1" t="s">
        <v>692</v>
      </c>
      <c r="J144" s="1">
        <f t="shared" si="0"/>
        <v>37</v>
      </c>
      <c r="K144" s="1">
        <f t="shared" si="1"/>
        <v>0.67567567567567566</v>
      </c>
      <c r="L144" s="1" t="s">
        <v>693</v>
      </c>
      <c r="M144" s="1">
        <v>10</v>
      </c>
      <c r="N144" s="1" t="s">
        <v>694</v>
      </c>
      <c r="O144" s="1">
        <v>40</v>
      </c>
      <c r="P144" s="1" t="s">
        <v>681</v>
      </c>
      <c r="Q144" s="1" t="s">
        <v>33</v>
      </c>
      <c r="R144" s="1" t="s">
        <v>103</v>
      </c>
      <c r="S144" s="1" t="s">
        <v>73</v>
      </c>
      <c r="T144" s="1" t="s">
        <v>36</v>
      </c>
      <c r="U144" s="1" t="s">
        <v>682</v>
      </c>
      <c r="V144" s="1" t="s">
        <v>695</v>
      </c>
      <c r="W144" s="1" t="s">
        <v>696</v>
      </c>
      <c r="X144" s="1">
        <v>10000131</v>
      </c>
      <c r="Z144" s="1" t="s">
        <v>697</v>
      </c>
      <c r="AA144" s="1" t="s">
        <v>41</v>
      </c>
    </row>
    <row r="145" spans="1:28" x14ac:dyDescent="0.3">
      <c r="A145" s="1">
        <v>1996</v>
      </c>
      <c r="B145" s="1" t="s">
        <v>698</v>
      </c>
      <c r="C145" s="1" t="s">
        <v>81</v>
      </c>
      <c r="D145" s="1" t="s">
        <v>699</v>
      </c>
      <c r="E145" s="1" t="s">
        <v>8733</v>
      </c>
      <c r="F145" s="1" t="s">
        <v>26</v>
      </c>
      <c r="G145" s="1" t="s">
        <v>700</v>
      </c>
      <c r="H145" s="1" t="s">
        <v>701</v>
      </c>
      <c r="I145" s="1" t="s">
        <v>702</v>
      </c>
      <c r="J145" s="1">
        <f t="shared" si="0"/>
        <v>71</v>
      </c>
      <c r="K145" s="1">
        <f t="shared" si="1"/>
        <v>0.59154929577464788</v>
      </c>
      <c r="L145" s="1" t="s">
        <v>703</v>
      </c>
      <c r="M145" s="1">
        <v>0.2</v>
      </c>
      <c r="N145" s="1" t="s">
        <v>704</v>
      </c>
      <c r="O145" s="1">
        <v>40</v>
      </c>
      <c r="P145" s="1" t="s">
        <v>705</v>
      </c>
      <c r="Q145" s="1" t="s">
        <v>297</v>
      </c>
      <c r="R145" s="1" t="s">
        <v>315</v>
      </c>
      <c r="S145" s="1" t="s">
        <v>73</v>
      </c>
      <c r="T145" s="1" t="s">
        <v>36</v>
      </c>
      <c r="U145" s="1" t="s">
        <v>706</v>
      </c>
      <c r="V145" s="1" t="s">
        <v>91</v>
      </c>
      <c r="W145" s="1" t="s">
        <v>91</v>
      </c>
      <c r="X145" s="1">
        <v>10000132</v>
      </c>
      <c r="Z145" s="1" t="s">
        <v>707</v>
      </c>
      <c r="AA145" s="1" t="s">
        <v>41</v>
      </c>
    </row>
    <row r="146" spans="1:28" x14ac:dyDescent="0.3">
      <c r="A146" s="1">
        <v>1996</v>
      </c>
      <c r="B146" s="1" t="s">
        <v>698</v>
      </c>
      <c r="C146" s="1" t="s">
        <v>81</v>
      </c>
      <c r="D146" s="1" t="s">
        <v>699</v>
      </c>
      <c r="E146" s="1" t="s">
        <v>8733</v>
      </c>
      <c r="F146" s="1" t="s">
        <v>26</v>
      </c>
      <c r="G146" s="1" t="s">
        <v>708</v>
      </c>
      <c r="H146" s="1" t="s">
        <v>701</v>
      </c>
      <c r="I146" s="1" t="s">
        <v>709</v>
      </c>
      <c r="J146" s="1">
        <f t="shared" si="0"/>
        <v>71</v>
      </c>
      <c r="K146" s="1">
        <f t="shared" si="1"/>
        <v>0.61971830985915488</v>
      </c>
      <c r="L146" s="1" t="s">
        <v>710</v>
      </c>
      <c r="M146" s="1">
        <v>4</v>
      </c>
      <c r="N146" s="1" t="s">
        <v>704</v>
      </c>
      <c r="O146" s="1">
        <v>40</v>
      </c>
      <c r="P146" s="1" t="s">
        <v>705</v>
      </c>
      <c r="Q146" s="1" t="s">
        <v>297</v>
      </c>
      <c r="R146" s="1" t="s">
        <v>315</v>
      </c>
      <c r="S146" s="1" t="s">
        <v>73</v>
      </c>
      <c r="T146" s="1" t="s">
        <v>36</v>
      </c>
      <c r="U146" s="1" t="s">
        <v>706</v>
      </c>
      <c r="V146" s="1" t="s">
        <v>91</v>
      </c>
      <c r="W146" s="1" t="s">
        <v>91</v>
      </c>
      <c r="X146" s="1">
        <v>10000133</v>
      </c>
      <c r="Z146" s="1" t="s">
        <v>707</v>
      </c>
      <c r="AA146" s="1" t="s">
        <v>41</v>
      </c>
    </row>
    <row r="147" spans="1:28" x14ac:dyDescent="0.3">
      <c r="A147" s="1">
        <v>1996</v>
      </c>
      <c r="B147" s="1" t="s">
        <v>711</v>
      </c>
      <c r="C147" s="1" t="s">
        <v>712</v>
      </c>
      <c r="D147" s="1" t="s">
        <v>713</v>
      </c>
      <c r="E147" s="1" t="s">
        <v>8532</v>
      </c>
      <c r="F147" s="1" t="s">
        <v>66</v>
      </c>
      <c r="G147" s="1" t="s">
        <v>714</v>
      </c>
      <c r="H147" s="1" t="s">
        <v>715</v>
      </c>
      <c r="I147" s="1" t="s">
        <v>716</v>
      </c>
      <c r="J147" s="1">
        <f t="shared" si="0"/>
        <v>78</v>
      </c>
      <c r="K147" s="1">
        <f t="shared" si="1"/>
        <v>0.48717948717948717</v>
      </c>
      <c r="L147" s="1" t="s">
        <v>717</v>
      </c>
      <c r="M147" s="1">
        <v>0.04</v>
      </c>
      <c r="N147" s="1" t="s">
        <v>718</v>
      </c>
      <c r="O147" s="1">
        <v>30</v>
      </c>
      <c r="P147" s="1" t="s">
        <v>719</v>
      </c>
      <c r="Q147" s="1" t="s">
        <v>33</v>
      </c>
      <c r="R147" s="1" t="s">
        <v>34</v>
      </c>
      <c r="S147" s="1" t="s">
        <v>720</v>
      </c>
      <c r="T147" s="1" t="s">
        <v>721</v>
      </c>
      <c r="U147" s="1" t="s">
        <v>722</v>
      </c>
      <c r="V147" s="1" t="s">
        <v>91</v>
      </c>
      <c r="W147" s="1" t="s">
        <v>91</v>
      </c>
      <c r="X147" s="1">
        <v>10000134</v>
      </c>
      <c r="Z147" s="1" t="s">
        <v>723</v>
      </c>
      <c r="AA147" s="1" t="s">
        <v>41</v>
      </c>
    </row>
    <row r="148" spans="1:28" x14ac:dyDescent="0.3">
      <c r="A148" s="1">
        <v>1997</v>
      </c>
      <c r="B148" s="1" t="s">
        <v>724</v>
      </c>
      <c r="C148" s="1" t="s">
        <v>712</v>
      </c>
      <c r="D148" s="1" t="s">
        <v>725</v>
      </c>
      <c r="E148" s="1" t="s">
        <v>726</v>
      </c>
      <c r="F148" s="1" t="s">
        <v>66</v>
      </c>
      <c r="G148" s="1" t="s">
        <v>714</v>
      </c>
      <c r="H148" s="1" t="s">
        <v>727</v>
      </c>
      <c r="I148" s="1" t="s">
        <v>716</v>
      </c>
      <c r="J148" s="1">
        <f t="shared" si="0"/>
        <v>78</v>
      </c>
      <c r="K148" s="1">
        <f t="shared" si="1"/>
        <v>0.48717948717948717</v>
      </c>
      <c r="L148" s="1" t="s">
        <v>728</v>
      </c>
      <c r="M148" s="1">
        <v>0.04</v>
      </c>
      <c r="N148" s="1" t="s">
        <v>718</v>
      </c>
      <c r="O148" s="1">
        <v>30</v>
      </c>
      <c r="P148" s="1" t="s">
        <v>36</v>
      </c>
      <c r="Q148" s="1" t="s">
        <v>57</v>
      </c>
      <c r="R148" s="1" t="s">
        <v>58</v>
      </c>
      <c r="S148" s="1" t="s">
        <v>59</v>
      </c>
      <c r="T148" s="1" t="s">
        <v>721</v>
      </c>
      <c r="U148" s="1" t="s">
        <v>729</v>
      </c>
      <c r="V148" s="1" t="s">
        <v>91</v>
      </c>
      <c r="W148" s="1" t="s">
        <v>91</v>
      </c>
      <c r="X148" s="1">
        <v>10000134</v>
      </c>
      <c r="Z148" s="1" t="s">
        <v>730</v>
      </c>
      <c r="AA148" s="1" t="s">
        <v>41</v>
      </c>
    </row>
    <row r="149" spans="1:28" x14ac:dyDescent="0.3">
      <c r="A149" s="1">
        <v>1996</v>
      </c>
      <c r="B149" s="1" t="s">
        <v>711</v>
      </c>
      <c r="C149" s="1" t="s">
        <v>712</v>
      </c>
      <c r="D149" s="1" t="s">
        <v>713</v>
      </c>
      <c r="E149" s="1" t="s">
        <v>8532</v>
      </c>
      <c r="F149" s="1" t="s">
        <v>66</v>
      </c>
      <c r="G149" s="1" t="s">
        <v>731</v>
      </c>
      <c r="H149" s="1" t="s">
        <v>715</v>
      </c>
      <c r="I149" s="1" t="s">
        <v>732</v>
      </c>
      <c r="J149" s="1">
        <f t="shared" si="0"/>
        <v>78</v>
      </c>
      <c r="K149" s="1">
        <f t="shared" si="1"/>
        <v>0.47435897435897434</v>
      </c>
      <c r="L149" s="1" t="s">
        <v>733</v>
      </c>
      <c r="M149" s="1">
        <v>0.36</v>
      </c>
      <c r="N149" s="1" t="s">
        <v>718</v>
      </c>
      <c r="O149" s="1">
        <v>30</v>
      </c>
      <c r="P149" s="1" t="s">
        <v>719</v>
      </c>
      <c r="Q149" s="1" t="s">
        <v>33</v>
      </c>
      <c r="R149" s="1" t="s">
        <v>34</v>
      </c>
      <c r="S149" s="1" t="s">
        <v>720</v>
      </c>
      <c r="T149" s="1" t="s">
        <v>721</v>
      </c>
      <c r="U149" s="1" t="s">
        <v>722</v>
      </c>
      <c r="V149" s="1" t="s">
        <v>91</v>
      </c>
      <c r="W149" s="1" t="s">
        <v>91</v>
      </c>
      <c r="X149" s="1">
        <v>10000135</v>
      </c>
      <c r="Z149" s="1" t="s">
        <v>723</v>
      </c>
      <c r="AA149" s="1" t="s">
        <v>41</v>
      </c>
      <c r="AB149" s="1" t="s">
        <v>8734</v>
      </c>
    </row>
    <row r="150" spans="1:28" x14ac:dyDescent="0.3">
      <c r="A150" s="1">
        <v>1997</v>
      </c>
      <c r="B150" s="1" t="s">
        <v>724</v>
      </c>
      <c r="C150" s="1" t="s">
        <v>712</v>
      </c>
      <c r="D150" s="1" t="s">
        <v>725</v>
      </c>
      <c r="E150" s="1" t="s">
        <v>726</v>
      </c>
      <c r="F150" s="1" t="s">
        <v>66</v>
      </c>
      <c r="G150" s="1" t="s">
        <v>731</v>
      </c>
      <c r="H150" s="1" t="s">
        <v>727</v>
      </c>
      <c r="I150" s="1" t="s">
        <v>732</v>
      </c>
      <c r="J150" s="1">
        <f t="shared" si="0"/>
        <v>78</v>
      </c>
      <c r="K150" s="1">
        <f t="shared" si="1"/>
        <v>0.47435897435897434</v>
      </c>
      <c r="L150" s="1" t="s">
        <v>36</v>
      </c>
      <c r="M150" s="1" t="s">
        <v>59</v>
      </c>
      <c r="N150" s="1" t="s">
        <v>718</v>
      </c>
      <c r="O150" s="1">
        <v>30</v>
      </c>
      <c r="P150" s="1" t="s">
        <v>36</v>
      </c>
      <c r="Q150" s="1" t="str">
        <f ca="1">IFERROR(__xludf.DUMMYFUNCTION("IFNA(IFS(REGEXMATCH(R151,""MgCl""),""MgCl"",REGEXMATCH(R151,""CaCl""),""CaCl"", REGEXMATCH(R151,""MgCl CaCl""),""MgCl CaCl""),""None"")
"),"None")</f>
        <v>None</v>
      </c>
      <c r="R150" s="1" t="s">
        <v>58</v>
      </c>
      <c r="S150" s="1" t="s">
        <v>59</v>
      </c>
      <c r="T150" s="1" t="s">
        <v>721</v>
      </c>
      <c r="U150" s="1" t="s">
        <v>734</v>
      </c>
      <c r="V150" s="1" t="s">
        <v>91</v>
      </c>
      <c r="W150" s="1" t="s">
        <v>91</v>
      </c>
      <c r="X150" s="1">
        <v>10000135</v>
      </c>
      <c r="Z150" s="1" t="s">
        <v>730</v>
      </c>
      <c r="AA150" s="1" t="s">
        <v>41</v>
      </c>
    </row>
    <row r="151" spans="1:28" x14ac:dyDescent="0.3">
      <c r="A151" s="1">
        <v>1996</v>
      </c>
      <c r="B151" s="1" t="s">
        <v>735</v>
      </c>
      <c r="C151" s="1" t="s">
        <v>736</v>
      </c>
      <c r="D151" s="1" t="s">
        <v>737</v>
      </c>
      <c r="E151" s="1" t="s">
        <v>738</v>
      </c>
      <c r="F151" s="1" t="s">
        <v>66</v>
      </c>
      <c r="G151" s="1" t="s">
        <v>739</v>
      </c>
      <c r="H151" s="1" t="s">
        <v>740</v>
      </c>
      <c r="I151" s="1" t="s">
        <v>741</v>
      </c>
      <c r="J151" s="1">
        <f t="shared" si="0"/>
        <v>79</v>
      </c>
      <c r="K151" s="1">
        <f t="shared" si="1"/>
        <v>0.46835443037974683</v>
      </c>
      <c r="L151" s="1" t="s">
        <v>742</v>
      </c>
      <c r="M151" s="1">
        <v>1.8</v>
      </c>
      <c r="N151" s="1" t="s">
        <v>694</v>
      </c>
      <c r="O151" s="1">
        <v>40</v>
      </c>
      <c r="P151" s="1" t="s">
        <v>743</v>
      </c>
      <c r="Q151" s="1" t="s">
        <v>297</v>
      </c>
      <c r="R151" s="1" t="s">
        <v>315</v>
      </c>
      <c r="S151" s="1" t="s">
        <v>391</v>
      </c>
      <c r="T151" s="1" t="s">
        <v>36</v>
      </c>
      <c r="U151" s="1" t="s">
        <v>744</v>
      </c>
      <c r="V151" s="1" t="s">
        <v>745</v>
      </c>
      <c r="W151" s="1" t="s">
        <v>91</v>
      </c>
      <c r="X151" s="1">
        <v>10000136</v>
      </c>
      <c r="Z151" s="1" t="s">
        <v>746</v>
      </c>
      <c r="AA151" s="1" t="s">
        <v>41</v>
      </c>
    </row>
    <row r="152" spans="1:28" x14ac:dyDescent="0.3">
      <c r="A152" s="1">
        <v>1996</v>
      </c>
      <c r="B152" s="1" t="s">
        <v>735</v>
      </c>
      <c r="C152" s="1" t="s">
        <v>736</v>
      </c>
      <c r="D152" s="1" t="s">
        <v>737</v>
      </c>
      <c r="E152" s="1" t="s">
        <v>738</v>
      </c>
      <c r="F152" s="1" t="s">
        <v>66</v>
      </c>
      <c r="G152" s="1" t="s">
        <v>747</v>
      </c>
      <c r="H152" s="1" t="s">
        <v>740</v>
      </c>
      <c r="I152" s="1" t="s">
        <v>748</v>
      </c>
      <c r="J152" s="1">
        <f t="shared" si="0"/>
        <v>79</v>
      </c>
      <c r="K152" s="1">
        <f t="shared" si="1"/>
        <v>0.51898734177215189</v>
      </c>
      <c r="L152" s="1" t="s">
        <v>749</v>
      </c>
      <c r="M152" s="1">
        <v>5.5</v>
      </c>
      <c r="N152" s="1" t="s">
        <v>694</v>
      </c>
      <c r="O152" s="1">
        <v>40</v>
      </c>
      <c r="P152" s="1" t="s">
        <v>743</v>
      </c>
      <c r="Q152" s="1" t="s">
        <v>297</v>
      </c>
      <c r="R152" s="1" t="s">
        <v>315</v>
      </c>
      <c r="S152" s="1" t="s">
        <v>391</v>
      </c>
      <c r="T152" s="1" t="s">
        <v>36</v>
      </c>
      <c r="U152" s="1" t="s">
        <v>744</v>
      </c>
      <c r="V152" s="1" t="s">
        <v>750</v>
      </c>
      <c r="W152" s="1" t="s">
        <v>91</v>
      </c>
      <c r="X152" s="1">
        <v>10000137</v>
      </c>
      <c r="Z152" s="1" t="s">
        <v>746</v>
      </c>
      <c r="AA152" s="1" t="s">
        <v>41</v>
      </c>
    </row>
    <row r="153" spans="1:28" x14ac:dyDescent="0.3">
      <c r="A153" s="1">
        <v>1996</v>
      </c>
      <c r="B153" s="1" t="s">
        <v>735</v>
      </c>
      <c r="C153" s="1" t="s">
        <v>736</v>
      </c>
      <c r="D153" s="1" t="s">
        <v>737</v>
      </c>
      <c r="E153" s="1" t="s">
        <v>738</v>
      </c>
      <c r="F153" s="1" t="s">
        <v>66</v>
      </c>
      <c r="G153" s="1" t="s">
        <v>751</v>
      </c>
      <c r="H153" s="1" t="s">
        <v>740</v>
      </c>
      <c r="I153" s="1" t="s">
        <v>752</v>
      </c>
      <c r="J153" s="1">
        <f t="shared" si="0"/>
        <v>79</v>
      </c>
      <c r="K153" s="1">
        <f t="shared" si="1"/>
        <v>0.55696202531645567</v>
      </c>
      <c r="L153" s="1" t="s">
        <v>753</v>
      </c>
      <c r="M153" s="1">
        <v>3.1</v>
      </c>
      <c r="N153" s="1" t="s">
        <v>694</v>
      </c>
      <c r="O153" s="1">
        <v>40</v>
      </c>
      <c r="P153" s="1" t="s">
        <v>743</v>
      </c>
      <c r="Q153" s="1" t="s">
        <v>297</v>
      </c>
      <c r="R153" s="1" t="s">
        <v>315</v>
      </c>
      <c r="S153" s="1" t="s">
        <v>391</v>
      </c>
      <c r="T153" s="1" t="s">
        <v>36</v>
      </c>
      <c r="U153" s="1" t="s">
        <v>744</v>
      </c>
      <c r="V153" s="1" t="s">
        <v>754</v>
      </c>
      <c r="W153" s="1" t="s">
        <v>91</v>
      </c>
      <c r="X153" s="1">
        <v>10000138</v>
      </c>
      <c r="Z153" s="1" t="s">
        <v>746</v>
      </c>
      <c r="AA153" s="1" t="s">
        <v>41</v>
      </c>
    </row>
    <row r="154" spans="1:28" x14ac:dyDescent="0.3">
      <c r="A154" s="1">
        <v>1996</v>
      </c>
      <c r="B154" s="1" t="s">
        <v>735</v>
      </c>
      <c r="C154" s="1" t="s">
        <v>736</v>
      </c>
      <c r="D154" s="1" t="s">
        <v>737</v>
      </c>
      <c r="E154" s="1" t="s">
        <v>738</v>
      </c>
      <c r="F154" s="1" t="s">
        <v>66</v>
      </c>
      <c r="G154" s="1" t="s">
        <v>755</v>
      </c>
      <c r="H154" s="1" t="s">
        <v>740</v>
      </c>
      <c r="I154" s="1" t="s">
        <v>756</v>
      </c>
      <c r="J154" s="1">
        <f t="shared" si="0"/>
        <v>49</v>
      </c>
      <c r="K154" s="1">
        <f t="shared" si="1"/>
        <v>0.46938775510204084</v>
      </c>
      <c r="L154" s="1" t="s">
        <v>36</v>
      </c>
      <c r="M154" s="1" t="s">
        <v>59</v>
      </c>
      <c r="N154" s="1" t="s">
        <v>694</v>
      </c>
      <c r="O154" s="1">
        <v>40</v>
      </c>
      <c r="P154" s="1" t="s">
        <v>743</v>
      </c>
      <c r="Q154" s="1" t="s">
        <v>297</v>
      </c>
      <c r="R154" s="1" t="s">
        <v>315</v>
      </c>
      <c r="S154" s="1" t="s">
        <v>391</v>
      </c>
      <c r="T154" s="1" t="s">
        <v>36</v>
      </c>
      <c r="U154" s="1" t="s">
        <v>744</v>
      </c>
      <c r="V154" s="1" t="s">
        <v>91</v>
      </c>
      <c r="W154" s="1" t="s">
        <v>91</v>
      </c>
      <c r="X154" s="1">
        <v>10000139</v>
      </c>
      <c r="Z154" s="1" t="s">
        <v>746</v>
      </c>
      <c r="AA154" s="1" t="s">
        <v>41</v>
      </c>
      <c r="AB154" s="1" t="s">
        <v>8490</v>
      </c>
    </row>
    <row r="155" spans="1:28" x14ac:dyDescent="0.3">
      <c r="A155" s="1">
        <v>1996</v>
      </c>
      <c r="B155" s="1" t="s">
        <v>735</v>
      </c>
      <c r="C155" s="1" t="s">
        <v>736</v>
      </c>
      <c r="D155" s="1" t="s">
        <v>737</v>
      </c>
      <c r="E155" s="1" t="s">
        <v>738</v>
      </c>
      <c r="F155" s="1" t="s">
        <v>66</v>
      </c>
      <c r="G155" s="1" t="s">
        <v>757</v>
      </c>
      <c r="H155" s="1" t="s">
        <v>740</v>
      </c>
      <c r="I155" s="1" t="s">
        <v>758</v>
      </c>
      <c r="J155" s="1">
        <f t="shared" si="0"/>
        <v>48</v>
      </c>
      <c r="K155" s="1">
        <f t="shared" si="1"/>
        <v>0.54166666666666663</v>
      </c>
      <c r="L155" s="1" t="s">
        <v>36</v>
      </c>
      <c r="M155" s="1" t="s">
        <v>59</v>
      </c>
      <c r="N155" s="1" t="s">
        <v>694</v>
      </c>
      <c r="O155" s="1">
        <v>40</v>
      </c>
      <c r="P155" s="1" t="s">
        <v>743</v>
      </c>
      <c r="Q155" s="1" t="s">
        <v>297</v>
      </c>
      <c r="R155" s="1" t="s">
        <v>315</v>
      </c>
      <c r="S155" s="1" t="s">
        <v>391</v>
      </c>
      <c r="T155" s="1" t="s">
        <v>36</v>
      </c>
      <c r="U155" s="1" t="s">
        <v>744</v>
      </c>
      <c r="V155" s="1" t="s">
        <v>91</v>
      </c>
      <c r="W155" s="1" t="s">
        <v>91</v>
      </c>
      <c r="X155" s="1">
        <v>10000140</v>
      </c>
      <c r="Z155" s="1" t="s">
        <v>746</v>
      </c>
      <c r="AA155" s="1" t="s">
        <v>41</v>
      </c>
    </row>
    <row r="156" spans="1:28" x14ac:dyDescent="0.3">
      <c r="A156" s="1">
        <v>1996</v>
      </c>
      <c r="B156" s="1" t="s">
        <v>735</v>
      </c>
      <c r="C156" s="1" t="s">
        <v>736</v>
      </c>
      <c r="D156" s="1" t="s">
        <v>737</v>
      </c>
      <c r="E156" s="1" t="s">
        <v>738</v>
      </c>
      <c r="F156" s="1" t="s">
        <v>66</v>
      </c>
      <c r="G156" s="1" t="s">
        <v>759</v>
      </c>
      <c r="H156" s="1" t="s">
        <v>740</v>
      </c>
      <c r="I156" s="1" t="s">
        <v>760</v>
      </c>
      <c r="J156" s="1">
        <f t="shared" si="0"/>
        <v>47</v>
      </c>
      <c r="K156" s="1">
        <f t="shared" si="1"/>
        <v>0.61702127659574468</v>
      </c>
      <c r="L156" s="1" t="s">
        <v>36</v>
      </c>
      <c r="M156" s="1" t="s">
        <v>59</v>
      </c>
      <c r="N156" s="1" t="s">
        <v>694</v>
      </c>
      <c r="O156" s="1">
        <v>40</v>
      </c>
      <c r="P156" s="1" t="s">
        <v>743</v>
      </c>
      <c r="Q156" s="1" t="s">
        <v>297</v>
      </c>
      <c r="R156" s="1" t="s">
        <v>315</v>
      </c>
      <c r="S156" s="1" t="s">
        <v>391</v>
      </c>
      <c r="T156" s="1" t="s">
        <v>36</v>
      </c>
      <c r="U156" s="1" t="s">
        <v>744</v>
      </c>
      <c r="V156" s="1" t="s">
        <v>91</v>
      </c>
      <c r="W156" s="1" t="s">
        <v>91</v>
      </c>
      <c r="X156" s="1">
        <v>10000141</v>
      </c>
      <c r="Z156" s="1" t="s">
        <v>746</v>
      </c>
      <c r="AA156" s="1" t="s">
        <v>41</v>
      </c>
    </row>
    <row r="157" spans="1:28" x14ac:dyDescent="0.3">
      <c r="A157" s="1">
        <v>1996</v>
      </c>
      <c r="B157" s="1" t="s">
        <v>761</v>
      </c>
      <c r="C157" s="1" t="s">
        <v>81</v>
      </c>
      <c r="D157" s="1" t="s">
        <v>762</v>
      </c>
      <c r="E157" s="1" t="s">
        <v>763</v>
      </c>
      <c r="F157" s="1" t="s">
        <v>66</v>
      </c>
      <c r="G157" s="1" t="s">
        <v>764</v>
      </c>
      <c r="H157" s="1" t="s">
        <v>765</v>
      </c>
      <c r="I157" s="1" t="s">
        <v>766</v>
      </c>
      <c r="J157" s="1">
        <f t="shared" si="0"/>
        <v>58</v>
      </c>
      <c r="K157" s="1">
        <f t="shared" si="1"/>
        <v>0.56896551724137934</v>
      </c>
      <c r="L157" s="1" t="s">
        <v>767</v>
      </c>
      <c r="M157" s="1">
        <v>1500</v>
      </c>
      <c r="N157" s="1" t="s">
        <v>768</v>
      </c>
      <c r="O157" s="1">
        <v>25</v>
      </c>
      <c r="P157" s="1" t="s">
        <v>769</v>
      </c>
      <c r="Q157" s="1" t="s">
        <v>33</v>
      </c>
      <c r="R157" s="1" t="s">
        <v>315</v>
      </c>
      <c r="S157" s="1" t="s">
        <v>391</v>
      </c>
      <c r="T157" s="1" t="s">
        <v>36</v>
      </c>
      <c r="U157" s="1" t="s">
        <v>770</v>
      </c>
      <c r="V157" s="1" t="s">
        <v>38</v>
      </c>
      <c r="W157" s="1" t="s">
        <v>771</v>
      </c>
      <c r="X157" s="1">
        <v>10000142</v>
      </c>
      <c r="Z157" s="1" t="s">
        <v>772</v>
      </c>
      <c r="AA157" s="1" t="s">
        <v>41</v>
      </c>
    </row>
    <row r="158" spans="1:28" x14ac:dyDescent="0.3">
      <c r="A158" s="1">
        <v>1997</v>
      </c>
      <c r="B158" s="1" t="s">
        <v>773</v>
      </c>
      <c r="C158" s="1" t="s">
        <v>494</v>
      </c>
      <c r="D158" s="1" t="s">
        <v>774</v>
      </c>
      <c r="E158" s="1" t="s">
        <v>775</v>
      </c>
      <c r="F158" s="1" t="s">
        <v>26</v>
      </c>
      <c r="G158" s="1" t="s">
        <v>776</v>
      </c>
      <c r="H158" s="1" t="s">
        <v>777</v>
      </c>
      <c r="I158" s="1" t="s">
        <v>778</v>
      </c>
      <c r="J158" s="1">
        <f t="shared" si="0"/>
        <v>72</v>
      </c>
      <c r="K158" s="1">
        <f t="shared" si="1"/>
        <v>0.63888888888888884</v>
      </c>
      <c r="L158" s="1" t="s">
        <v>36</v>
      </c>
      <c r="M158" s="1" t="s">
        <v>59</v>
      </c>
      <c r="N158" s="1" t="s">
        <v>779</v>
      </c>
      <c r="O158" s="1">
        <v>14</v>
      </c>
      <c r="P158" s="1" t="s">
        <v>780</v>
      </c>
      <c r="Q158" s="1" t="str">
        <f ca="1">IFERROR(__xludf.DUMMYFUNCTION("IFNA(IFS(REGEXMATCH(R159,""MgCl""),""MgCl"",REGEXMATCH(R159,""CaCl""),""CaCl"", REGEXMATCH(R159,""MgCl CaCl""),""MgCl CaCl""),""None"")
"),"MgCl")</f>
        <v>MgCl</v>
      </c>
      <c r="R158" s="1" t="s">
        <v>34</v>
      </c>
      <c r="S158" s="1" t="s">
        <v>391</v>
      </c>
      <c r="T158" s="1" t="s">
        <v>36</v>
      </c>
      <c r="U158" s="1" t="s">
        <v>781</v>
      </c>
      <c r="V158" s="1" t="s">
        <v>91</v>
      </c>
      <c r="W158" s="1" t="s">
        <v>782</v>
      </c>
      <c r="X158" s="1">
        <v>10000143</v>
      </c>
      <c r="Z158" s="1" t="s">
        <v>783</v>
      </c>
      <c r="AA158" s="1" t="s">
        <v>41</v>
      </c>
    </row>
    <row r="159" spans="1:28" x14ac:dyDescent="0.3">
      <c r="A159" s="1">
        <v>1997</v>
      </c>
      <c r="B159" s="1" t="s">
        <v>773</v>
      </c>
      <c r="C159" s="1" t="s">
        <v>494</v>
      </c>
      <c r="D159" s="1" t="s">
        <v>774</v>
      </c>
      <c r="E159" s="1" t="s">
        <v>775</v>
      </c>
      <c r="F159" s="1" t="s">
        <v>26</v>
      </c>
      <c r="G159" s="1" t="s">
        <v>784</v>
      </c>
      <c r="H159" s="1" t="s">
        <v>777</v>
      </c>
      <c r="I159" s="1" t="s">
        <v>785</v>
      </c>
      <c r="J159" s="1">
        <f t="shared" si="0"/>
        <v>89</v>
      </c>
      <c r="K159" s="1">
        <f t="shared" si="1"/>
        <v>0.5617977528089888</v>
      </c>
      <c r="L159" s="1" t="s">
        <v>36</v>
      </c>
      <c r="M159" s="1" t="s">
        <v>59</v>
      </c>
      <c r="N159" s="1" t="s">
        <v>779</v>
      </c>
      <c r="O159" s="1">
        <v>14</v>
      </c>
      <c r="P159" s="1" t="s">
        <v>780</v>
      </c>
      <c r="Q159" s="1" t="str">
        <f ca="1">IFERROR(__xludf.DUMMYFUNCTION("IFNA(IFS(REGEXMATCH(R160,""MgCl""),""MgCl"",REGEXMATCH(R160,""CaCl""),""CaCl"", REGEXMATCH(R160,""MgCl CaCl""),""MgCl CaCl""),""None"")
"),"MgCl")</f>
        <v>MgCl</v>
      </c>
      <c r="R159" s="1" t="s">
        <v>34</v>
      </c>
      <c r="S159" s="1" t="s">
        <v>391</v>
      </c>
      <c r="T159" s="1" t="s">
        <v>36</v>
      </c>
      <c r="U159" s="1" t="s">
        <v>781</v>
      </c>
      <c r="V159" s="1" t="s">
        <v>91</v>
      </c>
      <c r="W159" s="1" t="s">
        <v>786</v>
      </c>
      <c r="X159" s="1">
        <v>10000144</v>
      </c>
      <c r="Z159" s="1" t="s">
        <v>783</v>
      </c>
      <c r="AA159" s="1" t="s">
        <v>41</v>
      </c>
    </row>
    <row r="160" spans="1:28" x14ac:dyDescent="0.3">
      <c r="A160" s="1">
        <v>1997</v>
      </c>
      <c r="B160" s="1" t="s">
        <v>787</v>
      </c>
      <c r="C160" s="1" t="s">
        <v>788</v>
      </c>
      <c r="D160" s="1" t="s">
        <v>789</v>
      </c>
      <c r="E160" s="1" t="s">
        <v>8735</v>
      </c>
      <c r="F160" s="1" t="s">
        <v>26</v>
      </c>
      <c r="G160" s="1" t="s">
        <v>790</v>
      </c>
      <c r="H160" s="1" t="s">
        <v>791</v>
      </c>
      <c r="I160" s="1" t="s">
        <v>792</v>
      </c>
      <c r="J160" s="1">
        <f t="shared" si="0"/>
        <v>78</v>
      </c>
      <c r="K160" s="1">
        <f t="shared" si="1"/>
        <v>0.51282051282051277</v>
      </c>
      <c r="L160" s="1" t="s">
        <v>793</v>
      </c>
      <c r="M160" s="1">
        <v>650</v>
      </c>
      <c r="N160" s="1" t="s">
        <v>794</v>
      </c>
      <c r="O160" s="1">
        <v>12</v>
      </c>
      <c r="P160" s="1" t="s">
        <v>795</v>
      </c>
      <c r="Q160" s="1" t="s">
        <v>796</v>
      </c>
      <c r="R160" s="1" t="s">
        <v>34</v>
      </c>
      <c r="S160" s="1" t="s">
        <v>89</v>
      </c>
      <c r="T160" s="1" t="s">
        <v>797</v>
      </c>
      <c r="U160" s="1" t="s">
        <v>798</v>
      </c>
      <c r="V160" s="1" t="s">
        <v>91</v>
      </c>
      <c r="W160" s="1" t="s">
        <v>91</v>
      </c>
      <c r="X160" s="1">
        <v>10000145</v>
      </c>
      <c r="Z160" s="1" t="s">
        <v>799</v>
      </c>
      <c r="AA160" s="1" t="s">
        <v>41</v>
      </c>
    </row>
    <row r="161" spans="1:28" x14ac:dyDescent="0.3">
      <c r="A161" s="1">
        <v>1997</v>
      </c>
      <c r="B161" s="1" t="s">
        <v>800</v>
      </c>
      <c r="C161" s="1" t="s">
        <v>712</v>
      </c>
      <c r="D161" s="1" t="s">
        <v>801</v>
      </c>
      <c r="E161" s="1" t="s">
        <v>802</v>
      </c>
      <c r="F161" s="1" t="s">
        <v>66</v>
      </c>
      <c r="G161" s="1" t="s">
        <v>803</v>
      </c>
      <c r="H161" s="1" t="s">
        <v>334</v>
      </c>
      <c r="I161" s="1" t="s">
        <v>804</v>
      </c>
      <c r="J161" s="1">
        <f t="shared" si="0"/>
        <v>75</v>
      </c>
      <c r="K161" s="1">
        <f t="shared" si="1"/>
        <v>0.54666666666666663</v>
      </c>
      <c r="L161" s="1" t="s">
        <v>805</v>
      </c>
      <c r="M161" s="1">
        <v>0.4</v>
      </c>
      <c r="N161" s="1" t="s">
        <v>806</v>
      </c>
      <c r="O161" s="1">
        <v>30</v>
      </c>
      <c r="P161" s="1" t="s">
        <v>807</v>
      </c>
      <c r="Q161" s="1" t="s">
        <v>33</v>
      </c>
      <c r="R161" s="1" t="s">
        <v>34</v>
      </c>
      <c r="S161" s="1" t="s">
        <v>391</v>
      </c>
      <c r="T161" s="1" t="s">
        <v>36</v>
      </c>
      <c r="U161" s="1" t="s">
        <v>808</v>
      </c>
      <c r="V161" s="1" t="s">
        <v>91</v>
      </c>
      <c r="W161" s="1" t="s">
        <v>91</v>
      </c>
      <c r="X161" s="1">
        <v>10000146</v>
      </c>
      <c r="Z161" s="1" t="s">
        <v>809</v>
      </c>
      <c r="AA161" s="1" t="s">
        <v>41</v>
      </c>
    </row>
    <row r="162" spans="1:28" x14ac:dyDescent="0.3">
      <c r="A162" s="1">
        <v>1997</v>
      </c>
      <c r="B162" s="1" t="s">
        <v>800</v>
      </c>
      <c r="C162" s="1" t="s">
        <v>712</v>
      </c>
      <c r="D162" s="1" t="s">
        <v>801</v>
      </c>
      <c r="E162" s="1" t="s">
        <v>802</v>
      </c>
      <c r="F162" s="1" t="s">
        <v>66</v>
      </c>
      <c r="G162" s="1" t="s">
        <v>810</v>
      </c>
      <c r="H162" s="1" t="s">
        <v>334</v>
      </c>
      <c r="I162" s="1" t="s">
        <v>811</v>
      </c>
      <c r="J162" s="1">
        <f t="shared" si="0"/>
        <v>75</v>
      </c>
      <c r="K162" s="1">
        <f t="shared" si="1"/>
        <v>0.53333333333333333</v>
      </c>
      <c r="L162" s="1" t="s">
        <v>812</v>
      </c>
      <c r="M162" s="1">
        <v>0.96</v>
      </c>
      <c r="N162" s="1" t="s">
        <v>806</v>
      </c>
      <c r="O162" s="1">
        <v>30</v>
      </c>
      <c r="P162" s="1" t="s">
        <v>807</v>
      </c>
      <c r="Q162" s="1" t="s">
        <v>33</v>
      </c>
      <c r="R162" s="1" t="s">
        <v>34</v>
      </c>
      <c r="S162" s="1" t="s">
        <v>391</v>
      </c>
      <c r="T162" s="1" t="s">
        <v>36</v>
      </c>
      <c r="U162" s="1" t="s">
        <v>808</v>
      </c>
      <c r="V162" s="1" t="s">
        <v>91</v>
      </c>
      <c r="W162" s="1" t="s">
        <v>91</v>
      </c>
      <c r="X162" s="1">
        <v>10000147</v>
      </c>
      <c r="Z162" s="1" t="s">
        <v>809</v>
      </c>
      <c r="AA162" s="1" t="s">
        <v>41</v>
      </c>
    </row>
    <row r="163" spans="1:28" x14ac:dyDescent="0.3">
      <c r="A163" s="1">
        <v>1997</v>
      </c>
      <c r="B163" s="1" t="s">
        <v>800</v>
      </c>
      <c r="C163" s="1" t="s">
        <v>712</v>
      </c>
      <c r="D163" s="1" t="s">
        <v>801</v>
      </c>
      <c r="E163" s="1" t="s">
        <v>802</v>
      </c>
      <c r="F163" s="1" t="s">
        <v>66</v>
      </c>
      <c r="G163" s="1" t="s">
        <v>813</v>
      </c>
      <c r="H163" s="1" t="s">
        <v>334</v>
      </c>
      <c r="I163" s="1" t="s">
        <v>814</v>
      </c>
      <c r="J163" s="1">
        <f t="shared" si="0"/>
        <v>75</v>
      </c>
      <c r="K163" s="1">
        <f t="shared" si="1"/>
        <v>0.54666666666666663</v>
      </c>
      <c r="L163" s="1" t="s">
        <v>36</v>
      </c>
      <c r="M163" s="1" t="s">
        <v>59</v>
      </c>
      <c r="N163" s="1" t="s">
        <v>806</v>
      </c>
      <c r="O163" s="1">
        <v>30</v>
      </c>
      <c r="P163" s="1" t="s">
        <v>807</v>
      </c>
      <c r="Q163" s="1" t="str">
        <f ca="1">IFERROR(__xludf.DUMMYFUNCTION("IFNA(IFS(REGEXMATCH(R164,""MgCl""),""MgCl"",REGEXMATCH(R164,""CaCl""),""CaCl"", REGEXMATCH(R164,""MgCl CaCl""),""MgCl CaCl""),""None"")
"),"MgCl")</f>
        <v>MgCl</v>
      </c>
      <c r="R163" s="1" t="s">
        <v>34</v>
      </c>
      <c r="S163" s="1" t="s">
        <v>391</v>
      </c>
      <c r="T163" s="1" t="s">
        <v>36</v>
      </c>
      <c r="U163" s="1" t="s">
        <v>808</v>
      </c>
      <c r="V163" s="1" t="s">
        <v>91</v>
      </c>
      <c r="W163" s="1" t="s">
        <v>91</v>
      </c>
      <c r="X163" s="1">
        <v>10000148</v>
      </c>
      <c r="Z163" s="1" t="s">
        <v>809</v>
      </c>
      <c r="AA163" s="1" t="s">
        <v>41</v>
      </c>
    </row>
    <row r="164" spans="1:28" x14ac:dyDescent="0.3">
      <c r="A164" s="1">
        <v>1997</v>
      </c>
      <c r="B164" s="1" t="s">
        <v>800</v>
      </c>
      <c r="C164" s="1" t="s">
        <v>712</v>
      </c>
      <c r="D164" s="1" t="s">
        <v>801</v>
      </c>
      <c r="E164" s="1" t="s">
        <v>802</v>
      </c>
      <c r="F164" s="1" t="s">
        <v>66</v>
      </c>
      <c r="G164" s="1" t="s">
        <v>815</v>
      </c>
      <c r="H164" s="1" t="s">
        <v>334</v>
      </c>
      <c r="I164" s="1" t="s">
        <v>816</v>
      </c>
      <c r="J164" s="1">
        <f t="shared" si="0"/>
        <v>29</v>
      </c>
      <c r="K164" s="1">
        <f t="shared" si="1"/>
        <v>0.55172413793103448</v>
      </c>
      <c r="L164" s="1" t="s">
        <v>679</v>
      </c>
      <c r="M164" s="1">
        <v>30</v>
      </c>
      <c r="N164" s="1" t="s">
        <v>806</v>
      </c>
      <c r="O164" s="1">
        <v>30</v>
      </c>
      <c r="P164" s="1" t="s">
        <v>807</v>
      </c>
      <c r="Q164" s="1" t="s">
        <v>33</v>
      </c>
      <c r="R164" s="1" t="s">
        <v>34</v>
      </c>
      <c r="S164" s="1" t="s">
        <v>391</v>
      </c>
      <c r="T164" s="1" t="s">
        <v>36</v>
      </c>
      <c r="U164" s="1" t="s">
        <v>808</v>
      </c>
      <c r="V164" s="1" t="s">
        <v>817</v>
      </c>
      <c r="W164" s="1" t="s">
        <v>91</v>
      </c>
      <c r="X164" s="1">
        <v>10000149</v>
      </c>
      <c r="Z164" s="1" t="s">
        <v>809</v>
      </c>
      <c r="AA164" s="1" t="s">
        <v>41</v>
      </c>
    </row>
    <row r="165" spans="1:28" x14ac:dyDescent="0.3">
      <c r="A165" s="1">
        <v>1997</v>
      </c>
      <c r="B165" s="1" t="s">
        <v>800</v>
      </c>
      <c r="C165" s="1" t="s">
        <v>712</v>
      </c>
      <c r="D165" s="1" t="s">
        <v>801</v>
      </c>
      <c r="E165" s="1" t="s">
        <v>802</v>
      </c>
      <c r="F165" s="1" t="s">
        <v>66</v>
      </c>
      <c r="G165" s="1" t="s">
        <v>818</v>
      </c>
      <c r="H165" s="1" t="s">
        <v>334</v>
      </c>
      <c r="I165" s="1" t="s">
        <v>819</v>
      </c>
      <c r="J165" s="1">
        <f t="shared" si="0"/>
        <v>27</v>
      </c>
      <c r="K165" s="1">
        <f t="shared" si="1"/>
        <v>0.51851851851851849</v>
      </c>
      <c r="L165" s="1" t="s">
        <v>820</v>
      </c>
      <c r="M165" s="1">
        <v>126</v>
      </c>
      <c r="N165" s="1" t="s">
        <v>806</v>
      </c>
      <c r="O165" s="1">
        <v>30</v>
      </c>
      <c r="P165" s="1" t="s">
        <v>807</v>
      </c>
      <c r="Q165" s="1" t="s">
        <v>33</v>
      </c>
      <c r="R165" s="1" t="s">
        <v>34</v>
      </c>
      <c r="S165" s="1" t="s">
        <v>391</v>
      </c>
      <c r="T165" s="1" t="s">
        <v>36</v>
      </c>
      <c r="U165" s="1" t="s">
        <v>808</v>
      </c>
      <c r="V165" s="1" t="s">
        <v>817</v>
      </c>
      <c r="W165" s="1" t="s">
        <v>91</v>
      </c>
      <c r="X165" s="1">
        <v>10000150</v>
      </c>
      <c r="Z165" s="1" t="s">
        <v>809</v>
      </c>
      <c r="AA165" s="1" t="s">
        <v>41</v>
      </c>
    </row>
    <row r="166" spans="1:28" x14ac:dyDescent="0.3">
      <c r="A166" s="1">
        <v>1997</v>
      </c>
      <c r="B166" s="1" t="s">
        <v>800</v>
      </c>
      <c r="C166" s="1" t="s">
        <v>712</v>
      </c>
      <c r="D166" s="1" t="s">
        <v>801</v>
      </c>
      <c r="E166" s="1" t="s">
        <v>802</v>
      </c>
      <c r="F166" s="1" t="s">
        <v>66</v>
      </c>
      <c r="G166" s="1" t="s">
        <v>821</v>
      </c>
      <c r="H166" s="1" t="s">
        <v>334</v>
      </c>
      <c r="I166" s="1" t="s">
        <v>822</v>
      </c>
      <c r="J166" s="1">
        <f t="shared" si="0"/>
        <v>75</v>
      </c>
      <c r="K166" s="1">
        <f t="shared" si="1"/>
        <v>0.57333333333333336</v>
      </c>
      <c r="L166" s="1" t="s">
        <v>36</v>
      </c>
      <c r="M166" s="1" t="s">
        <v>59</v>
      </c>
      <c r="N166" s="1" t="s">
        <v>806</v>
      </c>
      <c r="O166" s="1">
        <v>30</v>
      </c>
      <c r="P166" s="1" t="s">
        <v>807</v>
      </c>
      <c r="Q166" s="1" t="str">
        <f ca="1">IFERROR(__xludf.DUMMYFUNCTION("IFNA(IFS(REGEXMATCH(R167,""MgCl""),""MgCl"",REGEXMATCH(R167,""CaCl""),""CaCl"", REGEXMATCH(R167,""MgCl CaCl""),""MgCl CaCl""),""None"")
"),"MgCl")</f>
        <v>MgCl</v>
      </c>
      <c r="R166" s="1" t="s">
        <v>34</v>
      </c>
      <c r="S166" s="1" t="s">
        <v>391</v>
      </c>
      <c r="T166" s="1" t="s">
        <v>36</v>
      </c>
      <c r="U166" s="1" t="s">
        <v>808</v>
      </c>
      <c r="V166" s="1" t="s">
        <v>91</v>
      </c>
      <c r="W166" s="1" t="s">
        <v>91</v>
      </c>
      <c r="X166" s="1">
        <v>10000151</v>
      </c>
      <c r="Z166" s="1" t="s">
        <v>809</v>
      </c>
      <c r="AA166" s="1" t="s">
        <v>41</v>
      </c>
    </row>
    <row r="167" spans="1:28" x14ac:dyDescent="0.3">
      <c r="A167" s="1">
        <v>1997</v>
      </c>
      <c r="B167" s="1" t="s">
        <v>800</v>
      </c>
      <c r="C167" s="1" t="s">
        <v>712</v>
      </c>
      <c r="D167" s="1" t="s">
        <v>801</v>
      </c>
      <c r="E167" s="1" t="s">
        <v>802</v>
      </c>
      <c r="F167" s="1" t="s">
        <v>66</v>
      </c>
      <c r="G167" s="1" t="s">
        <v>823</v>
      </c>
      <c r="H167" s="1" t="s">
        <v>334</v>
      </c>
      <c r="I167" s="1" t="s">
        <v>824</v>
      </c>
      <c r="J167" s="1">
        <f t="shared" si="0"/>
        <v>29</v>
      </c>
      <c r="K167" s="1">
        <f t="shared" si="1"/>
        <v>0.65517241379310343</v>
      </c>
      <c r="L167" s="1" t="s">
        <v>825</v>
      </c>
      <c r="M167" s="1">
        <v>0.9</v>
      </c>
      <c r="N167" s="1" t="s">
        <v>806</v>
      </c>
      <c r="O167" s="1">
        <v>30</v>
      </c>
      <c r="P167" s="1" t="s">
        <v>807</v>
      </c>
      <c r="Q167" s="1" t="s">
        <v>33</v>
      </c>
      <c r="R167" s="1" t="s">
        <v>34</v>
      </c>
      <c r="S167" s="1" t="s">
        <v>391</v>
      </c>
      <c r="T167" s="1" t="s">
        <v>36</v>
      </c>
      <c r="U167" s="1" t="s">
        <v>808</v>
      </c>
      <c r="V167" s="1" t="s">
        <v>817</v>
      </c>
      <c r="W167" s="1" t="s">
        <v>91</v>
      </c>
      <c r="X167" s="1">
        <v>10000152</v>
      </c>
      <c r="Z167" s="1" t="s">
        <v>809</v>
      </c>
      <c r="AA167" s="1" t="s">
        <v>41</v>
      </c>
    </row>
    <row r="168" spans="1:28" x14ac:dyDescent="0.3">
      <c r="A168" s="1">
        <v>1997</v>
      </c>
      <c r="B168" s="1" t="s">
        <v>800</v>
      </c>
      <c r="C168" s="1" t="s">
        <v>712</v>
      </c>
      <c r="D168" s="1" t="s">
        <v>801</v>
      </c>
      <c r="E168" s="1" t="s">
        <v>802</v>
      </c>
      <c r="F168" s="1" t="s">
        <v>66</v>
      </c>
      <c r="G168" s="1" t="s">
        <v>826</v>
      </c>
      <c r="H168" s="1" t="s">
        <v>334</v>
      </c>
      <c r="I168" s="1" t="s">
        <v>827</v>
      </c>
      <c r="J168" s="1">
        <f t="shared" si="0"/>
        <v>27</v>
      </c>
      <c r="K168" s="1">
        <f t="shared" si="1"/>
        <v>0.62962962962962965</v>
      </c>
      <c r="L168" s="1" t="s">
        <v>828</v>
      </c>
      <c r="M168" s="1">
        <v>42</v>
      </c>
      <c r="N168" s="1" t="s">
        <v>806</v>
      </c>
      <c r="O168" s="1">
        <v>30</v>
      </c>
      <c r="P168" s="1" t="s">
        <v>807</v>
      </c>
      <c r="Q168" s="1" t="s">
        <v>33</v>
      </c>
      <c r="R168" s="1" t="s">
        <v>34</v>
      </c>
      <c r="S168" s="1" t="s">
        <v>391</v>
      </c>
      <c r="T168" s="1" t="s">
        <v>36</v>
      </c>
      <c r="U168" s="1" t="s">
        <v>808</v>
      </c>
      <c r="V168" s="1" t="s">
        <v>817</v>
      </c>
      <c r="W168" s="1" t="s">
        <v>91</v>
      </c>
      <c r="X168" s="1">
        <v>10000153</v>
      </c>
      <c r="Z168" s="1" t="s">
        <v>809</v>
      </c>
      <c r="AA168" s="1" t="s">
        <v>41</v>
      </c>
    </row>
    <row r="169" spans="1:28" x14ac:dyDescent="0.3">
      <c r="A169" s="1">
        <v>1997</v>
      </c>
      <c r="B169" s="1" t="s">
        <v>800</v>
      </c>
      <c r="C169" s="1" t="s">
        <v>712</v>
      </c>
      <c r="D169" s="1" t="s">
        <v>801</v>
      </c>
      <c r="E169" s="1" t="s">
        <v>802</v>
      </c>
      <c r="F169" s="1" t="s">
        <v>66</v>
      </c>
      <c r="G169" s="1" t="s">
        <v>829</v>
      </c>
      <c r="H169" s="1" t="s">
        <v>334</v>
      </c>
      <c r="I169" s="1" t="s">
        <v>830</v>
      </c>
      <c r="J169" s="1">
        <f t="shared" si="0"/>
        <v>105</v>
      </c>
      <c r="K169" s="1">
        <f t="shared" si="1"/>
        <v>0.56190476190476191</v>
      </c>
      <c r="L169" s="1" t="s">
        <v>831</v>
      </c>
      <c r="M169" s="1">
        <v>0.92</v>
      </c>
      <c r="N169" s="1" t="s">
        <v>832</v>
      </c>
      <c r="O169" s="1">
        <v>60</v>
      </c>
      <c r="P169" s="1" t="s">
        <v>807</v>
      </c>
      <c r="Q169" s="1" t="s">
        <v>33</v>
      </c>
      <c r="R169" s="1" t="s">
        <v>34</v>
      </c>
      <c r="S169" s="1" t="s">
        <v>391</v>
      </c>
      <c r="T169" s="1" t="s">
        <v>36</v>
      </c>
      <c r="U169" s="1" t="s">
        <v>808</v>
      </c>
      <c r="V169" s="1" t="s">
        <v>91</v>
      </c>
      <c r="W169" s="1" t="s">
        <v>91</v>
      </c>
      <c r="X169" s="1">
        <v>10000154</v>
      </c>
      <c r="Z169" s="1" t="s">
        <v>809</v>
      </c>
      <c r="AA169" s="1" t="s">
        <v>41</v>
      </c>
    </row>
    <row r="170" spans="1:28" x14ac:dyDescent="0.3">
      <c r="A170" s="1">
        <v>1997</v>
      </c>
      <c r="B170" s="1" t="s">
        <v>800</v>
      </c>
      <c r="C170" s="1" t="s">
        <v>712</v>
      </c>
      <c r="D170" s="1" t="s">
        <v>801</v>
      </c>
      <c r="E170" s="1" t="s">
        <v>802</v>
      </c>
      <c r="F170" s="1" t="s">
        <v>66</v>
      </c>
      <c r="G170" s="1" t="s">
        <v>833</v>
      </c>
      <c r="H170" s="1" t="s">
        <v>334</v>
      </c>
      <c r="I170" s="1" t="s">
        <v>834</v>
      </c>
      <c r="J170" s="1">
        <f t="shared" si="0"/>
        <v>38</v>
      </c>
      <c r="K170" s="1">
        <f t="shared" si="1"/>
        <v>0.60526315789473684</v>
      </c>
      <c r="L170" s="1" t="s">
        <v>835</v>
      </c>
      <c r="M170" s="1">
        <v>0.5</v>
      </c>
      <c r="N170" s="1" t="s">
        <v>832</v>
      </c>
      <c r="O170" s="1">
        <v>60</v>
      </c>
      <c r="P170" s="1" t="s">
        <v>807</v>
      </c>
      <c r="Q170" s="1" t="s">
        <v>33</v>
      </c>
      <c r="R170" s="1" t="s">
        <v>34</v>
      </c>
      <c r="S170" s="1" t="s">
        <v>391</v>
      </c>
      <c r="T170" s="1" t="s">
        <v>36</v>
      </c>
      <c r="U170" s="1" t="s">
        <v>808</v>
      </c>
      <c r="V170" s="1" t="s">
        <v>817</v>
      </c>
      <c r="W170" s="1" t="s">
        <v>91</v>
      </c>
      <c r="X170" s="1">
        <v>10000155</v>
      </c>
      <c r="Z170" s="1" t="s">
        <v>809</v>
      </c>
      <c r="AA170" s="1" t="s">
        <v>41</v>
      </c>
    </row>
    <row r="171" spans="1:28" x14ac:dyDescent="0.3">
      <c r="A171" s="1">
        <v>1997</v>
      </c>
      <c r="B171" s="1" t="s">
        <v>800</v>
      </c>
      <c r="C171" s="1" t="s">
        <v>712</v>
      </c>
      <c r="D171" s="1" t="s">
        <v>801</v>
      </c>
      <c r="E171" s="1" t="s">
        <v>802</v>
      </c>
      <c r="F171" s="1" t="s">
        <v>66</v>
      </c>
      <c r="G171" s="1" t="s">
        <v>836</v>
      </c>
      <c r="H171" s="1" t="s">
        <v>334</v>
      </c>
      <c r="I171" s="1" t="s">
        <v>837</v>
      </c>
      <c r="J171" s="1">
        <f t="shared" si="0"/>
        <v>29</v>
      </c>
      <c r="K171" s="1">
        <f t="shared" si="1"/>
        <v>0.62068965517241381</v>
      </c>
      <c r="L171" s="1" t="s">
        <v>835</v>
      </c>
      <c r="M171" s="1">
        <v>0.5</v>
      </c>
      <c r="N171" s="1" t="s">
        <v>832</v>
      </c>
      <c r="O171" s="1">
        <v>60</v>
      </c>
      <c r="P171" s="1" t="s">
        <v>807</v>
      </c>
      <c r="Q171" s="1" t="s">
        <v>33</v>
      </c>
      <c r="R171" s="1" t="s">
        <v>34</v>
      </c>
      <c r="S171" s="1" t="s">
        <v>391</v>
      </c>
      <c r="T171" s="1" t="s">
        <v>36</v>
      </c>
      <c r="U171" s="1" t="s">
        <v>808</v>
      </c>
      <c r="V171" s="1" t="s">
        <v>817</v>
      </c>
      <c r="W171" s="1" t="s">
        <v>838</v>
      </c>
      <c r="X171" s="1">
        <v>10000156</v>
      </c>
      <c r="Z171" s="1" t="s">
        <v>809</v>
      </c>
      <c r="AA171" s="1" t="s">
        <v>41</v>
      </c>
      <c r="AB171" s="1" t="s">
        <v>8533</v>
      </c>
    </row>
    <row r="172" spans="1:28" x14ac:dyDescent="0.3">
      <c r="A172" s="1">
        <v>1997</v>
      </c>
      <c r="B172" s="1" t="s">
        <v>800</v>
      </c>
      <c r="C172" s="1" t="s">
        <v>712</v>
      </c>
      <c r="D172" s="1" t="s">
        <v>801</v>
      </c>
      <c r="E172" s="1" t="s">
        <v>8534</v>
      </c>
      <c r="F172" s="1" t="s">
        <v>66</v>
      </c>
      <c r="G172" s="1" t="s">
        <v>839</v>
      </c>
      <c r="H172" s="1" t="s">
        <v>334</v>
      </c>
      <c r="I172" s="1" t="s">
        <v>840</v>
      </c>
      <c r="J172" s="1">
        <f t="shared" si="0"/>
        <v>27</v>
      </c>
      <c r="K172" s="1">
        <f t="shared" si="1"/>
        <v>0.66666666666666663</v>
      </c>
      <c r="L172" s="1" t="s">
        <v>841</v>
      </c>
      <c r="M172" s="1">
        <v>0.7</v>
      </c>
      <c r="N172" s="1" t="s">
        <v>832</v>
      </c>
      <c r="O172" s="1">
        <v>60</v>
      </c>
      <c r="P172" s="1" t="s">
        <v>807</v>
      </c>
      <c r="Q172" s="1" t="s">
        <v>33</v>
      </c>
      <c r="R172" s="1" t="s">
        <v>34</v>
      </c>
      <c r="S172" s="1" t="s">
        <v>391</v>
      </c>
      <c r="T172" s="1" t="s">
        <v>36</v>
      </c>
      <c r="U172" s="1" t="s">
        <v>808</v>
      </c>
      <c r="V172" s="1" t="s">
        <v>817</v>
      </c>
      <c r="W172" s="1" t="s">
        <v>91</v>
      </c>
      <c r="X172" s="1">
        <v>10000157</v>
      </c>
      <c r="Z172" s="1" t="s">
        <v>809</v>
      </c>
      <c r="AA172" s="1" t="s">
        <v>41</v>
      </c>
    </row>
    <row r="173" spans="1:28" x14ac:dyDescent="0.3">
      <c r="A173" s="1">
        <v>1997</v>
      </c>
      <c r="B173" s="1" t="s">
        <v>842</v>
      </c>
      <c r="C173" s="1" t="s">
        <v>307</v>
      </c>
      <c r="D173" s="1" t="s">
        <v>843</v>
      </c>
      <c r="E173" s="1" t="s">
        <v>8535</v>
      </c>
      <c r="F173" s="1" t="s">
        <v>26</v>
      </c>
      <c r="G173" s="1" t="s">
        <v>844</v>
      </c>
      <c r="H173" s="1" t="s">
        <v>845</v>
      </c>
      <c r="I173" s="1" t="s">
        <v>846</v>
      </c>
      <c r="J173" s="1">
        <f t="shared" si="0"/>
        <v>111</v>
      </c>
      <c r="K173" s="1">
        <f t="shared" si="1"/>
        <v>0.5855855855855856</v>
      </c>
      <c r="L173" s="1" t="s">
        <v>847</v>
      </c>
      <c r="M173" s="1">
        <v>2.8</v>
      </c>
      <c r="N173" s="1" t="s">
        <v>848</v>
      </c>
      <c r="O173" s="1">
        <v>80</v>
      </c>
      <c r="P173" s="1" t="s">
        <v>849</v>
      </c>
      <c r="Q173" s="1" t="s">
        <v>33</v>
      </c>
      <c r="R173" s="1" t="s">
        <v>34</v>
      </c>
      <c r="S173" s="1" t="s">
        <v>73</v>
      </c>
      <c r="T173" s="1" t="s">
        <v>406</v>
      </c>
      <c r="U173" s="1" t="s">
        <v>850</v>
      </c>
      <c r="V173" s="1" t="s">
        <v>817</v>
      </c>
      <c r="W173" s="1" t="s">
        <v>91</v>
      </c>
      <c r="X173" s="1">
        <v>10000158</v>
      </c>
      <c r="Z173" s="1" t="s">
        <v>851</v>
      </c>
      <c r="AA173" s="1" t="s">
        <v>41</v>
      </c>
    </row>
    <row r="174" spans="1:28" x14ac:dyDescent="0.3">
      <c r="A174" s="1">
        <v>1997</v>
      </c>
      <c r="B174" s="1" t="s">
        <v>852</v>
      </c>
      <c r="C174" s="1" t="s">
        <v>853</v>
      </c>
      <c r="D174" s="1" t="s">
        <v>854</v>
      </c>
      <c r="E174" s="1" t="s">
        <v>864</v>
      </c>
      <c r="F174" s="1" t="s">
        <v>26</v>
      </c>
      <c r="G174" s="1" t="s">
        <v>855</v>
      </c>
      <c r="H174" s="1" t="s">
        <v>856</v>
      </c>
      <c r="I174" s="1" t="s">
        <v>857</v>
      </c>
      <c r="J174" s="1">
        <f t="shared" si="0"/>
        <v>110</v>
      </c>
      <c r="K174" s="1">
        <f t="shared" si="1"/>
        <v>0.58181818181818179</v>
      </c>
      <c r="L174" s="1" t="s">
        <v>406</v>
      </c>
      <c r="M174" s="1" t="s">
        <v>59</v>
      </c>
      <c r="N174" s="1" t="s">
        <v>858</v>
      </c>
      <c r="O174" s="1">
        <v>74</v>
      </c>
      <c r="P174" s="1" t="s">
        <v>859</v>
      </c>
      <c r="Q174" s="1" t="str">
        <f ca="1">IFERROR(__xludf.DUMMYFUNCTION("IFNA(IFS(REGEXMATCH(R175,""MgCl""),""MgCl"",REGEXMATCH(R175,""CaCl""),""CaCl"", REGEXMATCH(R175,""MgCl CaCl""),""MgCl CaCl""),""None"")
"),"MgCl")</f>
        <v>MgCl</v>
      </c>
      <c r="R174" s="1" t="s">
        <v>103</v>
      </c>
      <c r="S174" s="1" t="s">
        <v>59</v>
      </c>
      <c r="T174" s="1" t="s">
        <v>860</v>
      </c>
      <c r="U174" s="1" t="s">
        <v>861</v>
      </c>
      <c r="V174" s="1" t="s">
        <v>91</v>
      </c>
      <c r="W174" s="1" t="s">
        <v>862</v>
      </c>
      <c r="X174" s="1">
        <v>10000159</v>
      </c>
      <c r="Z174" s="1" t="s">
        <v>863</v>
      </c>
      <c r="AA174" s="1" t="s">
        <v>41</v>
      </c>
    </row>
    <row r="175" spans="1:28" x14ac:dyDescent="0.3">
      <c r="A175" s="1">
        <v>1997</v>
      </c>
      <c r="B175" s="1" t="s">
        <v>852</v>
      </c>
      <c r="C175" s="1" t="s">
        <v>853</v>
      </c>
      <c r="D175" s="1" t="s">
        <v>854</v>
      </c>
      <c r="E175" s="1" t="s">
        <v>864</v>
      </c>
      <c r="F175" s="1" t="s">
        <v>26</v>
      </c>
      <c r="G175" s="1" t="s">
        <v>865</v>
      </c>
      <c r="H175" s="1" t="s">
        <v>856</v>
      </c>
      <c r="I175" s="1" t="s">
        <v>866</v>
      </c>
      <c r="J175" s="1">
        <f t="shared" si="0"/>
        <v>110</v>
      </c>
      <c r="K175" s="1">
        <f t="shared" si="1"/>
        <v>0.59090909090909094</v>
      </c>
      <c r="L175" s="1" t="s">
        <v>406</v>
      </c>
      <c r="M175" s="1" t="s">
        <v>59</v>
      </c>
      <c r="N175" s="1" t="s">
        <v>867</v>
      </c>
      <c r="O175" s="1">
        <v>74</v>
      </c>
      <c r="P175" s="1" t="s">
        <v>859</v>
      </c>
      <c r="Q175" s="1" t="str">
        <f ca="1">IFERROR(__xludf.DUMMYFUNCTION("IFNA(IFS(REGEXMATCH(R176,""MgCl""),""MgCl"",REGEXMATCH(R176,""CaCl""),""CaCl"", REGEXMATCH(R176,""MgCl CaCl""),""MgCl CaCl""),""None"")
"),"MgCl")</f>
        <v>MgCl</v>
      </c>
      <c r="R175" s="1" t="s">
        <v>103</v>
      </c>
      <c r="S175" s="1" t="s">
        <v>59</v>
      </c>
      <c r="T175" s="1" t="s">
        <v>860</v>
      </c>
      <c r="U175" s="1" t="s">
        <v>861</v>
      </c>
      <c r="V175" s="1" t="s">
        <v>91</v>
      </c>
      <c r="W175" s="1" t="s">
        <v>862</v>
      </c>
      <c r="X175" s="1">
        <v>10000160</v>
      </c>
      <c r="Z175" s="1" t="s">
        <v>863</v>
      </c>
      <c r="AA175" s="1" t="s">
        <v>41</v>
      </c>
    </row>
    <row r="176" spans="1:28" x14ac:dyDescent="0.3">
      <c r="A176" s="1">
        <v>1997</v>
      </c>
      <c r="B176" s="1" t="s">
        <v>852</v>
      </c>
      <c r="C176" s="1" t="s">
        <v>853</v>
      </c>
      <c r="D176" s="1" t="s">
        <v>854</v>
      </c>
      <c r="E176" s="1" t="s">
        <v>864</v>
      </c>
      <c r="F176" s="1" t="s">
        <v>26</v>
      </c>
      <c r="G176" s="1" t="s">
        <v>868</v>
      </c>
      <c r="H176" s="1" t="s">
        <v>856</v>
      </c>
      <c r="I176" s="1" t="s">
        <v>869</v>
      </c>
      <c r="J176" s="1">
        <f t="shared" si="0"/>
        <v>111</v>
      </c>
      <c r="K176" s="1">
        <f t="shared" si="1"/>
        <v>0.57657657657657657</v>
      </c>
      <c r="L176" s="1" t="s">
        <v>406</v>
      </c>
      <c r="M176" s="1" t="s">
        <v>59</v>
      </c>
      <c r="N176" s="1" t="s">
        <v>867</v>
      </c>
      <c r="O176" s="1">
        <v>74</v>
      </c>
      <c r="P176" s="1" t="s">
        <v>859</v>
      </c>
      <c r="Q176" s="1" t="str">
        <f ca="1">IFERROR(__xludf.DUMMYFUNCTION("IFNA(IFS(REGEXMATCH(R177,""MgCl""),""MgCl"",REGEXMATCH(R177,""CaCl""),""CaCl"", REGEXMATCH(R177,""MgCl CaCl""),""MgCl CaCl""),""None"")
"),"MgCl")</f>
        <v>MgCl</v>
      </c>
      <c r="R176" s="1" t="s">
        <v>103</v>
      </c>
      <c r="S176" s="1" t="s">
        <v>59</v>
      </c>
      <c r="T176" s="1" t="s">
        <v>860</v>
      </c>
      <c r="U176" s="1" t="s">
        <v>861</v>
      </c>
      <c r="V176" s="1" t="s">
        <v>91</v>
      </c>
      <c r="W176" s="1" t="s">
        <v>862</v>
      </c>
      <c r="X176" s="1">
        <v>10000161</v>
      </c>
      <c r="Z176" s="1" t="s">
        <v>863</v>
      </c>
      <c r="AA176" s="1" t="s">
        <v>41</v>
      </c>
    </row>
    <row r="177" spans="1:27" x14ac:dyDescent="0.3">
      <c r="A177" s="1">
        <v>1997</v>
      </c>
      <c r="B177" s="1" t="s">
        <v>870</v>
      </c>
      <c r="C177" s="1" t="s">
        <v>507</v>
      </c>
      <c r="D177" s="1" t="s">
        <v>871</v>
      </c>
      <c r="E177" s="1" t="s">
        <v>8536</v>
      </c>
      <c r="F177" s="1" t="s">
        <v>26</v>
      </c>
      <c r="G177" s="1" t="s">
        <v>872</v>
      </c>
      <c r="H177" s="1" t="s">
        <v>873</v>
      </c>
      <c r="I177" s="1" t="s">
        <v>874</v>
      </c>
      <c r="J177" s="1">
        <f t="shared" si="0"/>
        <v>118</v>
      </c>
      <c r="K177" s="1">
        <f t="shared" si="1"/>
        <v>0.48305084745762711</v>
      </c>
      <c r="L177" s="1" t="s">
        <v>875</v>
      </c>
      <c r="M177" s="1">
        <v>2100</v>
      </c>
      <c r="N177" s="1" t="s">
        <v>876</v>
      </c>
      <c r="O177" s="1">
        <v>70</v>
      </c>
      <c r="P177" s="1" t="s">
        <v>877</v>
      </c>
      <c r="Q177" s="1" t="s">
        <v>33</v>
      </c>
      <c r="R177" s="1" t="s">
        <v>34</v>
      </c>
      <c r="S177" s="1" t="s">
        <v>878</v>
      </c>
      <c r="T177" s="1" t="s">
        <v>406</v>
      </c>
      <c r="U177" s="1" t="s">
        <v>879</v>
      </c>
      <c r="V177" s="1" t="s">
        <v>91</v>
      </c>
      <c r="W177" s="1" t="s">
        <v>91</v>
      </c>
      <c r="X177" s="1">
        <v>10000162</v>
      </c>
      <c r="Z177" s="1" t="s">
        <v>880</v>
      </c>
      <c r="AA177" s="1" t="s">
        <v>41</v>
      </c>
    </row>
    <row r="178" spans="1:27" x14ac:dyDescent="0.3">
      <c r="A178" s="1">
        <v>1997</v>
      </c>
      <c r="B178" s="1" t="s">
        <v>870</v>
      </c>
      <c r="C178" s="1" t="s">
        <v>507</v>
      </c>
      <c r="D178" s="1" t="s">
        <v>871</v>
      </c>
      <c r="E178" s="1" t="s">
        <v>8536</v>
      </c>
      <c r="F178" s="1" t="s">
        <v>26</v>
      </c>
      <c r="G178" s="1" t="s">
        <v>881</v>
      </c>
      <c r="H178" s="1" t="s">
        <v>873</v>
      </c>
      <c r="I178" s="1" t="s">
        <v>882</v>
      </c>
      <c r="J178" s="1">
        <f t="shared" si="0"/>
        <v>118</v>
      </c>
      <c r="K178" s="1">
        <f t="shared" si="1"/>
        <v>0.50847457627118642</v>
      </c>
      <c r="L178" s="1" t="s">
        <v>883</v>
      </c>
      <c r="M178" s="1">
        <v>8000</v>
      </c>
      <c r="N178" s="1" t="s">
        <v>876</v>
      </c>
      <c r="O178" s="1">
        <v>70</v>
      </c>
      <c r="P178" s="1" t="s">
        <v>877</v>
      </c>
      <c r="Q178" s="1" t="s">
        <v>33</v>
      </c>
      <c r="R178" s="1" t="s">
        <v>34</v>
      </c>
      <c r="S178" s="1" t="s">
        <v>878</v>
      </c>
      <c r="T178" s="1" t="s">
        <v>406</v>
      </c>
      <c r="U178" s="1" t="s">
        <v>879</v>
      </c>
      <c r="V178" s="1" t="s">
        <v>91</v>
      </c>
      <c r="W178" s="1" t="s">
        <v>91</v>
      </c>
      <c r="X178" s="1">
        <v>10000163</v>
      </c>
      <c r="Z178" s="1" t="s">
        <v>880</v>
      </c>
      <c r="AA178" s="1" t="s">
        <v>41</v>
      </c>
    </row>
    <row r="179" spans="1:27" x14ac:dyDescent="0.3">
      <c r="A179" s="1">
        <v>1997</v>
      </c>
      <c r="B179" s="1" t="s">
        <v>870</v>
      </c>
      <c r="C179" s="1" t="s">
        <v>507</v>
      </c>
      <c r="D179" s="1" t="s">
        <v>871</v>
      </c>
      <c r="E179" s="1" t="s">
        <v>8536</v>
      </c>
      <c r="F179" s="1" t="s">
        <v>26</v>
      </c>
      <c r="G179" s="1" t="s">
        <v>884</v>
      </c>
      <c r="H179" s="1" t="s">
        <v>873</v>
      </c>
      <c r="I179" s="1" t="s">
        <v>885</v>
      </c>
      <c r="J179" s="1">
        <f t="shared" si="0"/>
        <v>117</v>
      </c>
      <c r="K179" s="1">
        <f t="shared" si="1"/>
        <v>0.39316239316239315</v>
      </c>
      <c r="L179" s="1" t="s">
        <v>886</v>
      </c>
      <c r="M179" s="1">
        <v>7000</v>
      </c>
      <c r="N179" s="1" t="s">
        <v>876</v>
      </c>
      <c r="O179" s="1">
        <v>70</v>
      </c>
      <c r="P179" s="1" t="s">
        <v>877</v>
      </c>
      <c r="Q179" s="1" t="s">
        <v>33</v>
      </c>
      <c r="R179" s="1" t="s">
        <v>34</v>
      </c>
      <c r="S179" s="1" t="s">
        <v>878</v>
      </c>
      <c r="T179" s="1" t="s">
        <v>406</v>
      </c>
      <c r="U179" s="1" t="s">
        <v>879</v>
      </c>
      <c r="V179" s="1" t="s">
        <v>91</v>
      </c>
      <c r="W179" s="1" t="s">
        <v>91</v>
      </c>
      <c r="X179" s="1">
        <v>10000164</v>
      </c>
      <c r="Z179" s="1" t="s">
        <v>880</v>
      </c>
      <c r="AA179" s="1" t="s">
        <v>41</v>
      </c>
    </row>
    <row r="180" spans="1:27" x14ac:dyDescent="0.3">
      <c r="A180" s="1">
        <v>1997</v>
      </c>
      <c r="B180" s="1" t="s">
        <v>870</v>
      </c>
      <c r="C180" s="1" t="s">
        <v>507</v>
      </c>
      <c r="D180" s="1" t="s">
        <v>871</v>
      </c>
      <c r="E180" s="1" t="s">
        <v>8536</v>
      </c>
      <c r="F180" s="1" t="s">
        <v>26</v>
      </c>
      <c r="G180" s="1" t="s">
        <v>887</v>
      </c>
      <c r="H180" s="1" t="s">
        <v>873</v>
      </c>
      <c r="I180" s="1" t="s">
        <v>888</v>
      </c>
      <c r="J180" s="1">
        <f t="shared" si="0"/>
        <v>133</v>
      </c>
      <c r="K180" s="1">
        <f t="shared" si="1"/>
        <v>0.51879699248120303</v>
      </c>
      <c r="L180" s="1" t="s">
        <v>889</v>
      </c>
      <c r="M180" s="1">
        <v>25000</v>
      </c>
      <c r="N180" s="1" t="s">
        <v>890</v>
      </c>
      <c r="O180" s="1">
        <v>80</v>
      </c>
      <c r="P180" s="1" t="s">
        <v>877</v>
      </c>
      <c r="Q180" s="1" t="s">
        <v>33</v>
      </c>
      <c r="R180" s="1" t="s">
        <v>34</v>
      </c>
      <c r="S180" s="1" t="s">
        <v>878</v>
      </c>
      <c r="T180" s="1" t="s">
        <v>406</v>
      </c>
      <c r="U180" s="1" t="s">
        <v>879</v>
      </c>
      <c r="V180" s="1" t="s">
        <v>91</v>
      </c>
      <c r="W180" s="1" t="s">
        <v>91</v>
      </c>
      <c r="X180" s="1">
        <v>10000165</v>
      </c>
      <c r="Z180" s="1" t="s">
        <v>880</v>
      </c>
      <c r="AA180" s="1" t="s">
        <v>41</v>
      </c>
    </row>
    <row r="181" spans="1:27" x14ac:dyDescent="0.3">
      <c r="A181" s="1">
        <v>1997</v>
      </c>
      <c r="B181" s="1" t="s">
        <v>891</v>
      </c>
      <c r="C181" s="1" t="s">
        <v>892</v>
      </c>
      <c r="D181" s="1" t="s">
        <v>893</v>
      </c>
      <c r="E181" s="1" t="s">
        <v>894</v>
      </c>
      <c r="F181" s="1" t="s">
        <v>26</v>
      </c>
      <c r="G181" s="1" t="s">
        <v>895</v>
      </c>
      <c r="H181" s="1" t="s">
        <v>896</v>
      </c>
      <c r="I181" s="1" t="s">
        <v>897</v>
      </c>
      <c r="J181" s="1">
        <f t="shared" si="0"/>
        <v>90</v>
      </c>
      <c r="K181" s="1">
        <f t="shared" si="1"/>
        <v>0.55555555555555558</v>
      </c>
      <c r="L181" s="1" t="s">
        <v>898</v>
      </c>
      <c r="M181" s="1">
        <v>50</v>
      </c>
      <c r="N181" s="1" t="s">
        <v>899</v>
      </c>
      <c r="O181" s="1">
        <v>40</v>
      </c>
      <c r="P181" s="1" t="s">
        <v>900</v>
      </c>
      <c r="Q181" s="1" t="s">
        <v>33</v>
      </c>
      <c r="R181" s="1" t="s">
        <v>34</v>
      </c>
      <c r="S181" s="1" t="s">
        <v>35</v>
      </c>
      <c r="T181" s="1" t="s">
        <v>36</v>
      </c>
      <c r="U181" s="1" t="s">
        <v>901</v>
      </c>
      <c r="V181" s="1" t="s">
        <v>91</v>
      </c>
      <c r="W181" s="1" t="s">
        <v>902</v>
      </c>
      <c r="X181" s="1">
        <v>10000166</v>
      </c>
      <c r="Z181" s="1" t="s">
        <v>903</v>
      </c>
      <c r="AA181" s="1" t="s">
        <v>41</v>
      </c>
    </row>
    <row r="182" spans="1:27" x14ac:dyDescent="0.3">
      <c r="A182" s="1">
        <v>1997</v>
      </c>
      <c r="B182" s="1" t="s">
        <v>891</v>
      </c>
      <c r="C182" s="1" t="s">
        <v>892</v>
      </c>
      <c r="D182" s="1" t="s">
        <v>893</v>
      </c>
      <c r="E182" s="1" t="s">
        <v>894</v>
      </c>
      <c r="F182" s="1" t="s">
        <v>26</v>
      </c>
      <c r="G182" s="1" t="s">
        <v>904</v>
      </c>
      <c r="H182" s="1" t="s">
        <v>896</v>
      </c>
      <c r="I182" s="1" t="s">
        <v>905</v>
      </c>
      <c r="J182" s="1">
        <f t="shared" si="0"/>
        <v>89</v>
      </c>
      <c r="K182" s="1">
        <f t="shared" si="1"/>
        <v>0.5842696629213483</v>
      </c>
      <c r="L182" s="1" t="s">
        <v>906</v>
      </c>
      <c r="M182" s="1">
        <v>20</v>
      </c>
      <c r="N182" s="1" t="s">
        <v>899</v>
      </c>
      <c r="O182" s="1">
        <v>40</v>
      </c>
      <c r="P182" s="1" t="s">
        <v>900</v>
      </c>
      <c r="Q182" s="1" t="s">
        <v>33</v>
      </c>
      <c r="R182" s="1" t="s">
        <v>34</v>
      </c>
      <c r="S182" s="1" t="s">
        <v>35</v>
      </c>
      <c r="T182" s="1" t="s">
        <v>36</v>
      </c>
      <c r="U182" s="1" t="s">
        <v>901</v>
      </c>
      <c r="V182" s="1" t="s">
        <v>91</v>
      </c>
      <c r="W182" s="1" t="s">
        <v>902</v>
      </c>
      <c r="X182" s="1">
        <v>10000167</v>
      </c>
      <c r="Z182" s="1" t="s">
        <v>907</v>
      </c>
      <c r="AA182" s="1" t="s">
        <v>41</v>
      </c>
    </row>
    <row r="183" spans="1:27" x14ac:dyDescent="0.3">
      <c r="A183" s="1">
        <v>1997</v>
      </c>
      <c r="B183" s="1" t="s">
        <v>891</v>
      </c>
      <c r="C183" s="1" t="s">
        <v>892</v>
      </c>
      <c r="D183" s="1" t="s">
        <v>893</v>
      </c>
      <c r="E183" s="1" t="s">
        <v>894</v>
      </c>
      <c r="F183" s="1" t="s">
        <v>26</v>
      </c>
      <c r="G183" s="1" t="s">
        <v>908</v>
      </c>
      <c r="H183" s="1" t="s">
        <v>896</v>
      </c>
      <c r="I183" s="1" t="s">
        <v>909</v>
      </c>
      <c r="J183" s="1">
        <f t="shared" si="0"/>
        <v>89</v>
      </c>
      <c r="K183" s="1">
        <f t="shared" si="1"/>
        <v>0.5280898876404494</v>
      </c>
      <c r="L183" s="1" t="s">
        <v>36</v>
      </c>
      <c r="M183" s="1" t="s">
        <v>59</v>
      </c>
      <c r="N183" s="1" t="s">
        <v>899</v>
      </c>
      <c r="O183" s="1">
        <v>40</v>
      </c>
      <c r="P183" s="1" t="s">
        <v>900</v>
      </c>
      <c r="Q183" s="1" t="str">
        <f ca="1">IFERROR(__xludf.DUMMYFUNCTION("IFNA(IFS(REGEXMATCH(R184,""MgCl""),""MgCl"",REGEXMATCH(R184,""CaCl""),""CaCl"", REGEXMATCH(R184,""MgCl CaCl""),""MgCl CaCl""),""None"")
"),"MgCl")</f>
        <v>MgCl</v>
      </c>
      <c r="R183" s="1" t="s">
        <v>34</v>
      </c>
      <c r="S183" s="1" t="s">
        <v>35</v>
      </c>
      <c r="T183" s="1" t="s">
        <v>36</v>
      </c>
      <c r="U183" s="1" t="s">
        <v>901</v>
      </c>
      <c r="V183" s="1" t="s">
        <v>91</v>
      </c>
      <c r="W183" s="1" t="s">
        <v>910</v>
      </c>
      <c r="X183" s="1">
        <v>10000168</v>
      </c>
      <c r="Z183" s="1" t="s">
        <v>907</v>
      </c>
      <c r="AA183" s="1" t="s">
        <v>41</v>
      </c>
    </row>
    <row r="184" spans="1:27" x14ac:dyDescent="0.3">
      <c r="A184" s="1">
        <v>1997</v>
      </c>
      <c r="B184" s="1" t="s">
        <v>891</v>
      </c>
      <c r="C184" s="1" t="s">
        <v>892</v>
      </c>
      <c r="D184" s="1" t="s">
        <v>893</v>
      </c>
      <c r="E184" s="1" t="s">
        <v>894</v>
      </c>
      <c r="F184" s="1" t="s">
        <v>26</v>
      </c>
      <c r="G184" s="1" t="s">
        <v>911</v>
      </c>
      <c r="H184" s="1" t="s">
        <v>896</v>
      </c>
      <c r="I184" s="1" t="s">
        <v>912</v>
      </c>
      <c r="J184" s="1">
        <f t="shared" si="0"/>
        <v>90</v>
      </c>
      <c r="K184" s="1">
        <f t="shared" si="1"/>
        <v>0.52222222222222225</v>
      </c>
      <c r="L184" s="1" t="s">
        <v>36</v>
      </c>
      <c r="M184" s="1" t="s">
        <v>59</v>
      </c>
      <c r="N184" s="1" t="s">
        <v>899</v>
      </c>
      <c r="O184" s="1">
        <v>40</v>
      </c>
      <c r="P184" s="1" t="s">
        <v>900</v>
      </c>
      <c r="Q184" s="1" t="str">
        <f ca="1">IFERROR(__xludf.DUMMYFUNCTION("IFNA(IFS(REGEXMATCH(R185,""MgCl""),""MgCl"",REGEXMATCH(R185,""CaCl""),""CaCl"", REGEXMATCH(R185,""MgCl CaCl""),""MgCl CaCl""),""None"")
"),"MgCl")</f>
        <v>MgCl</v>
      </c>
      <c r="R184" s="1" t="s">
        <v>34</v>
      </c>
      <c r="S184" s="1" t="s">
        <v>35</v>
      </c>
      <c r="T184" s="1" t="s">
        <v>36</v>
      </c>
      <c r="U184" s="1" t="s">
        <v>901</v>
      </c>
      <c r="V184" s="1" t="s">
        <v>91</v>
      </c>
      <c r="W184" s="1" t="s">
        <v>902</v>
      </c>
      <c r="X184" s="1">
        <v>10000169</v>
      </c>
      <c r="Z184" s="1" t="s">
        <v>907</v>
      </c>
      <c r="AA184" s="1" t="s">
        <v>41</v>
      </c>
    </row>
    <row r="185" spans="1:27" x14ac:dyDescent="0.3">
      <c r="A185" s="1">
        <v>1997</v>
      </c>
      <c r="B185" s="1" t="s">
        <v>724</v>
      </c>
      <c r="C185" s="1" t="s">
        <v>712</v>
      </c>
      <c r="D185" s="1" t="s">
        <v>725</v>
      </c>
      <c r="E185" s="1" t="s">
        <v>726</v>
      </c>
      <c r="F185" s="1" t="s">
        <v>66</v>
      </c>
      <c r="G185" s="1" t="s">
        <v>913</v>
      </c>
      <c r="H185" s="1" t="s">
        <v>727</v>
      </c>
      <c r="I185" s="1" t="s">
        <v>914</v>
      </c>
      <c r="J185" s="1">
        <f t="shared" si="0"/>
        <v>30</v>
      </c>
      <c r="K185" s="1">
        <f t="shared" si="1"/>
        <v>0.43333333333333335</v>
      </c>
      <c r="L185" s="1" t="s">
        <v>915</v>
      </c>
      <c r="M185" s="1">
        <v>0.6</v>
      </c>
      <c r="N185" s="1" t="s">
        <v>718</v>
      </c>
      <c r="O185" s="1">
        <v>30</v>
      </c>
      <c r="P185" s="1" t="s">
        <v>36</v>
      </c>
      <c r="Q185" s="1" t="s">
        <v>57</v>
      </c>
      <c r="R185" s="1" t="s">
        <v>58</v>
      </c>
      <c r="S185" s="1" t="s">
        <v>59</v>
      </c>
      <c r="T185" s="1" t="s">
        <v>721</v>
      </c>
      <c r="U185" s="1" t="s">
        <v>916</v>
      </c>
      <c r="V185" s="1" t="s">
        <v>917</v>
      </c>
      <c r="W185" s="1" t="s">
        <v>91</v>
      </c>
      <c r="X185" s="1">
        <v>10000170</v>
      </c>
      <c r="Z185" s="1" t="s">
        <v>730</v>
      </c>
      <c r="AA185" s="1" t="s">
        <v>41</v>
      </c>
    </row>
    <row r="186" spans="1:27" x14ac:dyDescent="0.3">
      <c r="A186" s="1">
        <v>1997</v>
      </c>
      <c r="B186" s="1" t="s">
        <v>724</v>
      </c>
      <c r="C186" s="1" t="s">
        <v>712</v>
      </c>
      <c r="D186" s="1" t="s">
        <v>725</v>
      </c>
      <c r="E186" s="1" t="s">
        <v>726</v>
      </c>
      <c r="F186" s="1" t="s">
        <v>66</v>
      </c>
      <c r="G186" s="1" t="s">
        <v>913</v>
      </c>
      <c r="H186" s="1" t="s">
        <v>918</v>
      </c>
      <c r="I186" s="1" t="s">
        <v>914</v>
      </c>
      <c r="J186" s="1">
        <f t="shared" si="0"/>
        <v>30</v>
      </c>
      <c r="K186" s="1">
        <f t="shared" si="1"/>
        <v>0.43333333333333335</v>
      </c>
      <c r="L186" s="1" t="s">
        <v>919</v>
      </c>
      <c r="M186" s="1">
        <v>7.7</v>
      </c>
      <c r="N186" s="1" t="s">
        <v>718</v>
      </c>
      <c r="O186" s="1">
        <v>30</v>
      </c>
      <c r="P186" s="1" t="s">
        <v>36</v>
      </c>
      <c r="Q186" s="1" t="s">
        <v>57</v>
      </c>
      <c r="R186" s="1" t="s">
        <v>58</v>
      </c>
      <c r="S186" s="1" t="s">
        <v>59</v>
      </c>
      <c r="T186" s="1" t="s">
        <v>920</v>
      </c>
      <c r="U186" s="1" t="s">
        <v>921</v>
      </c>
      <c r="V186" s="1" t="s">
        <v>917</v>
      </c>
      <c r="W186" s="1" t="s">
        <v>91</v>
      </c>
      <c r="X186" s="1">
        <v>10000170</v>
      </c>
      <c r="Z186" s="1" t="s">
        <v>730</v>
      </c>
      <c r="AA186" s="1" t="s">
        <v>41</v>
      </c>
    </row>
    <row r="187" spans="1:27" x14ac:dyDescent="0.3">
      <c r="A187" s="1">
        <v>1997</v>
      </c>
      <c r="B187" s="1" t="s">
        <v>724</v>
      </c>
      <c r="C187" s="1" t="s">
        <v>712</v>
      </c>
      <c r="D187" s="1" t="s">
        <v>725</v>
      </c>
      <c r="E187" s="1" t="s">
        <v>726</v>
      </c>
      <c r="F187" s="1" t="s">
        <v>66</v>
      </c>
      <c r="G187" s="1" t="s">
        <v>922</v>
      </c>
      <c r="H187" s="1" t="s">
        <v>727</v>
      </c>
      <c r="I187" s="1" t="s">
        <v>923</v>
      </c>
      <c r="J187" s="1">
        <f t="shared" si="0"/>
        <v>27</v>
      </c>
      <c r="K187" s="1">
        <f t="shared" si="1"/>
        <v>0.62962962962962965</v>
      </c>
      <c r="L187" s="1" t="s">
        <v>924</v>
      </c>
      <c r="M187" s="1">
        <v>3.1</v>
      </c>
      <c r="N187" s="1" t="s">
        <v>718</v>
      </c>
      <c r="O187" s="1">
        <v>30</v>
      </c>
      <c r="P187" s="1" t="s">
        <v>36</v>
      </c>
      <c r="Q187" s="1" t="s">
        <v>57</v>
      </c>
      <c r="R187" s="1" t="s">
        <v>58</v>
      </c>
      <c r="S187" s="1" t="s">
        <v>59</v>
      </c>
      <c r="T187" s="1" t="s">
        <v>721</v>
      </c>
      <c r="U187" s="1" t="s">
        <v>925</v>
      </c>
      <c r="V187" s="1" t="s">
        <v>917</v>
      </c>
      <c r="W187" s="1" t="s">
        <v>91</v>
      </c>
      <c r="X187" s="1">
        <v>10000171</v>
      </c>
      <c r="Z187" s="1" t="s">
        <v>730</v>
      </c>
      <c r="AA187" s="1" t="s">
        <v>41</v>
      </c>
    </row>
    <row r="188" spans="1:27" x14ac:dyDescent="0.3">
      <c r="A188" s="1">
        <v>1997</v>
      </c>
      <c r="B188" s="1" t="s">
        <v>724</v>
      </c>
      <c r="C188" s="1" t="s">
        <v>712</v>
      </c>
      <c r="D188" s="1" t="s">
        <v>725</v>
      </c>
      <c r="E188" s="1" t="s">
        <v>726</v>
      </c>
      <c r="F188" s="1" t="s">
        <v>66</v>
      </c>
      <c r="G188" s="1" t="s">
        <v>922</v>
      </c>
      <c r="H188" s="1" t="s">
        <v>918</v>
      </c>
      <c r="I188" s="1" t="s">
        <v>923</v>
      </c>
      <c r="J188" s="1">
        <f t="shared" si="0"/>
        <v>27</v>
      </c>
      <c r="K188" s="1">
        <f t="shared" si="1"/>
        <v>0.62962962962962965</v>
      </c>
      <c r="L188" s="1" t="s">
        <v>926</v>
      </c>
      <c r="M188" s="1">
        <v>5.9</v>
      </c>
      <c r="N188" s="1" t="s">
        <v>718</v>
      </c>
      <c r="O188" s="1">
        <v>30</v>
      </c>
      <c r="P188" s="1" t="s">
        <v>36</v>
      </c>
      <c r="Q188" s="1" t="s">
        <v>57</v>
      </c>
      <c r="R188" s="1" t="s">
        <v>58</v>
      </c>
      <c r="S188" s="1" t="s">
        <v>59</v>
      </c>
      <c r="T188" s="1" t="s">
        <v>920</v>
      </c>
      <c r="U188" s="1" t="s">
        <v>925</v>
      </c>
      <c r="V188" s="1" t="s">
        <v>917</v>
      </c>
      <c r="W188" s="1" t="s">
        <v>91</v>
      </c>
      <c r="X188" s="1">
        <v>10000171</v>
      </c>
      <c r="Z188" s="1" t="s">
        <v>730</v>
      </c>
      <c r="AA188" s="1" t="s">
        <v>41</v>
      </c>
    </row>
    <row r="189" spans="1:27" x14ac:dyDescent="0.3">
      <c r="A189" s="1">
        <v>1997</v>
      </c>
      <c r="B189" s="1" t="s">
        <v>724</v>
      </c>
      <c r="C189" s="1" t="s">
        <v>712</v>
      </c>
      <c r="D189" s="1" t="s">
        <v>725</v>
      </c>
      <c r="E189" s="1" t="s">
        <v>726</v>
      </c>
      <c r="F189" s="1" t="s">
        <v>66</v>
      </c>
      <c r="G189" s="1" t="s">
        <v>927</v>
      </c>
      <c r="H189" s="1" t="s">
        <v>727</v>
      </c>
      <c r="I189" s="1" t="s">
        <v>928</v>
      </c>
      <c r="J189" s="1">
        <f t="shared" si="0"/>
        <v>51</v>
      </c>
      <c r="K189" s="1">
        <f t="shared" si="1"/>
        <v>0.45098039215686275</v>
      </c>
      <c r="L189" s="1" t="s">
        <v>929</v>
      </c>
      <c r="M189" s="1">
        <v>8.9999999999999993E-3</v>
      </c>
      <c r="N189" s="1" t="s">
        <v>718</v>
      </c>
      <c r="O189" s="1">
        <v>30</v>
      </c>
      <c r="P189" s="1" t="s">
        <v>36</v>
      </c>
      <c r="Q189" s="1" t="s">
        <v>57</v>
      </c>
      <c r="R189" s="1" t="s">
        <v>58</v>
      </c>
      <c r="S189" s="1" t="s">
        <v>59</v>
      </c>
      <c r="T189" s="1" t="s">
        <v>721</v>
      </c>
      <c r="U189" s="1" t="s">
        <v>930</v>
      </c>
      <c r="V189" s="1" t="s">
        <v>917</v>
      </c>
      <c r="W189" s="1" t="s">
        <v>91</v>
      </c>
      <c r="X189" s="1">
        <v>10000172</v>
      </c>
      <c r="Z189" s="1" t="s">
        <v>730</v>
      </c>
      <c r="AA189" s="1" t="s">
        <v>41</v>
      </c>
    </row>
    <row r="190" spans="1:27" x14ac:dyDescent="0.3">
      <c r="A190" s="1">
        <v>1997</v>
      </c>
      <c r="B190" s="1" t="s">
        <v>724</v>
      </c>
      <c r="C190" s="1" t="s">
        <v>712</v>
      </c>
      <c r="D190" s="1" t="s">
        <v>725</v>
      </c>
      <c r="E190" s="1" t="s">
        <v>726</v>
      </c>
      <c r="F190" s="1" t="s">
        <v>66</v>
      </c>
      <c r="G190" s="1" t="s">
        <v>927</v>
      </c>
      <c r="H190" s="1" t="s">
        <v>931</v>
      </c>
      <c r="I190" s="1" t="s">
        <v>928</v>
      </c>
      <c r="J190" s="1">
        <f t="shared" si="0"/>
        <v>51</v>
      </c>
      <c r="K190" s="1">
        <f t="shared" si="1"/>
        <v>0.45098039215686275</v>
      </c>
      <c r="L190" s="1" t="s">
        <v>932</v>
      </c>
      <c r="M190" s="1">
        <v>0.04</v>
      </c>
      <c r="N190" s="1" t="s">
        <v>718</v>
      </c>
      <c r="O190" s="1">
        <v>30</v>
      </c>
      <c r="P190" s="1" t="s">
        <v>36</v>
      </c>
      <c r="Q190" s="1" t="s">
        <v>57</v>
      </c>
      <c r="R190" s="1" t="s">
        <v>58</v>
      </c>
      <c r="S190" s="1" t="s">
        <v>59</v>
      </c>
      <c r="T190" s="1" t="s">
        <v>721</v>
      </c>
      <c r="U190" s="1" t="s">
        <v>930</v>
      </c>
      <c r="V190" s="1" t="s">
        <v>917</v>
      </c>
      <c r="W190" s="1" t="s">
        <v>91</v>
      </c>
      <c r="X190" s="1">
        <v>10000172</v>
      </c>
      <c r="Z190" s="1" t="s">
        <v>730</v>
      </c>
      <c r="AA190" s="1" t="s">
        <v>41</v>
      </c>
    </row>
    <row r="191" spans="1:27" x14ac:dyDescent="0.3">
      <c r="A191" s="1">
        <v>1997</v>
      </c>
      <c r="B191" s="1" t="s">
        <v>724</v>
      </c>
      <c r="C191" s="1" t="s">
        <v>712</v>
      </c>
      <c r="D191" s="1" t="s">
        <v>725</v>
      </c>
      <c r="E191" s="1" t="s">
        <v>726</v>
      </c>
      <c r="F191" s="1" t="s">
        <v>66</v>
      </c>
      <c r="G191" s="1" t="s">
        <v>933</v>
      </c>
      <c r="H191" s="1" t="s">
        <v>727</v>
      </c>
      <c r="I191" s="1" t="s">
        <v>934</v>
      </c>
      <c r="J191" s="1">
        <f t="shared" si="0"/>
        <v>58</v>
      </c>
      <c r="K191" s="1">
        <f t="shared" si="1"/>
        <v>0.63793103448275867</v>
      </c>
      <c r="L191" s="1" t="s">
        <v>935</v>
      </c>
      <c r="M191" s="1">
        <v>4.7E-2</v>
      </c>
      <c r="N191" s="1" t="s">
        <v>718</v>
      </c>
      <c r="O191" s="1">
        <v>30</v>
      </c>
      <c r="P191" s="1" t="s">
        <v>36</v>
      </c>
      <c r="Q191" s="1" t="s">
        <v>57</v>
      </c>
      <c r="R191" s="1" t="s">
        <v>58</v>
      </c>
      <c r="S191" s="1" t="s">
        <v>59</v>
      </c>
      <c r="T191" s="1" t="s">
        <v>721</v>
      </c>
      <c r="U191" s="1" t="s">
        <v>936</v>
      </c>
      <c r="V191" s="1" t="s">
        <v>91</v>
      </c>
      <c r="W191" s="1" t="s">
        <v>937</v>
      </c>
      <c r="X191" s="1">
        <v>10000173</v>
      </c>
      <c r="Z191" s="1" t="s">
        <v>730</v>
      </c>
      <c r="AA191" s="1" t="s">
        <v>41</v>
      </c>
    </row>
    <row r="192" spans="1:27" x14ac:dyDescent="0.3">
      <c r="A192" s="1">
        <v>1997</v>
      </c>
      <c r="B192" s="1" t="s">
        <v>724</v>
      </c>
      <c r="C192" s="1" t="s">
        <v>712</v>
      </c>
      <c r="D192" s="1" t="s">
        <v>725</v>
      </c>
      <c r="E192" s="1" t="s">
        <v>726</v>
      </c>
      <c r="F192" s="1" t="s">
        <v>66</v>
      </c>
      <c r="G192" s="1" t="s">
        <v>938</v>
      </c>
      <c r="H192" s="1" t="s">
        <v>727</v>
      </c>
      <c r="I192" s="1" t="s">
        <v>939</v>
      </c>
      <c r="J192" s="1">
        <f t="shared" si="0"/>
        <v>81</v>
      </c>
      <c r="K192" s="1">
        <f t="shared" si="1"/>
        <v>0.49382716049382713</v>
      </c>
      <c r="L192" s="1" t="s">
        <v>940</v>
      </c>
      <c r="M192" s="1">
        <v>0.01</v>
      </c>
      <c r="N192" s="1" t="s">
        <v>718</v>
      </c>
      <c r="O192" s="1">
        <v>30</v>
      </c>
      <c r="P192" s="1" t="s">
        <v>36</v>
      </c>
      <c r="Q192" s="1" t="s">
        <v>57</v>
      </c>
      <c r="R192" s="1" t="s">
        <v>58</v>
      </c>
      <c r="S192" s="1" t="s">
        <v>59</v>
      </c>
      <c r="T192" s="1" t="s">
        <v>721</v>
      </c>
      <c r="U192" s="1" t="s">
        <v>941</v>
      </c>
      <c r="V192" s="1" t="s">
        <v>91</v>
      </c>
      <c r="W192" s="1" t="s">
        <v>942</v>
      </c>
      <c r="X192" s="1">
        <v>10000174</v>
      </c>
      <c r="Z192" s="1" t="s">
        <v>730</v>
      </c>
      <c r="AA192" s="1" t="s">
        <v>41</v>
      </c>
    </row>
    <row r="193" spans="1:28" x14ac:dyDescent="0.3">
      <c r="A193" s="1">
        <v>1997</v>
      </c>
      <c r="B193" s="1" t="s">
        <v>724</v>
      </c>
      <c r="C193" s="1" t="s">
        <v>712</v>
      </c>
      <c r="D193" s="1" t="s">
        <v>725</v>
      </c>
      <c r="E193" s="1" t="s">
        <v>726</v>
      </c>
      <c r="F193" s="1" t="s">
        <v>66</v>
      </c>
      <c r="G193" s="1" t="s">
        <v>938</v>
      </c>
      <c r="H193" s="1" t="s">
        <v>931</v>
      </c>
      <c r="I193" s="1" t="s">
        <v>939</v>
      </c>
      <c r="J193" s="1">
        <f t="shared" si="0"/>
        <v>81</v>
      </c>
      <c r="K193" s="1">
        <f t="shared" si="1"/>
        <v>0.49382716049382713</v>
      </c>
      <c r="L193" s="1" t="s">
        <v>943</v>
      </c>
      <c r="M193" s="1" t="s">
        <v>59</v>
      </c>
      <c r="N193" s="1" t="s">
        <v>718</v>
      </c>
      <c r="O193" s="1">
        <v>30</v>
      </c>
      <c r="P193" s="1" t="s">
        <v>36</v>
      </c>
      <c r="Q193" s="1" t="str">
        <f ca="1">IFERROR(__xludf.DUMMYFUNCTION("IFNA(IFS(REGEXMATCH(R194,""MgCl""),""MgCl"",REGEXMATCH(R194,""CaCl""),""CaCl"", REGEXMATCH(R194,""MgCl CaCl""),""MgCl CaCl""),""None"")
"),"None")</f>
        <v>None</v>
      </c>
      <c r="R193" s="1" t="s">
        <v>58</v>
      </c>
      <c r="S193" s="1" t="s">
        <v>59</v>
      </c>
      <c r="T193" s="1" t="s">
        <v>721</v>
      </c>
      <c r="U193" s="1" t="s">
        <v>941</v>
      </c>
      <c r="V193" s="1" t="s">
        <v>91</v>
      </c>
      <c r="W193" s="1" t="s">
        <v>942</v>
      </c>
      <c r="X193" s="1">
        <v>10000174</v>
      </c>
      <c r="Z193" s="1" t="s">
        <v>730</v>
      </c>
      <c r="AA193" s="1" t="s">
        <v>41</v>
      </c>
    </row>
    <row r="194" spans="1:28" x14ac:dyDescent="0.3">
      <c r="A194" s="1">
        <v>1997</v>
      </c>
      <c r="B194" s="1" t="s">
        <v>944</v>
      </c>
      <c r="C194" s="1" t="s">
        <v>945</v>
      </c>
      <c r="D194" s="1" t="s">
        <v>946</v>
      </c>
      <c r="E194" s="1" t="s">
        <v>8537</v>
      </c>
      <c r="F194" s="1" t="s">
        <v>26</v>
      </c>
      <c r="G194" s="1" t="s">
        <v>947</v>
      </c>
      <c r="H194" s="1" t="s">
        <v>948</v>
      </c>
      <c r="I194" s="1" t="s">
        <v>949</v>
      </c>
      <c r="J194" s="1">
        <f t="shared" si="0"/>
        <v>99</v>
      </c>
      <c r="K194" s="1">
        <f t="shared" si="1"/>
        <v>0.5757575757575758</v>
      </c>
      <c r="L194" s="1" t="s">
        <v>950</v>
      </c>
      <c r="M194" s="1">
        <v>70</v>
      </c>
      <c r="N194" s="1" t="s">
        <v>951</v>
      </c>
      <c r="O194" s="1">
        <v>50</v>
      </c>
      <c r="P194" s="1" t="s">
        <v>952</v>
      </c>
      <c r="Q194" s="1" t="s">
        <v>33</v>
      </c>
      <c r="R194" s="1" t="s">
        <v>34</v>
      </c>
      <c r="S194" s="1" t="s">
        <v>720</v>
      </c>
      <c r="T194" s="1" t="s">
        <v>36</v>
      </c>
      <c r="U194" s="1" t="s">
        <v>953</v>
      </c>
      <c r="V194" s="1" t="s">
        <v>91</v>
      </c>
      <c r="W194" s="1" t="s">
        <v>91</v>
      </c>
      <c r="X194" s="1">
        <v>10000175</v>
      </c>
      <c r="Z194" s="1" t="s">
        <v>954</v>
      </c>
      <c r="AA194" s="1" t="s">
        <v>41</v>
      </c>
    </row>
    <row r="195" spans="1:28" x14ac:dyDescent="0.3">
      <c r="A195" s="1">
        <v>1997</v>
      </c>
      <c r="B195" s="1" t="s">
        <v>955</v>
      </c>
      <c r="C195" s="1" t="s">
        <v>382</v>
      </c>
      <c r="D195" s="1" t="s">
        <v>956</v>
      </c>
      <c r="E195" s="1" t="s">
        <v>8736</v>
      </c>
      <c r="F195" s="1" t="s">
        <v>26</v>
      </c>
      <c r="G195" s="1" t="s">
        <v>957</v>
      </c>
      <c r="H195" s="1" t="s">
        <v>958</v>
      </c>
      <c r="I195" s="1" t="s">
        <v>959</v>
      </c>
      <c r="J195" s="1">
        <f t="shared" si="0"/>
        <v>80</v>
      </c>
      <c r="K195" s="1">
        <f t="shared" si="1"/>
        <v>0.625</v>
      </c>
      <c r="L195" s="1" t="s">
        <v>36</v>
      </c>
      <c r="M195" s="1" t="s">
        <v>59</v>
      </c>
      <c r="N195" s="1" t="s">
        <v>960</v>
      </c>
      <c r="O195" s="1">
        <v>40</v>
      </c>
      <c r="P195" s="1" t="s">
        <v>961</v>
      </c>
      <c r="Q195" s="1" t="str">
        <f ca="1">IFERROR(__xludf.DUMMYFUNCTION("IFNA(IFS(REGEXMATCH(R196,""MgCl""),""MgCl"",REGEXMATCH(R196,""CaCl""),""CaCl"", REGEXMATCH(R196,""MgCl CaCl""),""MgCl CaCl""),""None"")
"),"None")</f>
        <v>None</v>
      </c>
      <c r="R195" s="1" t="s">
        <v>34</v>
      </c>
      <c r="S195" s="1">
        <v>8</v>
      </c>
      <c r="T195" s="1" t="s">
        <v>36</v>
      </c>
      <c r="U195" s="1" t="s">
        <v>962</v>
      </c>
      <c r="V195" s="1" t="s">
        <v>91</v>
      </c>
      <c r="W195" s="1" t="s">
        <v>91</v>
      </c>
      <c r="X195" s="1">
        <v>10000176</v>
      </c>
      <c r="Z195" s="1" t="s">
        <v>963</v>
      </c>
      <c r="AA195" s="1" t="s">
        <v>41</v>
      </c>
    </row>
    <row r="196" spans="1:28" x14ac:dyDescent="0.3">
      <c r="A196" s="1">
        <v>1997</v>
      </c>
      <c r="B196" s="1" t="s">
        <v>964</v>
      </c>
      <c r="C196" s="1" t="s">
        <v>945</v>
      </c>
      <c r="D196" s="1" t="s">
        <v>965</v>
      </c>
      <c r="E196" s="1" t="s">
        <v>8538</v>
      </c>
      <c r="F196" s="1" t="s">
        <v>26</v>
      </c>
      <c r="G196" s="1" t="s">
        <v>966</v>
      </c>
      <c r="H196" s="1" t="s">
        <v>967</v>
      </c>
      <c r="I196" s="1" t="s">
        <v>968</v>
      </c>
      <c r="J196" s="1">
        <f t="shared" si="0"/>
        <v>109</v>
      </c>
      <c r="K196" s="1">
        <f t="shared" si="1"/>
        <v>0.52293577981651373</v>
      </c>
      <c r="L196" s="1" t="s">
        <v>969</v>
      </c>
      <c r="M196" s="1">
        <v>139</v>
      </c>
      <c r="N196" s="1" t="s">
        <v>970</v>
      </c>
      <c r="O196" s="1">
        <v>60</v>
      </c>
      <c r="P196" s="1" t="s">
        <v>971</v>
      </c>
      <c r="Q196" s="1" t="s">
        <v>796</v>
      </c>
      <c r="R196" s="1" t="s">
        <v>34</v>
      </c>
      <c r="S196" s="1" t="s">
        <v>73</v>
      </c>
      <c r="T196" s="1" t="s">
        <v>36</v>
      </c>
      <c r="U196" s="1" t="s">
        <v>972</v>
      </c>
      <c r="V196" s="1" t="s">
        <v>91</v>
      </c>
      <c r="W196" s="1" t="s">
        <v>91</v>
      </c>
      <c r="X196" s="1">
        <v>10000177</v>
      </c>
      <c r="Z196" s="1" t="s">
        <v>517</v>
      </c>
      <c r="AA196" s="1" t="s">
        <v>41</v>
      </c>
    </row>
    <row r="197" spans="1:28" x14ac:dyDescent="0.3">
      <c r="A197" s="1">
        <v>1997</v>
      </c>
      <c r="B197" s="1" t="s">
        <v>973</v>
      </c>
      <c r="C197" s="1" t="s">
        <v>945</v>
      </c>
      <c r="D197" s="1" t="s">
        <v>965</v>
      </c>
      <c r="E197" s="1" t="s">
        <v>8539</v>
      </c>
      <c r="F197" s="1" t="s">
        <v>26</v>
      </c>
      <c r="G197" s="1" t="s">
        <v>974</v>
      </c>
      <c r="H197" s="1" t="s">
        <v>967</v>
      </c>
      <c r="I197" s="1" t="s">
        <v>975</v>
      </c>
      <c r="J197" s="1">
        <f t="shared" si="0"/>
        <v>109</v>
      </c>
      <c r="K197" s="1">
        <f t="shared" si="1"/>
        <v>0.55045871559633031</v>
      </c>
      <c r="L197" s="1" t="s">
        <v>976</v>
      </c>
      <c r="M197" s="1">
        <v>930</v>
      </c>
      <c r="N197" s="1" t="s">
        <v>970</v>
      </c>
      <c r="O197" s="1">
        <v>60</v>
      </c>
      <c r="P197" s="1" t="s">
        <v>971</v>
      </c>
      <c r="Q197" s="1" t="s">
        <v>796</v>
      </c>
      <c r="R197" s="1" t="s">
        <v>34</v>
      </c>
      <c r="S197" s="1" t="s">
        <v>73</v>
      </c>
      <c r="T197" s="1" t="s">
        <v>36</v>
      </c>
      <c r="U197" s="1" t="s">
        <v>972</v>
      </c>
      <c r="V197" s="1" t="s">
        <v>91</v>
      </c>
      <c r="W197" s="1" t="s">
        <v>91</v>
      </c>
      <c r="X197" s="1">
        <v>10000178</v>
      </c>
      <c r="Z197" s="1" t="s">
        <v>517</v>
      </c>
      <c r="AA197" s="1" t="s">
        <v>41</v>
      </c>
    </row>
    <row r="198" spans="1:28" x14ac:dyDescent="0.3">
      <c r="A198" s="1">
        <v>1997</v>
      </c>
      <c r="B198" s="1" t="s">
        <v>977</v>
      </c>
      <c r="C198" s="1" t="s">
        <v>562</v>
      </c>
      <c r="D198" s="1" t="s">
        <v>789</v>
      </c>
      <c r="E198" s="1" t="s">
        <v>8737</v>
      </c>
      <c r="F198" s="1" t="s">
        <v>26</v>
      </c>
      <c r="G198" s="1" t="s">
        <v>978</v>
      </c>
      <c r="H198" s="1" t="s">
        <v>979</v>
      </c>
      <c r="I198" s="1" t="s">
        <v>980</v>
      </c>
      <c r="J198" s="1">
        <f t="shared" si="0"/>
        <v>167</v>
      </c>
      <c r="K198" s="1">
        <f t="shared" si="1"/>
        <v>0.43712574850299402</v>
      </c>
      <c r="L198" s="1" t="s">
        <v>981</v>
      </c>
      <c r="M198" s="1">
        <v>120</v>
      </c>
      <c r="N198" s="1" t="s">
        <v>501</v>
      </c>
      <c r="O198" s="1">
        <v>120</v>
      </c>
      <c r="P198" s="1" t="s">
        <v>982</v>
      </c>
      <c r="Q198" s="1" t="s">
        <v>796</v>
      </c>
      <c r="R198" s="1" t="s">
        <v>34</v>
      </c>
      <c r="S198" s="1" t="s">
        <v>89</v>
      </c>
      <c r="T198" s="1" t="s">
        <v>36</v>
      </c>
      <c r="U198" s="1" t="s">
        <v>983</v>
      </c>
      <c r="V198" s="1" t="s">
        <v>91</v>
      </c>
      <c r="W198" s="1" t="s">
        <v>984</v>
      </c>
      <c r="X198" s="1">
        <v>10000179</v>
      </c>
      <c r="Z198" s="1" t="s">
        <v>985</v>
      </c>
      <c r="AA198" s="1" t="s">
        <v>41</v>
      </c>
    </row>
    <row r="199" spans="1:28" x14ac:dyDescent="0.3">
      <c r="A199" s="1">
        <v>1997</v>
      </c>
      <c r="B199" s="1" t="s">
        <v>977</v>
      </c>
      <c r="C199" s="1" t="s">
        <v>562</v>
      </c>
      <c r="D199" s="1" t="s">
        <v>789</v>
      </c>
      <c r="E199" s="1" t="s">
        <v>8737</v>
      </c>
      <c r="F199" s="1" t="s">
        <v>26</v>
      </c>
      <c r="G199" s="1" t="s">
        <v>986</v>
      </c>
      <c r="H199" s="1" t="s">
        <v>979</v>
      </c>
      <c r="I199" s="1" t="s">
        <v>987</v>
      </c>
      <c r="J199" s="1">
        <f t="shared" si="0"/>
        <v>162</v>
      </c>
      <c r="K199" s="1">
        <f t="shared" si="1"/>
        <v>0.4567901234567901</v>
      </c>
      <c r="L199" s="1" t="s">
        <v>406</v>
      </c>
      <c r="M199" s="1" t="s">
        <v>59</v>
      </c>
      <c r="N199" s="1" t="s">
        <v>501</v>
      </c>
      <c r="O199" s="1">
        <v>120</v>
      </c>
      <c r="P199" s="1" t="s">
        <v>982</v>
      </c>
      <c r="Q199" s="1" t="str">
        <f ca="1">IFERROR(__xludf.DUMMYFUNCTION("IFNA(IFS(REGEXMATCH(R200,""MgCl""),""MgCl"",REGEXMATCH(R200,""CaCl""),""CaCl"", REGEXMATCH(R200,""MgCl CaCl""),""MgCl CaCl""),""None"")
"),"CaCl")</f>
        <v>CaCl</v>
      </c>
      <c r="R199" s="1" t="s">
        <v>34</v>
      </c>
      <c r="S199" s="1" t="s">
        <v>89</v>
      </c>
      <c r="T199" s="1" t="s">
        <v>36</v>
      </c>
      <c r="U199" s="1" t="s">
        <v>988</v>
      </c>
      <c r="V199" s="1" t="s">
        <v>91</v>
      </c>
      <c r="W199" s="1" t="s">
        <v>91</v>
      </c>
      <c r="X199" s="1">
        <v>10000180</v>
      </c>
      <c r="Z199" s="1" t="s">
        <v>985</v>
      </c>
      <c r="AA199" s="1" t="s">
        <v>41</v>
      </c>
    </row>
    <row r="200" spans="1:28" x14ac:dyDescent="0.3">
      <c r="A200" s="1">
        <v>1997</v>
      </c>
      <c r="B200" s="1" t="s">
        <v>989</v>
      </c>
      <c r="C200" s="1" t="s">
        <v>81</v>
      </c>
      <c r="D200" s="1" t="s">
        <v>990</v>
      </c>
      <c r="E200" s="1" t="s">
        <v>8738</v>
      </c>
      <c r="F200" s="1" t="s">
        <v>26</v>
      </c>
      <c r="G200" s="1" t="s">
        <v>991</v>
      </c>
      <c r="H200" s="1" t="s">
        <v>992</v>
      </c>
      <c r="I200" s="1" t="s">
        <v>993</v>
      </c>
      <c r="J200" s="1">
        <f t="shared" si="0"/>
        <v>136</v>
      </c>
      <c r="K200" s="1">
        <f t="shared" si="1"/>
        <v>0.58088235294117652</v>
      </c>
      <c r="L200" s="1" t="s">
        <v>994</v>
      </c>
      <c r="M200" s="1" t="s">
        <v>59</v>
      </c>
      <c r="N200" s="1" t="s">
        <v>995</v>
      </c>
      <c r="O200" s="1">
        <v>3</v>
      </c>
      <c r="P200" s="1" t="s">
        <v>996</v>
      </c>
      <c r="Q200" s="1" t="str">
        <f ca="1">IFERROR(__xludf.DUMMYFUNCTION("IFNA(IFS(REGEXMATCH(R201,""MgCl""),""MgCl"",REGEXMATCH(R201,""CaCl""),""CaCl"", REGEXMATCH(R201,""MgCl CaCl""),""MgCl CaCl""),""None"")
"),"None")</f>
        <v>None</v>
      </c>
      <c r="R200" s="1" t="s">
        <v>103</v>
      </c>
      <c r="S200" s="1" t="s">
        <v>997</v>
      </c>
      <c r="T200" s="1" t="s">
        <v>998</v>
      </c>
      <c r="U200" s="1" t="s">
        <v>999</v>
      </c>
      <c r="V200" s="1" t="s">
        <v>91</v>
      </c>
      <c r="W200" s="1" t="s">
        <v>1000</v>
      </c>
      <c r="X200" s="1">
        <v>10000181</v>
      </c>
      <c r="Z200" s="1" t="s">
        <v>604</v>
      </c>
      <c r="AA200" s="1" t="s">
        <v>41</v>
      </c>
    </row>
    <row r="201" spans="1:28" x14ac:dyDescent="0.3">
      <c r="A201" s="1">
        <v>1997</v>
      </c>
      <c r="B201" s="1" t="s">
        <v>1001</v>
      </c>
      <c r="C201" s="1" t="s">
        <v>81</v>
      </c>
      <c r="D201" s="1" t="s">
        <v>1002</v>
      </c>
      <c r="E201" s="1" t="s">
        <v>1003</v>
      </c>
      <c r="F201" s="1" t="s">
        <v>66</v>
      </c>
      <c r="G201" s="1" t="s">
        <v>1004</v>
      </c>
      <c r="H201" s="1" t="s">
        <v>1005</v>
      </c>
      <c r="I201" s="1" t="s">
        <v>1006</v>
      </c>
      <c r="J201" s="1">
        <f t="shared" si="0"/>
        <v>55</v>
      </c>
      <c r="K201" s="1">
        <f t="shared" si="1"/>
        <v>0.58181818181818179</v>
      </c>
      <c r="L201" s="1" t="s">
        <v>1007</v>
      </c>
      <c r="M201" s="1">
        <v>1170</v>
      </c>
      <c r="N201" s="1" t="s">
        <v>1008</v>
      </c>
      <c r="O201" s="1">
        <v>60</v>
      </c>
      <c r="P201" s="1" t="s">
        <v>1009</v>
      </c>
      <c r="Q201" s="1" t="s">
        <v>297</v>
      </c>
      <c r="R201" s="1" t="s">
        <v>315</v>
      </c>
      <c r="S201" s="1" t="s">
        <v>1010</v>
      </c>
      <c r="T201" s="1" t="s">
        <v>36</v>
      </c>
      <c r="U201" s="1" t="s">
        <v>1011</v>
      </c>
      <c r="V201" s="1" t="s">
        <v>38</v>
      </c>
      <c r="W201" s="1" t="s">
        <v>1012</v>
      </c>
      <c r="X201" s="1">
        <v>10000182</v>
      </c>
      <c r="Z201" s="1" t="s">
        <v>1013</v>
      </c>
      <c r="AA201" s="1" t="s">
        <v>41</v>
      </c>
      <c r="AB201" s="1" t="s">
        <v>8739</v>
      </c>
    </row>
    <row r="202" spans="1:28" x14ac:dyDescent="0.3">
      <c r="A202" s="1">
        <v>1997</v>
      </c>
      <c r="B202" s="1" t="s">
        <v>1001</v>
      </c>
      <c r="C202" s="1" t="s">
        <v>81</v>
      </c>
      <c r="D202" s="1" t="s">
        <v>1002</v>
      </c>
      <c r="E202" s="1" t="s">
        <v>1003</v>
      </c>
      <c r="F202" s="1" t="s">
        <v>66</v>
      </c>
      <c r="G202" s="1" t="s">
        <v>1014</v>
      </c>
      <c r="H202" s="1" t="s">
        <v>1005</v>
      </c>
      <c r="I202" s="1" t="s">
        <v>1006</v>
      </c>
      <c r="J202" s="1">
        <f t="shared" si="0"/>
        <v>55</v>
      </c>
      <c r="K202" s="1">
        <f t="shared" si="1"/>
        <v>0.58181818181818179</v>
      </c>
      <c r="L202" s="1" t="s">
        <v>1015</v>
      </c>
      <c r="M202" s="1">
        <v>850</v>
      </c>
      <c r="N202" s="1" t="s">
        <v>1008</v>
      </c>
      <c r="O202" s="1">
        <v>60</v>
      </c>
      <c r="P202" s="1" t="s">
        <v>1009</v>
      </c>
      <c r="Q202" s="1" t="s">
        <v>297</v>
      </c>
      <c r="R202" s="1" t="s">
        <v>315</v>
      </c>
      <c r="S202" s="1" t="s">
        <v>1010</v>
      </c>
      <c r="T202" s="1" t="s">
        <v>36</v>
      </c>
      <c r="U202" s="1" t="s">
        <v>1011</v>
      </c>
      <c r="V202" s="1" t="s">
        <v>38</v>
      </c>
      <c r="W202" s="1" t="s">
        <v>1012</v>
      </c>
      <c r="X202" s="1">
        <v>10000182</v>
      </c>
      <c r="Z202" s="1" t="s">
        <v>1013</v>
      </c>
      <c r="AA202" s="1" t="s">
        <v>41</v>
      </c>
    </row>
    <row r="203" spans="1:28" x14ac:dyDescent="0.3">
      <c r="A203" s="1">
        <v>1997</v>
      </c>
      <c r="B203" s="1" t="s">
        <v>1016</v>
      </c>
      <c r="C203" s="1" t="s">
        <v>673</v>
      </c>
      <c r="D203" s="1" t="s">
        <v>1017</v>
      </c>
      <c r="E203" s="1" t="s">
        <v>1018</v>
      </c>
      <c r="F203" s="1" t="s">
        <v>107</v>
      </c>
      <c r="G203" s="1" t="s">
        <v>1019</v>
      </c>
      <c r="H203" s="1" t="s">
        <v>1020</v>
      </c>
      <c r="I203" s="1" t="s">
        <v>1021</v>
      </c>
      <c r="J203" s="1">
        <f t="shared" si="0"/>
        <v>71</v>
      </c>
      <c r="K203" s="1">
        <f t="shared" si="1"/>
        <v>0.60563380281690138</v>
      </c>
      <c r="L203" s="1" t="s">
        <v>1022</v>
      </c>
      <c r="M203" s="1">
        <v>6.8</v>
      </c>
      <c r="N203" s="1" t="s">
        <v>1023</v>
      </c>
      <c r="O203" s="1">
        <v>40</v>
      </c>
      <c r="P203" s="1" t="s">
        <v>1024</v>
      </c>
      <c r="Q203" s="1" t="s">
        <v>57</v>
      </c>
      <c r="R203" s="1" t="s">
        <v>103</v>
      </c>
      <c r="S203" s="1">
        <v>7.4</v>
      </c>
      <c r="T203" s="1" t="s">
        <v>1025</v>
      </c>
      <c r="U203" s="1" t="s">
        <v>1026</v>
      </c>
      <c r="V203" s="1" t="s">
        <v>91</v>
      </c>
      <c r="W203" s="1" t="s">
        <v>1027</v>
      </c>
      <c r="X203" s="1">
        <v>10000183</v>
      </c>
      <c r="Z203" s="1" t="s">
        <v>1028</v>
      </c>
      <c r="AA203" s="1" t="s">
        <v>41</v>
      </c>
    </row>
    <row r="204" spans="1:28" x14ac:dyDescent="0.3">
      <c r="A204" s="1">
        <v>1997</v>
      </c>
      <c r="B204" s="1" t="s">
        <v>1016</v>
      </c>
      <c r="C204" s="1" t="s">
        <v>673</v>
      </c>
      <c r="D204" s="1" t="s">
        <v>1017</v>
      </c>
      <c r="E204" s="1" t="s">
        <v>1018</v>
      </c>
      <c r="F204" s="1" t="s">
        <v>107</v>
      </c>
      <c r="G204" s="1" t="s">
        <v>1029</v>
      </c>
      <c r="H204" s="1" t="s">
        <v>1020</v>
      </c>
      <c r="I204" s="1" t="s">
        <v>1030</v>
      </c>
      <c r="J204" s="1">
        <f t="shared" si="0"/>
        <v>72</v>
      </c>
      <c r="K204" s="1">
        <f t="shared" si="1"/>
        <v>0.63888888888888884</v>
      </c>
      <c r="L204" s="1" t="s">
        <v>1031</v>
      </c>
      <c r="M204" s="1">
        <v>8.8000000000000007</v>
      </c>
      <c r="N204" s="1" t="s">
        <v>1023</v>
      </c>
      <c r="O204" s="1">
        <v>40</v>
      </c>
      <c r="P204" s="1" t="s">
        <v>1024</v>
      </c>
      <c r="Q204" s="1" t="s">
        <v>57</v>
      </c>
      <c r="R204" s="1" t="s">
        <v>103</v>
      </c>
      <c r="S204" s="1">
        <v>7.4</v>
      </c>
      <c r="T204" s="1" t="s">
        <v>1025</v>
      </c>
      <c r="U204" s="1" t="s">
        <v>1026</v>
      </c>
      <c r="V204" s="1" t="s">
        <v>91</v>
      </c>
      <c r="W204" s="1" t="s">
        <v>1027</v>
      </c>
      <c r="X204" s="1">
        <v>10000184</v>
      </c>
      <c r="Z204" s="1" t="s">
        <v>1028</v>
      </c>
      <c r="AA204" s="1" t="s">
        <v>41</v>
      </c>
    </row>
    <row r="205" spans="1:28" x14ac:dyDescent="0.3">
      <c r="A205" s="1">
        <v>1997</v>
      </c>
      <c r="B205" s="1" t="s">
        <v>1016</v>
      </c>
      <c r="C205" s="1" t="s">
        <v>673</v>
      </c>
      <c r="D205" s="1" t="s">
        <v>1017</v>
      </c>
      <c r="E205" s="1" t="s">
        <v>1018</v>
      </c>
      <c r="F205" s="1" t="s">
        <v>107</v>
      </c>
      <c r="G205" s="1" t="s">
        <v>1032</v>
      </c>
      <c r="H205" s="1" t="s">
        <v>1020</v>
      </c>
      <c r="I205" s="1" t="s">
        <v>1033</v>
      </c>
      <c r="J205" s="1">
        <f t="shared" si="0"/>
        <v>71</v>
      </c>
      <c r="K205" s="1">
        <f t="shared" si="1"/>
        <v>0.647887323943662</v>
      </c>
      <c r="L205" s="1" t="s">
        <v>688</v>
      </c>
      <c r="M205" s="1">
        <v>35</v>
      </c>
      <c r="N205" s="1" t="s">
        <v>1023</v>
      </c>
      <c r="O205" s="1">
        <v>40</v>
      </c>
      <c r="P205" s="1" t="s">
        <v>1024</v>
      </c>
      <c r="Q205" s="1" t="s">
        <v>57</v>
      </c>
      <c r="R205" s="1" t="s">
        <v>103</v>
      </c>
      <c r="S205" s="1">
        <v>7.4</v>
      </c>
      <c r="T205" s="1" t="s">
        <v>1025</v>
      </c>
      <c r="U205" s="1" t="s">
        <v>1026</v>
      </c>
      <c r="V205" s="1" t="s">
        <v>91</v>
      </c>
      <c r="W205" s="1" t="s">
        <v>1027</v>
      </c>
      <c r="X205" s="1">
        <v>10000185</v>
      </c>
      <c r="Z205" s="1" t="s">
        <v>1028</v>
      </c>
      <c r="AA205" s="1" t="s">
        <v>41</v>
      </c>
    </row>
    <row r="206" spans="1:28" x14ac:dyDescent="0.3">
      <c r="A206" s="1">
        <v>1997</v>
      </c>
      <c r="B206" s="1" t="s">
        <v>1016</v>
      </c>
      <c r="C206" s="1" t="s">
        <v>673</v>
      </c>
      <c r="D206" s="1" t="s">
        <v>1017</v>
      </c>
      <c r="E206" s="1" t="s">
        <v>1018</v>
      </c>
      <c r="F206" s="1" t="s">
        <v>112</v>
      </c>
      <c r="G206" s="1" t="s">
        <v>1034</v>
      </c>
      <c r="H206" s="1" t="s">
        <v>1020</v>
      </c>
      <c r="I206" s="1" t="s">
        <v>1035</v>
      </c>
      <c r="J206" s="1">
        <f t="shared" si="0"/>
        <v>69</v>
      </c>
      <c r="K206" s="1">
        <f t="shared" si="1"/>
        <v>0.6376811594202898</v>
      </c>
      <c r="L206" s="1" t="s">
        <v>1036</v>
      </c>
      <c r="M206" s="1">
        <v>1.8</v>
      </c>
      <c r="N206" s="1" t="s">
        <v>1023</v>
      </c>
      <c r="O206" s="1">
        <v>40</v>
      </c>
      <c r="P206" s="1" t="s">
        <v>1024</v>
      </c>
      <c r="Q206" s="1" t="s">
        <v>57</v>
      </c>
      <c r="R206" s="1" t="s">
        <v>103</v>
      </c>
      <c r="S206" s="1">
        <v>7.4</v>
      </c>
      <c r="T206" s="1" t="s">
        <v>1025</v>
      </c>
      <c r="U206" s="1" t="s">
        <v>1037</v>
      </c>
      <c r="V206" s="1" t="s">
        <v>1038</v>
      </c>
      <c r="W206" s="1" t="s">
        <v>1039</v>
      </c>
      <c r="X206" s="1">
        <v>10000186</v>
      </c>
      <c r="Z206" s="1" t="s">
        <v>1028</v>
      </c>
      <c r="AA206" s="1" t="s">
        <v>41</v>
      </c>
      <c r="AB206" s="1" t="s">
        <v>8740</v>
      </c>
    </row>
    <row r="207" spans="1:28" x14ac:dyDescent="0.3">
      <c r="A207" s="1">
        <v>1997</v>
      </c>
      <c r="B207" s="1" t="s">
        <v>1016</v>
      </c>
      <c r="C207" s="1" t="s">
        <v>673</v>
      </c>
      <c r="D207" s="1" t="s">
        <v>1017</v>
      </c>
      <c r="E207" s="1" t="s">
        <v>1018</v>
      </c>
      <c r="F207" s="1" t="s">
        <v>112</v>
      </c>
      <c r="G207" s="1" t="s">
        <v>1040</v>
      </c>
      <c r="H207" s="1" t="s">
        <v>1020</v>
      </c>
      <c r="I207" s="1" t="s">
        <v>1041</v>
      </c>
      <c r="J207" s="1">
        <f t="shared" si="0"/>
        <v>70</v>
      </c>
      <c r="K207" s="1">
        <f t="shared" si="1"/>
        <v>0.55714285714285716</v>
      </c>
      <c r="L207" s="1" t="s">
        <v>1042</v>
      </c>
      <c r="M207" s="1">
        <v>2.7</v>
      </c>
      <c r="N207" s="1" t="s">
        <v>1023</v>
      </c>
      <c r="O207" s="1">
        <v>40</v>
      </c>
      <c r="P207" s="1" t="s">
        <v>1024</v>
      </c>
      <c r="Q207" s="1" t="s">
        <v>57</v>
      </c>
      <c r="R207" s="1" t="s">
        <v>103</v>
      </c>
      <c r="S207" s="1">
        <v>7.4</v>
      </c>
      <c r="T207" s="1" t="s">
        <v>1025</v>
      </c>
      <c r="U207" s="1" t="s">
        <v>1043</v>
      </c>
      <c r="V207" s="1" t="s">
        <v>91</v>
      </c>
      <c r="W207" s="1" t="s">
        <v>1039</v>
      </c>
      <c r="X207" s="1">
        <v>10000187</v>
      </c>
      <c r="Z207" s="1" t="s">
        <v>1028</v>
      </c>
      <c r="AA207" s="1" t="s">
        <v>41</v>
      </c>
    </row>
    <row r="208" spans="1:28" x14ac:dyDescent="0.3">
      <c r="A208" s="1">
        <v>1997</v>
      </c>
      <c r="B208" s="1" t="s">
        <v>1016</v>
      </c>
      <c r="C208" s="1" t="s">
        <v>673</v>
      </c>
      <c r="D208" s="1" t="s">
        <v>1017</v>
      </c>
      <c r="E208" s="1" t="s">
        <v>1018</v>
      </c>
      <c r="F208" s="1" t="s">
        <v>127</v>
      </c>
      <c r="G208" s="1" t="s">
        <v>1044</v>
      </c>
      <c r="H208" s="1" t="s">
        <v>1020</v>
      </c>
      <c r="I208" s="1" t="s">
        <v>1045</v>
      </c>
      <c r="J208" s="1">
        <f t="shared" si="0"/>
        <v>73</v>
      </c>
      <c r="K208" s="1">
        <f t="shared" si="1"/>
        <v>0.58904109589041098</v>
      </c>
      <c r="L208" s="1" t="s">
        <v>1046</v>
      </c>
      <c r="M208" s="1">
        <v>106</v>
      </c>
      <c r="N208" s="1" t="s">
        <v>1023</v>
      </c>
      <c r="O208" s="1">
        <v>40</v>
      </c>
      <c r="P208" s="1" t="s">
        <v>1024</v>
      </c>
      <c r="Q208" s="1" t="s">
        <v>57</v>
      </c>
      <c r="R208" s="1" t="s">
        <v>103</v>
      </c>
      <c r="S208" s="1">
        <v>7.4</v>
      </c>
      <c r="T208" s="1" t="s">
        <v>1025</v>
      </c>
      <c r="U208" s="1" t="s">
        <v>1026</v>
      </c>
      <c r="V208" s="1" t="s">
        <v>91</v>
      </c>
      <c r="W208" s="1" t="s">
        <v>1047</v>
      </c>
      <c r="X208" s="1">
        <v>10000188</v>
      </c>
      <c r="Z208" s="1" t="s">
        <v>1028</v>
      </c>
      <c r="AA208" s="1" t="s">
        <v>41</v>
      </c>
    </row>
    <row r="209" spans="1:27" x14ac:dyDescent="0.3">
      <c r="A209" s="1">
        <v>1997</v>
      </c>
      <c r="B209" s="1" t="s">
        <v>1048</v>
      </c>
      <c r="C209" s="1" t="s">
        <v>1049</v>
      </c>
      <c r="D209" s="1" t="s">
        <v>1050</v>
      </c>
      <c r="E209" s="1" t="s">
        <v>1051</v>
      </c>
      <c r="F209" s="1" t="s">
        <v>107</v>
      </c>
      <c r="G209" s="1" t="s">
        <v>1052</v>
      </c>
      <c r="H209" s="1" t="s">
        <v>1053</v>
      </c>
      <c r="I209" s="1" t="s">
        <v>1054</v>
      </c>
      <c r="J209" s="1">
        <f t="shared" si="0"/>
        <v>69</v>
      </c>
      <c r="K209" s="1">
        <f t="shared" si="1"/>
        <v>0.56521739130434778</v>
      </c>
      <c r="L209" s="1" t="s">
        <v>1055</v>
      </c>
      <c r="M209" s="1">
        <v>1E-3</v>
      </c>
      <c r="N209" s="1" t="s">
        <v>1056</v>
      </c>
      <c r="O209" s="1">
        <v>40</v>
      </c>
      <c r="P209" s="1" t="s">
        <v>1057</v>
      </c>
      <c r="Q209" s="1" t="s">
        <v>57</v>
      </c>
      <c r="R209" s="1" t="s">
        <v>103</v>
      </c>
      <c r="S209" s="1">
        <v>7.4</v>
      </c>
      <c r="T209" s="1" t="s">
        <v>1058</v>
      </c>
      <c r="U209" s="1" t="s">
        <v>1059</v>
      </c>
      <c r="V209" s="1" t="s">
        <v>91</v>
      </c>
      <c r="W209" s="1" t="s">
        <v>1060</v>
      </c>
      <c r="X209" s="1">
        <v>10000189</v>
      </c>
      <c r="Z209" s="1" t="s">
        <v>1061</v>
      </c>
      <c r="AA209" s="1" t="s">
        <v>41</v>
      </c>
    </row>
    <row r="210" spans="1:27" x14ac:dyDescent="0.3">
      <c r="A210" s="1">
        <v>1997</v>
      </c>
      <c r="B210" s="1" t="s">
        <v>1048</v>
      </c>
      <c r="C210" s="1" t="s">
        <v>1049</v>
      </c>
      <c r="D210" s="1" t="s">
        <v>1050</v>
      </c>
      <c r="E210" s="1" t="s">
        <v>1051</v>
      </c>
      <c r="F210" s="1" t="s">
        <v>107</v>
      </c>
      <c r="G210" s="1" t="s">
        <v>1062</v>
      </c>
      <c r="H210" s="1" t="s">
        <v>1053</v>
      </c>
      <c r="I210" s="1" t="s">
        <v>1063</v>
      </c>
      <c r="J210" s="1">
        <f t="shared" si="0"/>
        <v>72</v>
      </c>
      <c r="K210" s="1">
        <f t="shared" si="1"/>
        <v>0.65277777777777779</v>
      </c>
      <c r="L210" s="1" t="s">
        <v>1064</v>
      </c>
      <c r="M210" s="1">
        <v>0.05</v>
      </c>
      <c r="N210" s="1" t="s">
        <v>1056</v>
      </c>
      <c r="O210" s="1">
        <v>40</v>
      </c>
      <c r="P210" s="1" t="s">
        <v>1057</v>
      </c>
      <c r="Q210" s="1" t="s">
        <v>57</v>
      </c>
      <c r="R210" s="1" t="s">
        <v>103</v>
      </c>
      <c r="S210" s="1">
        <v>7.4</v>
      </c>
      <c r="T210" s="1" t="s">
        <v>1058</v>
      </c>
      <c r="U210" s="1" t="s">
        <v>1059</v>
      </c>
      <c r="V210" s="1" t="s">
        <v>91</v>
      </c>
      <c r="W210" s="1" t="s">
        <v>1060</v>
      </c>
      <c r="X210" s="1">
        <v>10000190</v>
      </c>
      <c r="Z210" s="1" t="s">
        <v>1061</v>
      </c>
      <c r="AA210" s="1" t="s">
        <v>41</v>
      </c>
    </row>
    <row r="211" spans="1:27" x14ac:dyDescent="0.3">
      <c r="A211" s="1">
        <v>1997</v>
      </c>
      <c r="B211" s="1" t="s">
        <v>1048</v>
      </c>
      <c r="C211" s="1" t="s">
        <v>1049</v>
      </c>
      <c r="D211" s="1" t="s">
        <v>1050</v>
      </c>
      <c r="E211" s="1" t="s">
        <v>1051</v>
      </c>
      <c r="F211" s="1" t="s">
        <v>107</v>
      </c>
      <c r="G211" s="1" t="s">
        <v>1065</v>
      </c>
      <c r="H211" s="1" t="s">
        <v>1053</v>
      </c>
      <c r="I211" s="1" t="s">
        <v>1066</v>
      </c>
      <c r="J211" s="1">
        <f t="shared" si="0"/>
        <v>70</v>
      </c>
      <c r="K211" s="1">
        <f t="shared" si="1"/>
        <v>0.62857142857142856</v>
      </c>
      <c r="L211" s="1" t="s">
        <v>1067</v>
      </c>
      <c r="M211" s="1">
        <v>7.0000000000000007E-2</v>
      </c>
      <c r="N211" s="1" t="s">
        <v>1056</v>
      </c>
      <c r="O211" s="1">
        <v>40</v>
      </c>
      <c r="P211" s="1" t="s">
        <v>1057</v>
      </c>
      <c r="Q211" s="1" t="s">
        <v>57</v>
      </c>
      <c r="R211" s="1" t="s">
        <v>103</v>
      </c>
      <c r="S211" s="1">
        <v>7.4</v>
      </c>
      <c r="T211" s="1" t="s">
        <v>1058</v>
      </c>
      <c r="U211" s="1" t="s">
        <v>1059</v>
      </c>
      <c r="V211" s="1" t="s">
        <v>91</v>
      </c>
      <c r="W211" s="1" t="s">
        <v>1060</v>
      </c>
      <c r="X211" s="1">
        <v>10000191</v>
      </c>
      <c r="Z211" s="1" t="s">
        <v>1061</v>
      </c>
      <c r="AA211" s="1" t="s">
        <v>41</v>
      </c>
    </row>
    <row r="212" spans="1:27" x14ac:dyDescent="0.3">
      <c r="A212" s="1">
        <v>1997</v>
      </c>
      <c r="B212" s="1" t="s">
        <v>1048</v>
      </c>
      <c r="C212" s="1" t="s">
        <v>1049</v>
      </c>
      <c r="D212" s="1" t="s">
        <v>1050</v>
      </c>
      <c r="E212" s="1" t="s">
        <v>1051</v>
      </c>
      <c r="F212" s="1" t="s">
        <v>107</v>
      </c>
      <c r="G212" s="1" t="s">
        <v>1068</v>
      </c>
      <c r="H212" s="1" t="s">
        <v>1053</v>
      </c>
      <c r="I212" s="1" t="s">
        <v>1069</v>
      </c>
      <c r="J212" s="1">
        <f t="shared" si="0"/>
        <v>68</v>
      </c>
      <c r="K212" s="1">
        <f t="shared" si="1"/>
        <v>0.58823529411764708</v>
      </c>
      <c r="L212" s="1" t="s">
        <v>1070</v>
      </c>
      <c r="M212" s="1">
        <v>7.0000000000000007E-2</v>
      </c>
      <c r="N212" s="1" t="s">
        <v>1056</v>
      </c>
      <c r="O212" s="1">
        <v>40</v>
      </c>
      <c r="P212" s="1" t="s">
        <v>1057</v>
      </c>
      <c r="Q212" s="1" t="s">
        <v>57</v>
      </c>
      <c r="R212" s="1" t="s">
        <v>103</v>
      </c>
      <c r="S212" s="1">
        <v>7.4</v>
      </c>
      <c r="T212" s="1" t="s">
        <v>1058</v>
      </c>
      <c r="U212" s="1" t="s">
        <v>1059</v>
      </c>
      <c r="V212" s="1" t="s">
        <v>91</v>
      </c>
      <c r="W212" s="1" t="s">
        <v>1071</v>
      </c>
      <c r="X212" s="1">
        <v>10000192</v>
      </c>
      <c r="Z212" s="1" t="s">
        <v>1061</v>
      </c>
      <c r="AA212" s="1" t="s">
        <v>41</v>
      </c>
    </row>
    <row r="213" spans="1:27" x14ac:dyDescent="0.3">
      <c r="A213" s="1">
        <v>1997</v>
      </c>
      <c r="B213" s="1" t="s">
        <v>1048</v>
      </c>
      <c r="C213" s="1" t="s">
        <v>1049</v>
      </c>
      <c r="D213" s="1" t="s">
        <v>1050</v>
      </c>
      <c r="E213" s="1" t="s">
        <v>1051</v>
      </c>
      <c r="F213" s="1" t="s">
        <v>107</v>
      </c>
      <c r="G213" s="1" t="s">
        <v>1072</v>
      </c>
      <c r="H213" s="1" t="s">
        <v>1053</v>
      </c>
      <c r="I213" s="1" t="s">
        <v>1073</v>
      </c>
      <c r="J213" s="1">
        <f t="shared" si="0"/>
        <v>70</v>
      </c>
      <c r="K213" s="1">
        <f t="shared" si="1"/>
        <v>0.6</v>
      </c>
      <c r="L213" s="1" t="s">
        <v>1074</v>
      </c>
      <c r="M213" s="1">
        <v>0.47</v>
      </c>
      <c r="N213" s="1" t="s">
        <v>1056</v>
      </c>
      <c r="O213" s="1">
        <v>40</v>
      </c>
      <c r="P213" s="1" t="s">
        <v>1057</v>
      </c>
      <c r="Q213" s="1" t="s">
        <v>57</v>
      </c>
      <c r="R213" s="1" t="s">
        <v>103</v>
      </c>
      <c r="S213" s="1">
        <v>7.4</v>
      </c>
      <c r="T213" s="1" t="s">
        <v>1058</v>
      </c>
      <c r="U213" s="1" t="s">
        <v>1059</v>
      </c>
      <c r="V213" s="1" t="s">
        <v>91</v>
      </c>
      <c r="W213" s="1" t="s">
        <v>1075</v>
      </c>
      <c r="X213" s="1">
        <v>10000193</v>
      </c>
      <c r="Z213" s="1" t="s">
        <v>1061</v>
      </c>
      <c r="AA213" s="1" t="s">
        <v>41</v>
      </c>
    </row>
    <row r="214" spans="1:27" x14ac:dyDescent="0.3">
      <c r="A214" s="1">
        <v>1997</v>
      </c>
      <c r="B214" s="1" t="s">
        <v>1048</v>
      </c>
      <c r="C214" s="1" t="s">
        <v>1049</v>
      </c>
      <c r="D214" s="1" t="s">
        <v>1050</v>
      </c>
      <c r="E214" s="1" t="s">
        <v>1051</v>
      </c>
      <c r="F214" s="1" t="s">
        <v>107</v>
      </c>
      <c r="G214" s="1" t="s">
        <v>1076</v>
      </c>
      <c r="H214" s="1" t="s">
        <v>1053</v>
      </c>
      <c r="I214" s="1" t="s">
        <v>1077</v>
      </c>
      <c r="J214" s="1">
        <f t="shared" si="0"/>
        <v>70</v>
      </c>
      <c r="K214" s="1">
        <f t="shared" si="1"/>
        <v>0.6428571428571429</v>
      </c>
      <c r="L214" s="1" t="s">
        <v>1078</v>
      </c>
      <c r="M214" s="1">
        <v>0.03</v>
      </c>
      <c r="N214" s="1" t="s">
        <v>1056</v>
      </c>
      <c r="O214" s="1">
        <v>40</v>
      </c>
      <c r="P214" s="1" t="s">
        <v>1057</v>
      </c>
      <c r="Q214" s="1" t="s">
        <v>57</v>
      </c>
      <c r="R214" s="1" t="s">
        <v>103</v>
      </c>
      <c r="S214" s="1">
        <v>7.4</v>
      </c>
      <c r="T214" s="1" t="s">
        <v>1058</v>
      </c>
      <c r="U214" s="1" t="s">
        <v>1059</v>
      </c>
      <c r="V214" s="1" t="s">
        <v>91</v>
      </c>
      <c r="W214" s="1" t="s">
        <v>1060</v>
      </c>
      <c r="X214" s="1">
        <v>10000194</v>
      </c>
      <c r="Z214" s="1" t="s">
        <v>1061</v>
      </c>
      <c r="AA214" s="1" t="s">
        <v>41</v>
      </c>
    </row>
    <row r="215" spans="1:27" x14ac:dyDescent="0.3">
      <c r="A215" s="1">
        <v>1997</v>
      </c>
      <c r="B215" s="1" t="s">
        <v>1048</v>
      </c>
      <c r="C215" s="1" t="s">
        <v>1049</v>
      </c>
      <c r="D215" s="1" t="s">
        <v>1050</v>
      </c>
      <c r="E215" s="1" t="s">
        <v>1051</v>
      </c>
      <c r="F215" s="1" t="s">
        <v>107</v>
      </c>
      <c r="G215" s="1" t="s">
        <v>1079</v>
      </c>
      <c r="H215" s="1" t="s">
        <v>1053</v>
      </c>
      <c r="I215" s="1" t="s">
        <v>1080</v>
      </c>
      <c r="J215" s="1">
        <f t="shared" si="0"/>
        <v>69</v>
      </c>
      <c r="K215" s="1">
        <f t="shared" si="1"/>
        <v>0.6376811594202898</v>
      </c>
      <c r="L215" s="1" t="s">
        <v>1081</v>
      </c>
      <c r="M215" s="1">
        <v>0.12</v>
      </c>
      <c r="N215" s="1" t="s">
        <v>1056</v>
      </c>
      <c r="O215" s="1">
        <v>40</v>
      </c>
      <c r="P215" s="1" t="s">
        <v>1057</v>
      </c>
      <c r="Q215" s="1" t="s">
        <v>57</v>
      </c>
      <c r="R215" s="1" t="s">
        <v>103</v>
      </c>
      <c r="S215" s="1">
        <v>7.4</v>
      </c>
      <c r="T215" s="1" t="s">
        <v>1058</v>
      </c>
      <c r="U215" s="1" t="s">
        <v>1059</v>
      </c>
      <c r="V215" s="1" t="s">
        <v>91</v>
      </c>
      <c r="W215" s="1" t="s">
        <v>1060</v>
      </c>
      <c r="X215" s="1">
        <v>10000195</v>
      </c>
      <c r="Z215" s="1" t="s">
        <v>1061</v>
      </c>
      <c r="AA215" s="1" t="s">
        <v>41</v>
      </c>
    </row>
    <row r="216" spans="1:27" x14ac:dyDescent="0.3">
      <c r="A216" s="1">
        <v>1997</v>
      </c>
      <c r="B216" s="1" t="s">
        <v>1048</v>
      </c>
      <c r="C216" s="1" t="s">
        <v>1049</v>
      </c>
      <c r="D216" s="1" t="s">
        <v>1050</v>
      </c>
      <c r="E216" s="1" t="s">
        <v>1051</v>
      </c>
      <c r="F216" s="1" t="s">
        <v>107</v>
      </c>
      <c r="G216" s="1" t="s">
        <v>1082</v>
      </c>
      <c r="H216" s="1" t="s">
        <v>1053</v>
      </c>
      <c r="I216" s="1" t="s">
        <v>1083</v>
      </c>
      <c r="J216" s="1">
        <f t="shared" si="0"/>
        <v>69</v>
      </c>
      <c r="K216" s="1">
        <f t="shared" si="1"/>
        <v>0.57971014492753625</v>
      </c>
      <c r="L216" s="1" t="s">
        <v>1084</v>
      </c>
      <c r="M216" s="1">
        <v>0.33</v>
      </c>
      <c r="N216" s="1" t="s">
        <v>1056</v>
      </c>
      <c r="O216" s="1">
        <v>40</v>
      </c>
      <c r="P216" s="1" t="s">
        <v>1057</v>
      </c>
      <c r="Q216" s="1" t="s">
        <v>57</v>
      </c>
      <c r="R216" s="1" t="s">
        <v>103</v>
      </c>
      <c r="S216" s="1">
        <v>7.4</v>
      </c>
      <c r="T216" s="1" t="s">
        <v>1058</v>
      </c>
      <c r="U216" s="1" t="s">
        <v>1059</v>
      </c>
      <c r="V216" s="1" t="s">
        <v>91</v>
      </c>
      <c r="W216" s="1" t="s">
        <v>1071</v>
      </c>
      <c r="X216" s="1">
        <v>10000196</v>
      </c>
      <c r="Z216" s="1" t="s">
        <v>1061</v>
      </c>
      <c r="AA216" s="1" t="s">
        <v>41</v>
      </c>
    </row>
    <row r="217" spans="1:27" x14ac:dyDescent="0.3">
      <c r="A217" s="1">
        <v>1997</v>
      </c>
      <c r="B217" s="1" t="s">
        <v>1048</v>
      </c>
      <c r="C217" s="1" t="s">
        <v>1049</v>
      </c>
      <c r="D217" s="1" t="s">
        <v>1050</v>
      </c>
      <c r="E217" s="1" t="s">
        <v>1051</v>
      </c>
      <c r="F217" s="1" t="s">
        <v>107</v>
      </c>
      <c r="G217" s="1" t="s">
        <v>1085</v>
      </c>
      <c r="H217" s="1" t="s">
        <v>1053</v>
      </c>
      <c r="I217" s="1" t="s">
        <v>1086</v>
      </c>
      <c r="J217" s="1">
        <f t="shared" si="0"/>
        <v>71</v>
      </c>
      <c r="K217" s="1">
        <f t="shared" si="1"/>
        <v>0.647887323943662</v>
      </c>
      <c r="L217" s="1" t="s">
        <v>1087</v>
      </c>
      <c r="M217" s="1">
        <v>0.47</v>
      </c>
      <c r="N217" s="1" t="s">
        <v>1056</v>
      </c>
      <c r="O217" s="1">
        <v>40</v>
      </c>
      <c r="P217" s="1" t="s">
        <v>1057</v>
      </c>
      <c r="Q217" s="1" t="s">
        <v>57</v>
      </c>
      <c r="R217" s="1" t="s">
        <v>103</v>
      </c>
      <c r="S217" s="1">
        <v>7.4</v>
      </c>
      <c r="T217" s="1" t="s">
        <v>1058</v>
      </c>
      <c r="U217" s="1" t="s">
        <v>1059</v>
      </c>
      <c r="V217" s="1" t="s">
        <v>91</v>
      </c>
      <c r="W217" s="1" t="s">
        <v>1060</v>
      </c>
      <c r="X217" s="1">
        <v>10000197</v>
      </c>
      <c r="Z217" s="1" t="s">
        <v>1061</v>
      </c>
      <c r="AA217" s="1" t="s">
        <v>41</v>
      </c>
    </row>
    <row r="218" spans="1:27" x14ac:dyDescent="0.3">
      <c r="A218" s="1">
        <v>1997</v>
      </c>
      <c r="B218" s="1" t="s">
        <v>1048</v>
      </c>
      <c r="C218" s="1" t="s">
        <v>1049</v>
      </c>
      <c r="D218" s="1" t="s">
        <v>1050</v>
      </c>
      <c r="E218" s="1" t="s">
        <v>1051</v>
      </c>
      <c r="F218" s="1" t="s">
        <v>107</v>
      </c>
      <c r="G218" s="1" t="s">
        <v>1088</v>
      </c>
      <c r="H218" s="1" t="s">
        <v>1053</v>
      </c>
      <c r="I218" s="1" t="s">
        <v>1089</v>
      </c>
      <c r="J218" s="1">
        <f t="shared" si="0"/>
        <v>49</v>
      </c>
      <c r="K218" s="1">
        <f t="shared" si="1"/>
        <v>0.61224489795918369</v>
      </c>
      <c r="L218" s="1" t="s">
        <v>1090</v>
      </c>
      <c r="M218" s="1">
        <v>1.1299999999999999</v>
      </c>
      <c r="N218" s="1" t="s">
        <v>1056</v>
      </c>
      <c r="O218" s="1">
        <v>40</v>
      </c>
      <c r="P218" s="1" t="s">
        <v>1057</v>
      </c>
      <c r="Q218" s="1" t="s">
        <v>57</v>
      </c>
      <c r="R218" s="1" t="s">
        <v>103</v>
      </c>
      <c r="S218" s="1">
        <v>7.4</v>
      </c>
      <c r="T218" s="1" t="s">
        <v>1058</v>
      </c>
      <c r="U218" s="1" t="s">
        <v>1059</v>
      </c>
      <c r="V218" s="1" t="s">
        <v>91</v>
      </c>
      <c r="W218" s="1" t="s">
        <v>1060</v>
      </c>
      <c r="X218" s="1">
        <v>10000198</v>
      </c>
      <c r="Z218" s="1" t="s">
        <v>1061</v>
      </c>
      <c r="AA218" s="1" t="s">
        <v>41</v>
      </c>
    </row>
    <row r="219" spans="1:27" x14ac:dyDescent="0.3">
      <c r="A219" s="1">
        <v>1997</v>
      </c>
      <c r="B219" s="1" t="s">
        <v>1048</v>
      </c>
      <c r="C219" s="1" t="s">
        <v>1049</v>
      </c>
      <c r="D219" s="1" t="s">
        <v>1050</v>
      </c>
      <c r="E219" s="1" t="s">
        <v>1051</v>
      </c>
      <c r="F219" s="1" t="s">
        <v>112</v>
      </c>
      <c r="G219" s="1" t="s">
        <v>1091</v>
      </c>
      <c r="H219" s="1" t="s">
        <v>1053</v>
      </c>
      <c r="I219" s="1" t="s">
        <v>1092</v>
      </c>
      <c r="J219" s="1">
        <f t="shared" si="0"/>
        <v>71</v>
      </c>
      <c r="K219" s="1">
        <f t="shared" si="1"/>
        <v>0.61971830985915488</v>
      </c>
      <c r="L219" s="1" t="s">
        <v>1093</v>
      </c>
      <c r="M219" s="1">
        <v>0.4</v>
      </c>
      <c r="N219" s="1" t="s">
        <v>1056</v>
      </c>
      <c r="O219" s="1">
        <v>40</v>
      </c>
      <c r="P219" s="1" t="s">
        <v>1057</v>
      </c>
      <c r="Q219" s="1" t="s">
        <v>57</v>
      </c>
      <c r="R219" s="1" t="s">
        <v>103</v>
      </c>
      <c r="S219" s="1">
        <v>7.4</v>
      </c>
      <c r="T219" s="1" t="s">
        <v>1058</v>
      </c>
      <c r="U219" s="1" t="s">
        <v>1059</v>
      </c>
      <c r="V219" s="1" t="s">
        <v>91</v>
      </c>
      <c r="W219" s="1" t="s">
        <v>1094</v>
      </c>
      <c r="X219" s="1">
        <v>10000199</v>
      </c>
      <c r="Z219" s="1" t="s">
        <v>1061</v>
      </c>
      <c r="AA219" s="1" t="s">
        <v>41</v>
      </c>
    </row>
    <row r="220" spans="1:27" x14ac:dyDescent="0.3">
      <c r="A220" s="1">
        <v>1997</v>
      </c>
      <c r="B220" s="1" t="s">
        <v>1048</v>
      </c>
      <c r="C220" s="1" t="s">
        <v>1049</v>
      </c>
      <c r="D220" s="1" t="s">
        <v>1050</v>
      </c>
      <c r="E220" s="1" t="s">
        <v>1051</v>
      </c>
      <c r="F220" s="1" t="s">
        <v>112</v>
      </c>
      <c r="G220" s="1" t="s">
        <v>1095</v>
      </c>
      <c r="H220" s="1" t="s">
        <v>1053</v>
      </c>
      <c r="I220" s="1" t="s">
        <v>1096</v>
      </c>
      <c r="J220" s="1">
        <f t="shared" si="0"/>
        <v>71</v>
      </c>
      <c r="K220" s="1">
        <f t="shared" si="1"/>
        <v>0.60563380281690138</v>
      </c>
      <c r="L220" s="1" t="s">
        <v>1097</v>
      </c>
      <c r="M220" s="1">
        <v>0.7</v>
      </c>
      <c r="N220" s="1" t="s">
        <v>1056</v>
      </c>
      <c r="O220" s="1">
        <v>40</v>
      </c>
      <c r="P220" s="1" t="s">
        <v>1057</v>
      </c>
      <c r="Q220" s="1" t="s">
        <v>57</v>
      </c>
      <c r="R220" s="1" t="s">
        <v>103</v>
      </c>
      <c r="S220" s="1">
        <v>7.4</v>
      </c>
      <c r="T220" s="1" t="s">
        <v>1058</v>
      </c>
      <c r="U220" s="1" t="s">
        <v>1059</v>
      </c>
      <c r="V220" s="1" t="s">
        <v>91</v>
      </c>
      <c r="W220" s="1" t="s">
        <v>1094</v>
      </c>
      <c r="X220" s="1">
        <v>10000200</v>
      </c>
      <c r="Z220" s="1" t="s">
        <v>1061</v>
      </c>
      <c r="AA220" s="1" t="s">
        <v>41</v>
      </c>
    </row>
    <row r="221" spans="1:27" x14ac:dyDescent="0.3">
      <c r="A221" s="1">
        <v>1997</v>
      </c>
      <c r="B221" s="1" t="s">
        <v>1048</v>
      </c>
      <c r="C221" s="1" t="s">
        <v>1049</v>
      </c>
      <c r="D221" s="1" t="s">
        <v>1050</v>
      </c>
      <c r="E221" s="1" t="s">
        <v>1051</v>
      </c>
      <c r="F221" s="1" t="s">
        <v>112</v>
      </c>
      <c r="G221" s="1" t="s">
        <v>1098</v>
      </c>
      <c r="H221" s="1" t="s">
        <v>1053</v>
      </c>
      <c r="I221" s="1" t="s">
        <v>1099</v>
      </c>
      <c r="J221" s="1">
        <f t="shared" si="0"/>
        <v>71</v>
      </c>
      <c r="K221" s="1">
        <f t="shared" si="1"/>
        <v>0.59154929577464788</v>
      </c>
      <c r="L221" s="1" t="s">
        <v>1100</v>
      </c>
      <c r="M221" s="1">
        <v>0.5</v>
      </c>
      <c r="N221" s="1" t="s">
        <v>1056</v>
      </c>
      <c r="O221" s="1">
        <v>40</v>
      </c>
      <c r="P221" s="1" t="s">
        <v>1057</v>
      </c>
      <c r="Q221" s="1" t="s">
        <v>57</v>
      </c>
      <c r="R221" s="1" t="s">
        <v>103</v>
      </c>
      <c r="S221" s="1">
        <v>7.4</v>
      </c>
      <c r="T221" s="1" t="s">
        <v>1058</v>
      </c>
      <c r="U221" s="1" t="s">
        <v>1059</v>
      </c>
      <c r="V221" s="1" t="s">
        <v>91</v>
      </c>
      <c r="W221" s="1" t="s">
        <v>1094</v>
      </c>
      <c r="X221" s="1">
        <v>10000201</v>
      </c>
      <c r="Z221" s="1" t="s">
        <v>1061</v>
      </c>
      <c r="AA221" s="1" t="s">
        <v>41</v>
      </c>
    </row>
    <row r="222" spans="1:27" x14ac:dyDescent="0.3">
      <c r="A222" s="1">
        <v>1997</v>
      </c>
      <c r="B222" s="1" t="s">
        <v>1048</v>
      </c>
      <c r="C222" s="1" t="s">
        <v>1049</v>
      </c>
      <c r="D222" s="1" t="s">
        <v>1050</v>
      </c>
      <c r="E222" s="1" t="s">
        <v>1051</v>
      </c>
      <c r="F222" s="1" t="s">
        <v>112</v>
      </c>
      <c r="G222" s="1" t="s">
        <v>1101</v>
      </c>
      <c r="H222" s="1" t="s">
        <v>1053</v>
      </c>
      <c r="I222" s="1" t="s">
        <v>1102</v>
      </c>
      <c r="J222" s="1">
        <f t="shared" si="0"/>
        <v>65</v>
      </c>
      <c r="K222" s="1">
        <f t="shared" si="1"/>
        <v>0.6</v>
      </c>
      <c r="L222" s="1" t="s">
        <v>1103</v>
      </c>
      <c r="M222" s="1">
        <v>0.43</v>
      </c>
      <c r="N222" s="1" t="s">
        <v>1056</v>
      </c>
      <c r="O222" s="1">
        <v>40</v>
      </c>
      <c r="P222" s="1" t="s">
        <v>1057</v>
      </c>
      <c r="Q222" s="1" t="s">
        <v>57</v>
      </c>
      <c r="R222" s="1" t="s">
        <v>103</v>
      </c>
      <c r="S222" s="1">
        <v>7.4</v>
      </c>
      <c r="T222" s="1" t="s">
        <v>1058</v>
      </c>
      <c r="U222" s="1" t="s">
        <v>1059</v>
      </c>
      <c r="V222" s="1" t="s">
        <v>91</v>
      </c>
      <c r="W222" s="1" t="s">
        <v>1094</v>
      </c>
      <c r="X222" s="1">
        <v>10000202</v>
      </c>
      <c r="Z222" s="1" t="s">
        <v>1061</v>
      </c>
      <c r="AA222" s="1" t="s">
        <v>41</v>
      </c>
    </row>
    <row r="223" spans="1:27" x14ac:dyDescent="0.3">
      <c r="A223" s="1">
        <v>1997</v>
      </c>
      <c r="B223" s="1" t="s">
        <v>1048</v>
      </c>
      <c r="C223" s="1" t="s">
        <v>1049</v>
      </c>
      <c r="D223" s="1" t="s">
        <v>1050</v>
      </c>
      <c r="E223" s="1" t="s">
        <v>1051</v>
      </c>
      <c r="F223" s="1" t="s">
        <v>112</v>
      </c>
      <c r="G223" s="1" t="s">
        <v>1104</v>
      </c>
      <c r="H223" s="1" t="s">
        <v>1053</v>
      </c>
      <c r="I223" s="1" t="s">
        <v>1105</v>
      </c>
      <c r="J223" s="1">
        <f t="shared" si="0"/>
        <v>71</v>
      </c>
      <c r="K223" s="1">
        <f t="shared" si="1"/>
        <v>0.647887323943662</v>
      </c>
      <c r="L223" s="1" t="s">
        <v>1106</v>
      </c>
      <c r="M223" s="1">
        <v>0.7</v>
      </c>
      <c r="N223" s="1" t="s">
        <v>1056</v>
      </c>
      <c r="O223" s="1">
        <v>40</v>
      </c>
      <c r="P223" s="1" t="s">
        <v>1057</v>
      </c>
      <c r="Q223" s="1" t="s">
        <v>57</v>
      </c>
      <c r="R223" s="1" t="s">
        <v>103</v>
      </c>
      <c r="S223" s="1">
        <v>7.4</v>
      </c>
      <c r="T223" s="1" t="s">
        <v>1058</v>
      </c>
      <c r="U223" s="1" t="s">
        <v>1059</v>
      </c>
      <c r="V223" s="1" t="s">
        <v>91</v>
      </c>
      <c r="W223" s="1" t="s">
        <v>1094</v>
      </c>
      <c r="X223" s="1">
        <v>10000203</v>
      </c>
      <c r="Z223" s="1" t="s">
        <v>1061</v>
      </c>
      <c r="AA223" s="1" t="s">
        <v>41</v>
      </c>
    </row>
    <row r="224" spans="1:27" x14ac:dyDescent="0.3">
      <c r="A224" s="1">
        <v>1997</v>
      </c>
      <c r="B224" s="1" t="s">
        <v>1048</v>
      </c>
      <c r="C224" s="1" t="s">
        <v>1049</v>
      </c>
      <c r="D224" s="1" t="s">
        <v>1050</v>
      </c>
      <c r="E224" s="1" t="s">
        <v>1051</v>
      </c>
      <c r="F224" s="1" t="s">
        <v>112</v>
      </c>
      <c r="G224" s="1" t="s">
        <v>1107</v>
      </c>
      <c r="H224" s="1" t="s">
        <v>1053</v>
      </c>
      <c r="I224" s="1" t="s">
        <v>1108</v>
      </c>
      <c r="J224" s="1">
        <f t="shared" si="0"/>
        <v>71</v>
      </c>
      <c r="K224" s="1">
        <f t="shared" si="1"/>
        <v>0.6619718309859155</v>
      </c>
      <c r="L224" s="1" t="s">
        <v>1109</v>
      </c>
      <c r="M224" s="1">
        <v>0.8</v>
      </c>
      <c r="N224" s="1" t="s">
        <v>1056</v>
      </c>
      <c r="O224" s="1">
        <v>40</v>
      </c>
      <c r="P224" s="1" t="s">
        <v>1057</v>
      </c>
      <c r="Q224" s="1" t="s">
        <v>57</v>
      </c>
      <c r="R224" s="1" t="s">
        <v>103</v>
      </c>
      <c r="S224" s="1">
        <v>7.4</v>
      </c>
      <c r="T224" s="1" t="s">
        <v>1058</v>
      </c>
      <c r="U224" s="1" t="s">
        <v>1059</v>
      </c>
      <c r="V224" s="1" t="s">
        <v>91</v>
      </c>
      <c r="W224" s="1" t="s">
        <v>1094</v>
      </c>
      <c r="X224" s="1">
        <v>10000204</v>
      </c>
      <c r="Z224" s="1" t="s">
        <v>1061</v>
      </c>
      <c r="AA224" s="1" t="s">
        <v>41</v>
      </c>
    </row>
    <row r="225" spans="1:27" x14ac:dyDescent="0.3">
      <c r="A225" s="1">
        <v>1997</v>
      </c>
      <c r="B225" s="1" t="s">
        <v>1048</v>
      </c>
      <c r="C225" s="1" t="s">
        <v>1049</v>
      </c>
      <c r="D225" s="1" t="s">
        <v>1050</v>
      </c>
      <c r="E225" s="1" t="s">
        <v>1051</v>
      </c>
      <c r="F225" s="1" t="s">
        <v>112</v>
      </c>
      <c r="G225" s="1" t="s">
        <v>1110</v>
      </c>
      <c r="H225" s="1" t="s">
        <v>1053</v>
      </c>
      <c r="I225" s="1" t="s">
        <v>1111</v>
      </c>
      <c r="J225" s="1">
        <f t="shared" si="0"/>
        <v>71</v>
      </c>
      <c r="K225" s="1">
        <f t="shared" si="1"/>
        <v>0.647887323943662</v>
      </c>
      <c r="L225" s="1" t="s">
        <v>1112</v>
      </c>
      <c r="M225" s="1">
        <v>1.2</v>
      </c>
      <c r="N225" s="1" t="s">
        <v>1056</v>
      </c>
      <c r="O225" s="1">
        <v>40</v>
      </c>
      <c r="P225" s="1" t="s">
        <v>1057</v>
      </c>
      <c r="Q225" s="1" t="s">
        <v>57</v>
      </c>
      <c r="R225" s="1" t="s">
        <v>103</v>
      </c>
      <c r="S225" s="1">
        <v>7.4</v>
      </c>
      <c r="T225" s="1" t="s">
        <v>1058</v>
      </c>
      <c r="U225" s="1" t="s">
        <v>1059</v>
      </c>
      <c r="V225" s="1" t="s">
        <v>91</v>
      </c>
      <c r="W225" s="1" t="s">
        <v>1094</v>
      </c>
      <c r="X225" s="1">
        <v>10000205</v>
      </c>
      <c r="Z225" s="1" t="s">
        <v>1061</v>
      </c>
      <c r="AA225" s="1" t="s">
        <v>41</v>
      </c>
    </row>
    <row r="226" spans="1:27" x14ac:dyDescent="0.3">
      <c r="A226" s="1">
        <v>1997</v>
      </c>
      <c r="B226" s="1" t="s">
        <v>1113</v>
      </c>
      <c r="C226" s="1" t="s">
        <v>1049</v>
      </c>
      <c r="D226" s="1" t="s">
        <v>1114</v>
      </c>
      <c r="E226" s="1" t="s">
        <v>1115</v>
      </c>
      <c r="F226" s="1" t="s">
        <v>112</v>
      </c>
      <c r="G226" s="1" t="s">
        <v>1116</v>
      </c>
      <c r="H226" s="1" t="s">
        <v>1117</v>
      </c>
      <c r="I226" s="1" t="s">
        <v>1118</v>
      </c>
      <c r="J226" s="1">
        <f t="shared" si="0"/>
        <v>92</v>
      </c>
      <c r="K226" s="1">
        <f t="shared" si="1"/>
        <v>0.67391304347826086</v>
      </c>
      <c r="L226" s="1" t="s">
        <v>1119</v>
      </c>
      <c r="M226" s="1">
        <v>60</v>
      </c>
      <c r="N226" s="1" t="s">
        <v>1120</v>
      </c>
      <c r="O226" s="1">
        <v>40</v>
      </c>
      <c r="P226" s="1" t="s">
        <v>1121</v>
      </c>
      <c r="Q226" s="1" t="s">
        <v>33</v>
      </c>
      <c r="R226" s="1" t="s">
        <v>34</v>
      </c>
      <c r="S226" s="1" t="s">
        <v>391</v>
      </c>
      <c r="T226" s="1" t="s">
        <v>36</v>
      </c>
      <c r="U226" s="1" t="s">
        <v>1122</v>
      </c>
      <c r="V226" s="1" t="s">
        <v>91</v>
      </c>
      <c r="W226" s="1" t="s">
        <v>1123</v>
      </c>
      <c r="X226" s="1">
        <v>10000206</v>
      </c>
      <c r="Z226" s="1" t="s">
        <v>1124</v>
      </c>
      <c r="AA226" s="1" t="s">
        <v>41</v>
      </c>
    </row>
    <row r="227" spans="1:27" x14ac:dyDescent="0.3">
      <c r="A227" s="1">
        <v>1997</v>
      </c>
      <c r="B227" s="1" t="s">
        <v>1125</v>
      </c>
      <c r="C227" s="1" t="s">
        <v>307</v>
      </c>
      <c r="D227" s="1" t="s">
        <v>1126</v>
      </c>
      <c r="E227" s="1" t="s">
        <v>8741</v>
      </c>
      <c r="F227" s="1" t="s">
        <v>66</v>
      </c>
      <c r="G227" s="1" t="s">
        <v>1127</v>
      </c>
      <c r="H227" s="1" t="s">
        <v>1128</v>
      </c>
      <c r="I227" s="1" t="s">
        <v>1129</v>
      </c>
      <c r="J227" s="1">
        <f t="shared" si="0"/>
        <v>40</v>
      </c>
      <c r="K227" s="1">
        <f t="shared" si="1"/>
        <v>0.47499999999999998</v>
      </c>
      <c r="L227" s="1" t="s">
        <v>406</v>
      </c>
      <c r="M227" s="1" t="s">
        <v>59</v>
      </c>
      <c r="N227" s="1" t="s">
        <v>1130</v>
      </c>
      <c r="O227" s="1">
        <v>40</v>
      </c>
      <c r="P227" s="1" t="s">
        <v>1131</v>
      </c>
      <c r="Q227" s="1" t="str">
        <f ca="1">IFERROR(__xludf.DUMMYFUNCTION("IFNA(IFS(REGEXMATCH(R228,""MgCl""),""MgCl"",REGEXMATCH(R228,""CaCl""),""CaCl"", REGEXMATCH(R228,""MgCl CaCl""),""MgCl CaCl""),""None"")
"),"None")</f>
        <v>None</v>
      </c>
      <c r="R227" s="1" t="s">
        <v>315</v>
      </c>
      <c r="S227" s="1" t="s">
        <v>391</v>
      </c>
      <c r="T227" s="1" t="s">
        <v>36</v>
      </c>
      <c r="U227" s="1" t="s">
        <v>1132</v>
      </c>
      <c r="V227" s="1" t="s">
        <v>1133</v>
      </c>
      <c r="W227" s="1" t="s">
        <v>1134</v>
      </c>
      <c r="X227" s="1">
        <v>10000207</v>
      </c>
      <c r="Z227" s="1" t="s">
        <v>1135</v>
      </c>
      <c r="AA227" s="1" t="s">
        <v>41</v>
      </c>
    </row>
    <row r="228" spans="1:27" x14ac:dyDescent="0.3">
      <c r="A228" s="1">
        <v>1997</v>
      </c>
      <c r="B228" s="1" t="s">
        <v>1125</v>
      </c>
      <c r="C228" s="1" t="s">
        <v>307</v>
      </c>
      <c r="D228" s="1" t="s">
        <v>1126</v>
      </c>
      <c r="E228" s="1" t="s">
        <v>8741</v>
      </c>
      <c r="F228" s="1" t="s">
        <v>66</v>
      </c>
      <c r="G228" s="1" t="s">
        <v>1136</v>
      </c>
      <c r="H228" s="1" t="s">
        <v>1128</v>
      </c>
      <c r="I228" s="1" t="s">
        <v>1137</v>
      </c>
      <c r="J228" s="1">
        <f t="shared" si="0"/>
        <v>40</v>
      </c>
      <c r="K228" s="1">
        <f t="shared" si="1"/>
        <v>0.5</v>
      </c>
      <c r="L228" s="1" t="s">
        <v>406</v>
      </c>
      <c r="M228" s="1" t="s">
        <v>59</v>
      </c>
      <c r="N228" s="1" t="s">
        <v>1130</v>
      </c>
      <c r="O228" s="1">
        <v>40</v>
      </c>
      <c r="P228" s="1" t="s">
        <v>1131</v>
      </c>
      <c r="Q228" s="1" t="str">
        <f ca="1">IFERROR(__xludf.DUMMYFUNCTION("IFNA(IFS(REGEXMATCH(R229,""MgCl""),""MgCl"",REGEXMATCH(R229,""CaCl""),""CaCl"", REGEXMATCH(R229,""MgCl CaCl""),""MgCl CaCl""),""None"")
"),"None")</f>
        <v>None</v>
      </c>
      <c r="R228" s="1" t="s">
        <v>315</v>
      </c>
      <c r="S228" s="1" t="s">
        <v>391</v>
      </c>
      <c r="T228" s="1" t="s">
        <v>36</v>
      </c>
      <c r="U228" s="1" t="s">
        <v>1132</v>
      </c>
      <c r="V228" s="1" t="s">
        <v>1133</v>
      </c>
      <c r="W228" s="1" t="s">
        <v>1138</v>
      </c>
      <c r="X228" s="1">
        <v>10000208</v>
      </c>
      <c r="Z228" s="1" t="s">
        <v>1135</v>
      </c>
      <c r="AA228" s="1" t="s">
        <v>41</v>
      </c>
    </row>
    <row r="229" spans="1:27" x14ac:dyDescent="0.3">
      <c r="A229" s="1">
        <v>1997</v>
      </c>
      <c r="B229" s="1" t="s">
        <v>1125</v>
      </c>
      <c r="C229" s="1" t="s">
        <v>307</v>
      </c>
      <c r="D229" s="1" t="s">
        <v>1126</v>
      </c>
      <c r="E229" s="1" t="s">
        <v>8741</v>
      </c>
      <c r="F229" s="1" t="s">
        <v>66</v>
      </c>
      <c r="G229" s="1" t="s">
        <v>1139</v>
      </c>
      <c r="H229" s="1" t="s">
        <v>1128</v>
      </c>
      <c r="I229" s="1" t="s">
        <v>1140</v>
      </c>
      <c r="J229" s="1">
        <f t="shared" si="0"/>
        <v>39</v>
      </c>
      <c r="K229" s="1">
        <f t="shared" si="1"/>
        <v>0.53846153846153844</v>
      </c>
      <c r="L229" s="1" t="s">
        <v>406</v>
      </c>
      <c r="M229" s="1" t="s">
        <v>59</v>
      </c>
      <c r="N229" s="1" t="s">
        <v>1130</v>
      </c>
      <c r="O229" s="1">
        <v>40</v>
      </c>
      <c r="P229" s="1" t="s">
        <v>1131</v>
      </c>
      <c r="Q229" s="1" t="str">
        <f ca="1">IFERROR(__xludf.DUMMYFUNCTION("IFNA(IFS(REGEXMATCH(R230,""MgCl""),""MgCl"",REGEXMATCH(R230,""CaCl""),""CaCl"", REGEXMATCH(R230,""MgCl CaCl""),""MgCl CaCl""),""None"")
"),"None")</f>
        <v>None</v>
      </c>
      <c r="R229" s="1" t="s">
        <v>315</v>
      </c>
      <c r="S229" s="1" t="s">
        <v>391</v>
      </c>
      <c r="T229" s="1" t="s">
        <v>36</v>
      </c>
      <c r="U229" s="1" t="s">
        <v>1132</v>
      </c>
      <c r="V229" s="1" t="s">
        <v>1133</v>
      </c>
      <c r="W229" s="1" t="s">
        <v>1138</v>
      </c>
      <c r="X229" s="1">
        <v>10000209</v>
      </c>
      <c r="Z229" s="1" t="s">
        <v>1135</v>
      </c>
      <c r="AA229" s="1" t="s">
        <v>41</v>
      </c>
    </row>
    <row r="230" spans="1:27" x14ac:dyDescent="0.3">
      <c r="A230" s="1">
        <v>1997</v>
      </c>
      <c r="B230" s="1" t="s">
        <v>1125</v>
      </c>
      <c r="C230" s="1" t="s">
        <v>307</v>
      </c>
      <c r="D230" s="1" t="s">
        <v>1126</v>
      </c>
      <c r="E230" s="1" t="s">
        <v>8741</v>
      </c>
      <c r="F230" s="1" t="s">
        <v>66</v>
      </c>
      <c r="G230" s="1" t="s">
        <v>1141</v>
      </c>
      <c r="H230" s="1" t="s">
        <v>1128</v>
      </c>
      <c r="I230" s="1" t="s">
        <v>1142</v>
      </c>
      <c r="J230" s="1">
        <f t="shared" si="0"/>
        <v>40</v>
      </c>
      <c r="K230" s="1">
        <f t="shared" si="1"/>
        <v>0.47499999999999998</v>
      </c>
      <c r="L230" s="1" t="s">
        <v>406</v>
      </c>
      <c r="M230" s="1" t="s">
        <v>59</v>
      </c>
      <c r="N230" s="1" t="s">
        <v>1130</v>
      </c>
      <c r="O230" s="1">
        <v>40</v>
      </c>
      <c r="P230" s="1" t="s">
        <v>1131</v>
      </c>
      <c r="Q230" s="1" t="str">
        <f ca="1">IFERROR(__xludf.DUMMYFUNCTION("IFNA(IFS(REGEXMATCH(R231,""MgCl""),""MgCl"",REGEXMATCH(R231,""CaCl""),""CaCl"", REGEXMATCH(R231,""MgCl CaCl""),""MgCl CaCl""),""None"")
"),"None")</f>
        <v>None</v>
      </c>
      <c r="R230" s="1" t="s">
        <v>315</v>
      </c>
      <c r="S230" s="1" t="s">
        <v>391</v>
      </c>
      <c r="T230" s="1" t="s">
        <v>36</v>
      </c>
      <c r="U230" s="1" t="s">
        <v>1132</v>
      </c>
      <c r="V230" s="1" t="s">
        <v>1133</v>
      </c>
      <c r="W230" s="1" t="s">
        <v>1134</v>
      </c>
      <c r="X230" s="1">
        <v>10000210</v>
      </c>
      <c r="Z230" s="1" t="s">
        <v>1135</v>
      </c>
      <c r="AA230" s="1" t="s">
        <v>41</v>
      </c>
    </row>
    <row r="231" spans="1:27" x14ac:dyDescent="0.3">
      <c r="A231" s="1">
        <v>1997</v>
      </c>
      <c r="B231" s="1" t="s">
        <v>1125</v>
      </c>
      <c r="C231" s="1" t="s">
        <v>307</v>
      </c>
      <c r="D231" s="1" t="s">
        <v>1126</v>
      </c>
      <c r="E231" s="1" t="s">
        <v>8741</v>
      </c>
      <c r="F231" s="1" t="s">
        <v>66</v>
      </c>
      <c r="G231" s="1" t="s">
        <v>1143</v>
      </c>
      <c r="H231" s="1" t="s">
        <v>1128</v>
      </c>
      <c r="I231" s="1" t="s">
        <v>1144</v>
      </c>
      <c r="J231" s="1">
        <f t="shared" si="0"/>
        <v>40</v>
      </c>
      <c r="K231" s="1">
        <f t="shared" si="1"/>
        <v>0.42499999999999999</v>
      </c>
      <c r="L231" s="1" t="s">
        <v>406</v>
      </c>
      <c r="M231" s="1" t="s">
        <v>59</v>
      </c>
      <c r="N231" s="1" t="s">
        <v>1130</v>
      </c>
      <c r="O231" s="1">
        <v>40</v>
      </c>
      <c r="P231" s="1" t="s">
        <v>1131</v>
      </c>
      <c r="Q231" s="1" t="str">
        <f ca="1">IFERROR(__xludf.DUMMYFUNCTION("IFNA(IFS(REGEXMATCH(R232,""MgCl""),""MgCl"",REGEXMATCH(R232,""CaCl""),""CaCl"", REGEXMATCH(R232,""MgCl CaCl""),""MgCl CaCl""),""None"")
"),"None")</f>
        <v>None</v>
      </c>
      <c r="R231" s="1" t="s">
        <v>315</v>
      </c>
      <c r="S231" s="1" t="s">
        <v>391</v>
      </c>
      <c r="T231" s="1" t="s">
        <v>36</v>
      </c>
      <c r="U231" s="1" t="s">
        <v>1132</v>
      </c>
      <c r="V231" s="1" t="s">
        <v>1133</v>
      </c>
      <c r="W231" s="1" t="s">
        <v>1138</v>
      </c>
      <c r="X231" s="1">
        <v>10000211</v>
      </c>
      <c r="Z231" s="1" t="s">
        <v>1135</v>
      </c>
      <c r="AA231" s="1" t="s">
        <v>41</v>
      </c>
    </row>
    <row r="232" spans="1:27" x14ac:dyDescent="0.3">
      <c r="A232" s="1">
        <v>1997</v>
      </c>
      <c r="B232" s="1" t="s">
        <v>1125</v>
      </c>
      <c r="C232" s="1" t="s">
        <v>307</v>
      </c>
      <c r="D232" s="1" t="s">
        <v>1126</v>
      </c>
      <c r="E232" s="1" t="s">
        <v>8741</v>
      </c>
      <c r="F232" s="1" t="s">
        <v>66</v>
      </c>
      <c r="G232" s="1" t="s">
        <v>1145</v>
      </c>
      <c r="H232" s="1" t="s">
        <v>1128</v>
      </c>
      <c r="I232" s="1" t="s">
        <v>1146</v>
      </c>
      <c r="J232" s="1">
        <f t="shared" si="0"/>
        <v>39</v>
      </c>
      <c r="K232" s="1">
        <f t="shared" si="1"/>
        <v>0.4358974358974359</v>
      </c>
      <c r="L232" s="1" t="s">
        <v>406</v>
      </c>
      <c r="M232" s="1" t="s">
        <v>59</v>
      </c>
      <c r="N232" s="1" t="s">
        <v>1130</v>
      </c>
      <c r="O232" s="1">
        <v>40</v>
      </c>
      <c r="P232" s="1" t="s">
        <v>1131</v>
      </c>
      <c r="Q232" s="1" t="str">
        <f ca="1">IFERROR(__xludf.DUMMYFUNCTION("IFNA(IFS(REGEXMATCH(R233,""MgCl""),""MgCl"",REGEXMATCH(R233,""CaCl""),""CaCl"", REGEXMATCH(R233,""MgCl CaCl""),""MgCl CaCl""),""None"")
"),"None")</f>
        <v>None</v>
      </c>
      <c r="R232" s="1" t="s">
        <v>315</v>
      </c>
      <c r="S232" s="1" t="s">
        <v>391</v>
      </c>
      <c r="T232" s="1" t="s">
        <v>36</v>
      </c>
      <c r="U232" s="1" t="s">
        <v>1132</v>
      </c>
      <c r="V232" s="1" t="s">
        <v>1133</v>
      </c>
      <c r="W232" s="1" t="s">
        <v>1134</v>
      </c>
      <c r="X232" s="1">
        <v>10000212</v>
      </c>
      <c r="Z232" s="1" t="s">
        <v>1135</v>
      </c>
      <c r="AA232" s="1" t="s">
        <v>41</v>
      </c>
    </row>
    <row r="233" spans="1:27" x14ac:dyDescent="0.3">
      <c r="A233" s="1">
        <v>1998</v>
      </c>
      <c r="B233" s="1" t="s">
        <v>1147</v>
      </c>
      <c r="C233" s="1" t="s">
        <v>1148</v>
      </c>
      <c r="D233" s="1" t="s">
        <v>1149</v>
      </c>
      <c r="E233" s="1" t="s">
        <v>8742</v>
      </c>
      <c r="F233" s="1" t="s">
        <v>112</v>
      </c>
      <c r="G233" s="1" t="s">
        <v>1150</v>
      </c>
      <c r="H233" s="1" t="s">
        <v>1151</v>
      </c>
      <c r="I233" s="1" t="s">
        <v>1152</v>
      </c>
      <c r="J233" s="1">
        <f t="shared" si="0"/>
        <v>98</v>
      </c>
      <c r="K233" s="1">
        <f t="shared" si="1"/>
        <v>0.5714285714285714</v>
      </c>
      <c r="L233" s="1" t="s">
        <v>1153</v>
      </c>
      <c r="M233" s="1">
        <v>0.5</v>
      </c>
      <c r="N233" s="1" t="s">
        <v>1154</v>
      </c>
      <c r="O233" s="1">
        <v>50</v>
      </c>
      <c r="P233" s="1" t="s">
        <v>1155</v>
      </c>
      <c r="Q233" s="1" t="s">
        <v>796</v>
      </c>
      <c r="R233" s="1" t="s">
        <v>34</v>
      </c>
      <c r="S233" s="1" t="s">
        <v>73</v>
      </c>
      <c r="T233" s="1" t="s">
        <v>1156</v>
      </c>
      <c r="U233" s="1" t="s">
        <v>1157</v>
      </c>
      <c r="V233" s="1" t="s">
        <v>1158</v>
      </c>
      <c r="W233" s="1" t="s">
        <v>1159</v>
      </c>
      <c r="X233" s="1">
        <v>10000213</v>
      </c>
      <c r="Z233" s="1" t="s">
        <v>1160</v>
      </c>
      <c r="AA233" s="1" t="s">
        <v>41</v>
      </c>
    </row>
    <row r="234" spans="1:27" x14ac:dyDescent="0.3">
      <c r="A234" s="1">
        <v>1998</v>
      </c>
      <c r="B234" s="1" t="s">
        <v>1147</v>
      </c>
      <c r="C234" s="1" t="s">
        <v>1148</v>
      </c>
      <c r="D234" s="1" t="s">
        <v>1149</v>
      </c>
      <c r="E234" s="1" t="s">
        <v>8742</v>
      </c>
      <c r="F234" s="1" t="s">
        <v>112</v>
      </c>
      <c r="G234" s="1" t="s">
        <v>1161</v>
      </c>
      <c r="H234" s="1" t="s">
        <v>1151</v>
      </c>
      <c r="I234" s="1" t="s">
        <v>1162</v>
      </c>
      <c r="J234" s="1">
        <f t="shared" si="0"/>
        <v>51</v>
      </c>
      <c r="K234" s="1">
        <f t="shared" si="1"/>
        <v>0.62745098039215685</v>
      </c>
      <c r="L234" s="1" t="s">
        <v>1163</v>
      </c>
      <c r="M234" s="1">
        <v>1.7</v>
      </c>
      <c r="N234" s="1" t="s">
        <v>1154</v>
      </c>
      <c r="O234" s="1">
        <v>50</v>
      </c>
      <c r="P234" s="1" t="s">
        <v>1155</v>
      </c>
      <c r="Q234" s="1" t="s">
        <v>796</v>
      </c>
      <c r="R234" s="1" t="s">
        <v>34</v>
      </c>
      <c r="S234" s="1" t="s">
        <v>73</v>
      </c>
      <c r="T234" s="1" t="s">
        <v>1156</v>
      </c>
      <c r="U234" s="1" t="s">
        <v>1157</v>
      </c>
      <c r="V234" s="1" t="s">
        <v>1164</v>
      </c>
      <c r="W234" s="1" t="s">
        <v>1159</v>
      </c>
      <c r="X234" s="1">
        <v>10000214</v>
      </c>
      <c r="Z234" s="1" t="s">
        <v>1160</v>
      </c>
      <c r="AA234" s="1" t="s">
        <v>41</v>
      </c>
    </row>
    <row r="235" spans="1:27" x14ac:dyDescent="0.3">
      <c r="A235" s="1">
        <v>1998</v>
      </c>
      <c r="B235" s="1" t="s">
        <v>1165</v>
      </c>
      <c r="C235" s="1" t="s">
        <v>1166</v>
      </c>
      <c r="D235" s="1" t="s">
        <v>1167</v>
      </c>
      <c r="E235" s="1" t="s">
        <v>1168</v>
      </c>
      <c r="F235" s="1" t="s">
        <v>26</v>
      </c>
      <c r="G235" s="1" t="s">
        <v>1169</v>
      </c>
      <c r="H235" s="1" t="s">
        <v>1170</v>
      </c>
      <c r="I235" s="1" t="s">
        <v>1171</v>
      </c>
      <c r="J235" s="1">
        <f t="shared" si="0"/>
        <v>32</v>
      </c>
      <c r="K235" s="1">
        <f t="shared" si="1"/>
        <v>0.59375</v>
      </c>
      <c r="L235" s="1" t="s">
        <v>1172</v>
      </c>
      <c r="M235" s="1">
        <v>3300</v>
      </c>
      <c r="N235" s="1" t="s">
        <v>1173</v>
      </c>
      <c r="O235" s="1">
        <v>60</v>
      </c>
      <c r="P235" s="1" t="s">
        <v>1174</v>
      </c>
      <c r="Q235" s="1" t="s">
        <v>33</v>
      </c>
      <c r="R235" s="1" t="s">
        <v>34</v>
      </c>
      <c r="S235" s="1" t="s">
        <v>391</v>
      </c>
      <c r="T235" s="1" t="s">
        <v>36</v>
      </c>
      <c r="U235" s="1" t="s">
        <v>1175</v>
      </c>
      <c r="V235" s="1" t="s">
        <v>1176</v>
      </c>
      <c r="W235" s="1" t="s">
        <v>1177</v>
      </c>
      <c r="X235" s="1">
        <v>10000215</v>
      </c>
      <c r="Z235" s="1" t="s">
        <v>1178</v>
      </c>
      <c r="AA235" s="1" t="s">
        <v>41</v>
      </c>
    </row>
    <row r="236" spans="1:27" x14ac:dyDescent="0.3">
      <c r="A236" s="1">
        <v>1998</v>
      </c>
      <c r="B236" s="1" t="s">
        <v>1165</v>
      </c>
      <c r="C236" s="1" t="s">
        <v>1166</v>
      </c>
      <c r="D236" s="1" t="s">
        <v>1167</v>
      </c>
      <c r="E236" s="1" t="s">
        <v>1168</v>
      </c>
      <c r="F236" s="1" t="s">
        <v>26</v>
      </c>
      <c r="G236" s="1" t="s">
        <v>1169</v>
      </c>
      <c r="H236" s="1" t="s">
        <v>1179</v>
      </c>
      <c r="I236" s="1" t="s">
        <v>1171</v>
      </c>
      <c r="J236" s="1">
        <f t="shared" si="0"/>
        <v>32</v>
      </c>
      <c r="K236" s="1">
        <f t="shared" si="1"/>
        <v>0.59375</v>
      </c>
      <c r="L236" s="1" t="s">
        <v>1180</v>
      </c>
      <c r="M236" s="1">
        <v>1300</v>
      </c>
      <c r="N236" s="1" t="s">
        <v>1173</v>
      </c>
      <c r="O236" s="1">
        <v>60</v>
      </c>
      <c r="P236" s="1" t="s">
        <v>1174</v>
      </c>
      <c r="Q236" s="1" t="s">
        <v>33</v>
      </c>
      <c r="R236" s="1" t="s">
        <v>34</v>
      </c>
      <c r="S236" s="1" t="s">
        <v>391</v>
      </c>
      <c r="T236" s="1" t="s">
        <v>36</v>
      </c>
      <c r="U236" s="1" t="s">
        <v>1175</v>
      </c>
      <c r="V236" s="1" t="s">
        <v>91</v>
      </c>
      <c r="W236" s="1" t="s">
        <v>1177</v>
      </c>
      <c r="X236" s="1">
        <v>10000215</v>
      </c>
      <c r="Z236" s="1" t="s">
        <v>1178</v>
      </c>
      <c r="AA236" s="1" t="s">
        <v>41</v>
      </c>
    </row>
    <row r="237" spans="1:27" x14ac:dyDescent="0.3">
      <c r="A237" s="1">
        <v>1998</v>
      </c>
      <c r="B237" s="1" t="s">
        <v>1181</v>
      </c>
      <c r="C237" s="1" t="s">
        <v>788</v>
      </c>
      <c r="D237" s="1" t="s">
        <v>1182</v>
      </c>
      <c r="E237" s="1" t="s">
        <v>1183</v>
      </c>
      <c r="F237" s="1" t="s">
        <v>26</v>
      </c>
      <c r="G237" s="1" t="s">
        <v>1184</v>
      </c>
      <c r="H237" s="1" t="s">
        <v>1185</v>
      </c>
      <c r="I237" s="1" t="s">
        <v>1186</v>
      </c>
      <c r="J237" s="1">
        <f t="shared" si="0"/>
        <v>167</v>
      </c>
      <c r="K237" s="1">
        <f t="shared" si="1"/>
        <v>0.55688622754491013</v>
      </c>
      <c r="L237" s="1" t="s">
        <v>1187</v>
      </c>
      <c r="M237" s="1" t="s">
        <v>59</v>
      </c>
      <c r="N237" s="1" t="s">
        <v>1188</v>
      </c>
      <c r="O237" s="1">
        <v>120</v>
      </c>
      <c r="P237" s="1" t="s">
        <v>1189</v>
      </c>
      <c r="Q237" s="1" t="str">
        <f ca="1">IFERROR(__xludf.DUMMYFUNCTION("IFNA(IFS(REGEXMATCH(R238,""MgCl""),""MgCl"",REGEXMATCH(R238,""CaCl""),""CaCl"", REGEXMATCH(R238,""MgCl CaCl""),""MgCl CaCl""),""None"")
"),"None")</f>
        <v>None</v>
      </c>
      <c r="R237" s="1" t="s">
        <v>315</v>
      </c>
      <c r="S237" s="1" t="s">
        <v>35</v>
      </c>
      <c r="T237" s="1" t="s">
        <v>1190</v>
      </c>
      <c r="U237" s="1" t="s">
        <v>1191</v>
      </c>
      <c r="V237" s="1" t="s">
        <v>91</v>
      </c>
      <c r="W237" s="1" t="s">
        <v>1192</v>
      </c>
      <c r="X237" s="1">
        <v>10000216</v>
      </c>
      <c r="Z237" s="1" t="s">
        <v>1193</v>
      </c>
      <c r="AA237" s="1" t="s">
        <v>41</v>
      </c>
    </row>
    <row r="238" spans="1:27" x14ac:dyDescent="0.3">
      <c r="A238" s="1">
        <v>1998</v>
      </c>
      <c r="B238" s="1" t="s">
        <v>1181</v>
      </c>
      <c r="C238" s="1" t="s">
        <v>788</v>
      </c>
      <c r="D238" s="1" t="s">
        <v>1182</v>
      </c>
      <c r="E238" s="1" t="s">
        <v>1183</v>
      </c>
      <c r="F238" s="1" t="s">
        <v>26</v>
      </c>
      <c r="G238" s="1" t="s">
        <v>1194</v>
      </c>
      <c r="H238" s="1" t="s">
        <v>1185</v>
      </c>
      <c r="I238" s="1" t="s">
        <v>1195</v>
      </c>
      <c r="J238" s="1">
        <f t="shared" si="0"/>
        <v>99</v>
      </c>
      <c r="K238" s="1">
        <f t="shared" si="1"/>
        <v>0.6262626262626263</v>
      </c>
      <c r="L238" s="1" t="s">
        <v>1196</v>
      </c>
      <c r="M238" s="1" t="s">
        <v>59</v>
      </c>
      <c r="N238" s="1" t="s">
        <v>1188</v>
      </c>
      <c r="O238" s="1">
        <v>120</v>
      </c>
      <c r="P238" s="1" t="s">
        <v>1189</v>
      </c>
      <c r="Q238" s="1" t="str">
        <f ca="1">IFERROR(__xludf.DUMMYFUNCTION("IFNA(IFS(REGEXMATCH(R239,""MgCl""),""MgCl"",REGEXMATCH(R239,""CaCl""),""CaCl"", REGEXMATCH(R239,""MgCl CaCl""),""MgCl CaCl""),""None"")
"),"None")</f>
        <v>None</v>
      </c>
      <c r="R238" s="1" t="s">
        <v>315</v>
      </c>
      <c r="S238" s="1" t="s">
        <v>35</v>
      </c>
      <c r="T238" s="1" t="s">
        <v>1190</v>
      </c>
      <c r="U238" s="1" t="s">
        <v>1191</v>
      </c>
      <c r="V238" s="1" t="s">
        <v>91</v>
      </c>
      <c r="W238" s="1" t="s">
        <v>1197</v>
      </c>
      <c r="X238" s="1">
        <v>10000217</v>
      </c>
      <c r="Z238" s="1" t="s">
        <v>1193</v>
      </c>
      <c r="AA238" s="1" t="s">
        <v>41</v>
      </c>
    </row>
    <row r="239" spans="1:27" x14ac:dyDescent="0.3">
      <c r="A239" s="1">
        <v>1998</v>
      </c>
      <c r="B239" s="1" t="s">
        <v>1198</v>
      </c>
      <c r="C239" s="1" t="s">
        <v>507</v>
      </c>
      <c r="D239" s="1" t="s">
        <v>1199</v>
      </c>
      <c r="E239" s="1" t="s">
        <v>8540</v>
      </c>
      <c r="F239" s="1" t="s">
        <v>66</v>
      </c>
      <c r="G239" s="1" t="s">
        <v>1200</v>
      </c>
      <c r="H239" s="1" t="s">
        <v>1201</v>
      </c>
      <c r="I239" s="1" t="s">
        <v>1202</v>
      </c>
      <c r="J239" s="1">
        <f t="shared" si="0"/>
        <v>134</v>
      </c>
      <c r="K239" s="1">
        <f t="shared" si="1"/>
        <v>0.54477611940298509</v>
      </c>
      <c r="L239" s="1" t="s">
        <v>1203</v>
      </c>
      <c r="M239" s="1" t="s">
        <v>59</v>
      </c>
      <c r="N239" s="1" t="s">
        <v>1204</v>
      </c>
      <c r="O239" s="1">
        <v>72</v>
      </c>
      <c r="P239" s="1" t="s">
        <v>1205</v>
      </c>
      <c r="Q239" s="1" t="str">
        <f ca="1">IFERROR(__xludf.DUMMYFUNCTION("IFNA(IFS(REGEXMATCH(R240,""MgCl""),""MgCl"",REGEXMATCH(R240,""CaCl""),""CaCl"", REGEXMATCH(R240,""MgCl CaCl""),""MgCl CaCl""),""None"")
"),"None")</f>
        <v>None</v>
      </c>
      <c r="R239" s="1" t="s">
        <v>315</v>
      </c>
      <c r="S239" s="1" t="s">
        <v>73</v>
      </c>
      <c r="T239" s="1" t="s">
        <v>36</v>
      </c>
      <c r="U239" s="1" t="s">
        <v>1206</v>
      </c>
      <c r="V239" s="1" t="s">
        <v>91</v>
      </c>
      <c r="W239" s="1" t="s">
        <v>91</v>
      </c>
      <c r="X239" s="1">
        <v>10000218</v>
      </c>
      <c r="Z239" s="1" t="s">
        <v>1207</v>
      </c>
      <c r="AA239" s="1" t="s">
        <v>41</v>
      </c>
    </row>
    <row r="240" spans="1:27" x14ac:dyDescent="0.3">
      <c r="A240" s="1">
        <v>1998</v>
      </c>
      <c r="B240" s="1" t="s">
        <v>1198</v>
      </c>
      <c r="C240" s="1" t="s">
        <v>507</v>
      </c>
      <c r="D240" s="1" t="s">
        <v>1199</v>
      </c>
      <c r="E240" s="1" t="s">
        <v>8540</v>
      </c>
      <c r="F240" s="1" t="s">
        <v>66</v>
      </c>
      <c r="G240" s="1" t="s">
        <v>1208</v>
      </c>
      <c r="H240" s="1" t="s">
        <v>1201</v>
      </c>
      <c r="I240" s="1" t="s">
        <v>1209</v>
      </c>
      <c r="J240" s="1">
        <f t="shared" si="0"/>
        <v>30</v>
      </c>
      <c r="K240" s="1">
        <f t="shared" si="1"/>
        <v>0.83333333333333337</v>
      </c>
      <c r="L240" s="1" t="s">
        <v>1203</v>
      </c>
      <c r="M240" s="1" t="s">
        <v>59</v>
      </c>
      <c r="N240" s="1" t="s">
        <v>1204</v>
      </c>
      <c r="O240" s="1">
        <v>72</v>
      </c>
      <c r="P240" s="1" t="s">
        <v>1205</v>
      </c>
      <c r="Q240" s="1" t="str">
        <f ca="1">IFERROR(__xludf.DUMMYFUNCTION("IFNA(IFS(REGEXMATCH(R241,""MgCl""),""MgCl"",REGEXMATCH(R241,""CaCl""),""CaCl"", REGEXMATCH(R241,""MgCl CaCl""),""MgCl CaCl""),""None"")
"),"None")</f>
        <v>None</v>
      </c>
      <c r="R240" s="1" t="s">
        <v>315</v>
      </c>
      <c r="S240" s="1" t="s">
        <v>73</v>
      </c>
      <c r="T240" s="1" t="s">
        <v>36</v>
      </c>
      <c r="U240" s="1" t="s">
        <v>1206</v>
      </c>
      <c r="V240" s="1" t="s">
        <v>1210</v>
      </c>
      <c r="W240" s="1" t="s">
        <v>91</v>
      </c>
      <c r="X240" s="1">
        <v>10000219</v>
      </c>
      <c r="Z240" s="1" t="s">
        <v>1207</v>
      </c>
      <c r="AA240" s="1" t="s">
        <v>41</v>
      </c>
    </row>
    <row r="241" spans="1:28" x14ac:dyDescent="0.3">
      <c r="A241" s="1">
        <v>1998</v>
      </c>
      <c r="B241" s="1" t="s">
        <v>1198</v>
      </c>
      <c r="C241" s="1" t="s">
        <v>507</v>
      </c>
      <c r="D241" s="1" t="s">
        <v>1199</v>
      </c>
      <c r="E241" s="1" t="s">
        <v>8540</v>
      </c>
      <c r="F241" s="1" t="s">
        <v>66</v>
      </c>
      <c r="G241" s="1" t="s">
        <v>1211</v>
      </c>
      <c r="H241" s="1" t="s">
        <v>1201</v>
      </c>
      <c r="I241" s="1" t="s">
        <v>1212</v>
      </c>
      <c r="J241" s="1">
        <f t="shared" si="0"/>
        <v>134</v>
      </c>
      <c r="K241" s="1">
        <f t="shared" si="1"/>
        <v>0.48507462686567165</v>
      </c>
      <c r="L241" s="1" t="s">
        <v>1203</v>
      </c>
      <c r="M241" s="1" t="s">
        <v>59</v>
      </c>
      <c r="N241" s="1" t="s">
        <v>1204</v>
      </c>
      <c r="O241" s="1">
        <v>72</v>
      </c>
      <c r="P241" s="1" t="s">
        <v>1205</v>
      </c>
      <c r="Q241" s="1" t="str">
        <f ca="1">IFERROR(__xludf.DUMMYFUNCTION("IFNA(IFS(REGEXMATCH(R242,""MgCl""),""MgCl"",REGEXMATCH(R242,""CaCl""),""CaCl"", REGEXMATCH(R242,""MgCl CaCl""),""MgCl CaCl""),""None"")
"),"None")</f>
        <v>None</v>
      </c>
      <c r="R241" s="1" t="s">
        <v>315</v>
      </c>
      <c r="S241" s="1" t="s">
        <v>73</v>
      </c>
      <c r="T241" s="1" t="s">
        <v>36</v>
      </c>
      <c r="U241" s="1" t="s">
        <v>1206</v>
      </c>
      <c r="V241" s="1" t="s">
        <v>91</v>
      </c>
      <c r="W241" s="1" t="s">
        <v>91</v>
      </c>
      <c r="X241" s="1">
        <v>10000220</v>
      </c>
      <c r="Z241" s="1" t="s">
        <v>1207</v>
      </c>
      <c r="AA241" s="1" t="s">
        <v>41</v>
      </c>
    </row>
    <row r="242" spans="1:28" x14ac:dyDescent="0.3">
      <c r="A242" s="1">
        <v>1998</v>
      </c>
      <c r="B242" s="1" t="s">
        <v>1198</v>
      </c>
      <c r="C242" s="1" t="s">
        <v>507</v>
      </c>
      <c r="D242" s="1" t="s">
        <v>1199</v>
      </c>
      <c r="E242" s="1" t="s">
        <v>8540</v>
      </c>
      <c r="F242" s="1" t="s">
        <v>66</v>
      </c>
      <c r="G242" s="1" t="s">
        <v>1213</v>
      </c>
      <c r="H242" s="1" t="s">
        <v>1201</v>
      </c>
      <c r="I242" s="1" t="s">
        <v>1214</v>
      </c>
      <c r="J242" s="1">
        <f t="shared" si="0"/>
        <v>134</v>
      </c>
      <c r="K242" s="1">
        <f t="shared" si="1"/>
        <v>0.55970149253731338</v>
      </c>
      <c r="L242" s="1" t="s">
        <v>1203</v>
      </c>
      <c r="M242" s="1" t="s">
        <v>59</v>
      </c>
      <c r="N242" s="1" t="s">
        <v>1204</v>
      </c>
      <c r="O242" s="1">
        <v>72</v>
      </c>
      <c r="P242" s="1" t="s">
        <v>1205</v>
      </c>
      <c r="Q242" s="1" t="str">
        <f ca="1">IFERROR(__xludf.DUMMYFUNCTION("IFNA(IFS(REGEXMATCH(R243,""MgCl""),""MgCl"",REGEXMATCH(R243,""CaCl""),""CaCl"", REGEXMATCH(R243,""MgCl CaCl""),""MgCl CaCl""),""None"")
"),"None")</f>
        <v>None</v>
      </c>
      <c r="R242" s="1" t="s">
        <v>315</v>
      </c>
      <c r="S242" s="1" t="s">
        <v>73</v>
      </c>
      <c r="T242" s="1" t="s">
        <v>36</v>
      </c>
      <c r="U242" s="1" t="s">
        <v>1206</v>
      </c>
      <c r="V242" s="1" t="s">
        <v>91</v>
      </c>
      <c r="W242" s="1" t="s">
        <v>91</v>
      </c>
      <c r="X242" s="1">
        <v>10000221</v>
      </c>
      <c r="Z242" s="1" t="s">
        <v>1207</v>
      </c>
      <c r="AA242" s="1" t="s">
        <v>41</v>
      </c>
    </row>
    <row r="243" spans="1:28" x14ac:dyDescent="0.3">
      <c r="A243" s="1">
        <v>1998</v>
      </c>
      <c r="B243" s="1" t="s">
        <v>1198</v>
      </c>
      <c r="C243" s="1" t="s">
        <v>507</v>
      </c>
      <c r="D243" s="1" t="s">
        <v>1199</v>
      </c>
      <c r="E243" s="1" t="s">
        <v>8540</v>
      </c>
      <c r="F243" s="1" t="s">
        <v>66</v>
      </c>
      <c r="G243" s="1" t="s">
        <v>1215</v>
      </c>
      <c r="H243" s="1" t="s">
        <v>1201</v>
      </c>
      <c r="I243" s="1" t="s">
        <v>1216</v>
      </c>
      <c r="J243" s="1">
        <f t="shared" si="0"/>
        <v>134</v>
      </c>
      <c r="K243" s="1">
        <f t="shared" si="1"/>
        <v>0.52238805970149249</v>
      </c>
      <c r="L243" s="1" t="s">
        <v>1203</v>
      </c>
      <c r="M243" s="1" t="s">
        <v>59</v>
      </c>
      <c r="N243" s="1" t="s">
        <v>1204</v>
      </c>
      <c r="O243" s="1">
        <v>72</v>
      </c>
      <c r="P243" s="1" t="s">
        <v>1205</v>
      </c>
      <c r="Q243" s="1" t="str">
        <f ca="1">IFERROR(__xludf.DUMMYFUNCTION("IFNA(IFS(REGEXMATCH(R244,""MgCl""),""MgCl"",REGEXMATCH(R244,""CaCl""),""CaCl"", REGEXMATCH(R244,""MgCl CaCl""),""MgCl CaCl""),""None"")
"),"None")</f>
        <v>None</v>
      </c>
      <c r="R243" s="1" t="s">
        <v>315</v>
      </c>
      <c r="S243" s="1" t="s">
        <v>73</v>
      </c>
      <c r="T243" s="1" t="s">
        <v>36</v>
      </c>
      <c r="U243" s="1" t="s">
        <v>1206</v>
      </c>
      <c r="V243" s="1" t="s">
        <v>91</v>
      </c>
      <c r="W243" s="1" t="s">
        <v>91</v>
      </c>
      <c r="X243" s="1">
        <v>10000222</v>
      </c>
      <c r="Z243" s="1" t="s">
        <v>1207</v>
      </c>
      <c r="AA243" s="1" t="s">
        <v>41</v>
      </c>
    </row>
    <row r="244" spans="1:28" x14ac:dyDescent="0.3">
      <c r="A244" s="1">
        <v>1998</v>
      </c>
      <c r="B244" s="1" t="s">
        <v>1217</v>
      </c>
      <c r="C244" s="1" t="s">
        <v>1218</v>
      </c>
      <c r="D244" s="1" t="s">
        <v>1219</v>
      </c>
      <c r="E244" s="1" t="s">
        <v>8541</v>
      </c>
      <c r="F244" s="1" t="s">
        <v>26</v>
      </c>
      <c r="G244" s="1" t="s">
        <v>1220</v>
      </c>
      <c r="H244" s="1" t="s">
        <v>1201</v>
      </c>
      <c r="I244" s="1" t="s">
        <v>1221</v>
      </c>
      <c r="J244" s="1">
        <f t="shared" si="0"/>
        <v>113</v>
      </c>
      <c r="K244" s="1">
        <f t="shared" si="1"/>
        <v>0.52212389380530977</v>
      </c>
      <c r="L244" s="1" t="s">
        <v>1222</v>
      </c>
      <c r="M244" s="1">
        <v>70</v>
      </c>
      <c r="N244" s="1" t="s">
        <v>1204</v>
      </c>
      <c r="O244" s="1">
        <v>72</v>
      </c>
      <c r="P244" s="1" t="s">
        <v>1223</v>
      </c>
      <c r="Q244" s="1" t="s">
        <v>33</v>
      </c>
      <c r="R244" s="1" t="s">
        <v>315</v>
      </c>
      <c r="S244" s="1" t="s">
        <v>73</v>
      </c>
      <c r="T244" s="1" t="s">
        <v>36</v>
      </c>
      <c r="U244" s="1" t="s">
        <v>1224</v>
      </c>
      <c r="V244" s="1" t="s">
        <v>91</v>
      </c>
      <c r="W244" s="1" t="s">
        <v>1192</v>
      </c>
      <c r="X244" s="1">
        <v>10000223</v>
      </c>
      <c r="Z244" s="1" t="s">
        <v>1207</v>
      </c>
      <c r="AA244" s="1" t="s">
        <v>41</v>
      </c>
    </row>
    <row r="245" spans="1:28" x14ac:dyDescent="0.3">
      <c r="A245" s="1">
        <v>1998</v>
      </c>
      <c r="B245" s="1" t="s">
        <v>1217</v>
      </c>
      <c r="C245" s="1" t="s">
        <v>1218</v>
      </c>
      <c r="D245" s="1" t="s">
        <v>1219</v>
      </c>
      <c r="E245" s="1" t="s">
        <v>8541</v>
      </c>
      <c r="F245" s="1" t="s">
        <v>26</v>
      </c>
      <c r="G245" s="1" t="s">
        <v>1225</v>
      </c>
      <c r="H245" s="1" t="s">
        <v>1226</v>
      </c>
      <c r="I245" s="1" t="s">
        <v>1227</v>
      </c>
      <c r="J245" s="1">
        <f t="shared" si="0"/>
        <v>90</v>
      </c>
      <c r="K245" s="1">
        <f t="shared" si="1"/>
        <v>0.52222222222222225</v>
      </c>
      <c r="L245" s="1" t="s">
        <v>36</v>
      </c>
      <c r="M245" s="1" t="s">
        <v>59</v>
      </c>
      <c r="N245" s="1" t="s">
        <v>1204</v>
      </c>
      <c r="O245" s="1">
        <v>72</v>
      </c>
      <c r="P245" s="1" t="s">
        <v>1223</v>
      </c>
      <c r="Q245" s="1" t="str">
        <f ca="1">IFERROR(__xludf.DUMMYFUNCTION("IFNA(IFS(REGEXMATCH(R246,""MgCl""),""MgCl"",REGEXMATCH(R246,""CaCl""),""CaCl"", REGEXMATCH(R246,""MgCl CaCl""),""MgCl CaCl""),""None"")
"),"MgCl")</f>
        <v>MgCl</v>
      </c>
      <c r="R245" s="1" t="s">
        <v>315</v>
      </c>
      <c r="S245" s="1" t="s">
        <v>73</v>
      </c>
      <c r="T245" s="1" t="s">
        <v>36</v>
      </c>
      <c r="U245" s="1" t="s">
        <v>1224</v>
      </c>
      <c r="V245" s="1" t="s">
        <v>91</v>
      </c>
      <c r="W245" s="1" t="s">
        <v>1192</v>
      </c>
      <c r="X245" s="1">
        <v>10000224</v>
      </c>
      <c r="Z245" s="1" t="s">
        <v>1207</v>
      </c>
      <c r="AA245" s="1" t="s">
        <v>41</v>
      </c>
    </row>
    <row r="246" spans="1:28" x14ac:dyDescent="0.3">
      <c r="A246" s="1">
        <v>1998</v>
      </c>
      <c r="B246" s="1" t="s">
        <v>1228</v>
      </c>
      <c r="C246" s="1" t="s">
        <v>307</v>
      </c>
      <c r="D246" s="1" t="s">
        <v>1229</v>
      </c>
      <c r="E246" s="1" t="s">
        <v>8542</v>
      </c>
      <c r="F246" s="1" t="s">
        <v>66</v>
      </c>
      <c r="G246" s="1" t="s">
        <v>1230</v>
      </c>
      <c r="H246" s="1" t="s">
        <v>1231</v>
      </c>
      <c r="I246" s="1" t="s">
        <v>1232</v>
      </c>
      <c r="J246" s="1">
        <f t="shared" si="0"/>
        <v>66</v>
      </c>
      <c r="K246" s="1">
        <f t="shared" si="1"/>
        <v>0.62121212121212122</v>
      </c>
      <c r="L246" s="1" t="s">
        <v>1233</v>
      </c>
      <c r="M246" s="1" t="s">
        <v>59</v>
      </c>
      <c r="N246" s="1" t="s">
        <v>1234</v>
      </c>
      <c r="O246" s="1">
        <v>22</v>
      </c>
      <c r="P246" s="1" t="s">
        <v>1235</v>
      </c>
      <c r="Q246" s="1" t="str">
        <f ca="1">IFERROR(__xludf.DUMMYFUNCTION("IFNA(IFS(REGEXMATCH(R247,""MgCl""),""MgCl"",REGEXMATCH(R247,""CaCl""),""CaCl"", REGEXMATCH(R247,""MgCl CaCl""),""MgCl CaCl""),""None"")
"),"None")</f>
        <v>None</v>
      </c>
      <c r="R246" s="1" t="s">
        <v>34</v>
      </c>
      <c r="S246" s="1" t="s">
        <v>391</v>
      </c>
      <c r="T246" s="1" t="s">
        <v>1236</v>
      </c>
      <c r="U246" s="1" t="s">
        <v>1237</v>
      </c>
      <c r="V246" s="1" t="s">
        <v>91</v>
      </c>
      <c r="W246" s="1" t="s">
        <v>91</v>
      </c>
      <c r="X246" s="1">
        <v>10000225</v>
      </c>
      <c r="Z246" s="1" t="s">
        <v>1238</v>
      </c>
      <c r="AA246" s="1" t="s">
        <v>41</v>
      </c>
    </row>
    <row r="247" spans="1:28" x14ac:dyDescent="0.3">
      <c r="A247" s="1">
        <v>1998</v>
      </c>
      <c r="B247" s="1" t="s">
        <v>1228</v>
      </c>
      <c r="C247" s="1" t="s">
        <v>307</v>
      </c>
      <c r="D247" s="1" t="s">
        <v>1229</v>
      </c>
      <c r="E247" s="1" t="s">
        <v>1239</v>
      </c>
      <c r="F247" s="1" t="s">
        <v>66</v>
      </c>
      <c r="G247" s="1" t="s">
        <v>1240</v>
      </c>
      <c r="H247" s="1" t="s">
        <v>1231</v>
      </c>
      <c r="I247" s="1" t="s">
        <v>1241</v>
      </c>
      <c r="J247" s="1">
        <f t="shared" si="0"/>
        <v>66</v>
      </c>
      <c r="K247" s="1">
        <f t="shared" si="1"/>
        <v>0.60606060606060608</v>
      </c>
      <c r="L247" s="1" t="s">
        <v>1233</v>
      </c>
      <c r="M247" s="1" t="s">
        <v>59</v>
      </c>
      <c r="N247" s="1" t="s">
        <v>1234</v>
      </c>
      <c r="O247" s="1">
        <v>22</v>
      </c>
      <c r="P247" s="1" t="s">
        <v>1235</v>
      </c>
      <c r="Q247" s="1" t="str">
        <f ca="1">IFERROR(__xludf.DUMMYFUNCTION("IFNA(IFS(REGEXMATCH(R248,""MgCl""),""MgCl"",REGEXMATCH(R248,""CaCl""),""CaCl"", REGEXMATCH(R248,""MgCl CaCl""),""MgCl CaCl""),""None"")
"),"None")</f>
        <v>None</v>
      </c>
      <c r="R247" s="1" t="s">
        <v>34</v>
      </c>
      <c r="S247" s="1" t="s">
        <v>391</v>
      </c>
      <c r="T247" s="1" t="s">
        <v>1236</v>
      </c>
      <c r="U247" s="1" t="s">
        <v>1237</v>
      </c>
      <c r="V247" s="1" t="s">
        <v>91</v>
      </c>
      <c r="W247" s="1" t="s">
        <v>91</v>
      </c>
      <c r="X247" s="1">
        <v>10000226</v>
      </c>
      <c r="Z247" s="1" t="s">
        <v>1238</v>
      </c>
      <c r="AA247" s="1" t="s">
        <v>41</v>
      </c>
    </row>
    <row r="248" spans="1:28" x14ac:dyDescent="0.3">
      <c r="A248" s="1">
        <v>1998</v>
      </c>
      <c r="B248" s="1" t="s">
        <v>1228</v>
      </c>
      <c r="C248" s="1" t="s">
        <v>307</v>
      </c>
      <c r="D248" s="1" t="s">
        <v>1229</v>
      </c>
      <c r="E248" s="1" t="s">
        <v>8542</v>
      </c>
      <c r="F248" s="1" t="s">
        <v>66</v>
      </c>
      <c r="G248" s="1" t="s">
        <v>1242</v>
      </c>
      <c r="H248" s="1" t="s">
        <v>1231</v>
      </c>
      <c r="I248" s="1" t="s">
        <v>1243</v>
      </c>
      <c r="J248" s="1">
        <f t="shared" si="0"/>
        <v>66</v>
      </c>
      <c r="K248" s="1">
        <f t="shared" si="1"/>
        <v>0.59090909090909094</v>
      </c>
      <c r="L248" s="1" t="s">
        <v>1233</v>
      </c>
      <c r="M248" s="1" t="s">
        <v>59</v>
      </c>
      <c r="N248" s="1" t="s">
        <v>1234</v>
      </c>
      <c r="O248" s="1">
        <v>22</v>
      </c>
      <c r="P248" s="1" t="s">
        <v>1235</v>
      </c>
      <c r="Q248" s="1" t="str">
        <f ca="1">IFERROR(__xludf.DUMMYFUNCTION("IFNA(IFS(REGEXMATCH(R249,""MgCl""),""MgCl"",REGEXMATCH(R249,""CaCl""),""CaCl"", REGEXMATCH(R249,""MgCl CaCl""),""MgCl CaCl""),""None"")
"),"None")</f>
        <v>None</v>
      </c>
      <c r="R248" s="1" t="s">
        <v>34</v>
      </c>
      <c r="S248" s="1" t="s">
        <v>391</v>
      </c>
      <c r="T248" s="1" t="s">
        <v>1236</v>
      </c>
      <c r="U248" s="1" t="s">
        <v>1237</v>
      </c>
      <c r="V248" s="1" t="s">
        <v>91</v>
      </c>
      <c r="W248" s="1" t="s">
        <v>91</v>
      </c>
      <c r="X248" s="1">
        <v>10000227</v>
      </c>
      <c r="Z248" s="1" t="s">
        <v>1238</v>
      </c>
      <c r="AA248" s="1" t="s">
        <v>41</v>
      </c>
    </row>
    <row r="249" spans="1:28" x14ac:dyDescent="0.3">
      <c r="A249" s="1">
        <v>1998</v>
      </c>
      <c r="B249" s="1" t="s">
        <v>1244</v>
      </c>
      <c r="C249" s="1" t="s">
        <v>81</v>
      </c>
      <c r="D249" s="1" t="s">
        <v>1245</v>
      </c>
      <c r="E249" s="1" t="s">
        <v>1246</v>
      </c>
      <c r="F249" s="1" t="s">
        <v>66</v>
      </c>
      <c r="G249" s="1" t="s">
        <v>1247</v>
      </c>
      <c r="H249" s="1" t="s">
        <v>1248</v>
      </c>
      <c r="I249" s="1" t="s">
        <v>1249</v>
      </c>
      <c r="J249" s="1">
        <f t="shared" si="0"/>
        <v>41</v>
      </c>
      <c r="K249" s="1">
        <f t="shared" si="1"/>
        <v>0.78048780487804881</v>
      </c>
      <c r="L249" s="1" t="s">
        <v>1250</v>
      </c>
      <c r="M249" s="1">
        <v>600</v>
      </c>
      <c r="N249" s="1" t="s">
        <v>1251</v>
      </c>
      <c r="O249" s="1">
        <v>40</v>
      </c>
      <c r="P249" s="1" t="s">
        <v>1252</v>
      </c>
      <c r="Q249" s="1" t="s">
        <v>33</v>
      </c>
      <c r="R249" s="1" t="s">
        <v>34</v>
      </c>
      <c r="S249" s="1" t="s">
        <v>391</v>
      </c>
      <c r="T249" s="1" t="s">
        <v>36</v>
      </c>
      <c r="U249" s="1" t="s">
        <v>1253</v>
      </c>
      <c r="V249" s="1" t="s">
        <v>1254</v>
      </c>
      <c r="W249" s="1" t="s">
        <v>91</v>
      </c>
      <c r="X249" s="1">
        <v>10000228</v>
      </c>
      <c r="Z249" s="1" t="s">
        <v>1255</v>
      </c>
      <c r="AA249" s="1" t="s">
        <v>41</v>
      </c>
      <c r="AB249" s="1" t="s">
        <v>8491</v>
      </c>
    </row>
    <row r="250" spans="1:28" x14ac:dyDescent="0.3">
      <c r="A250" s="1">
        <v>1998</v>
      </c>
      <c r="B250" s="1" t="s">
        <v>1244</v>
      </c>
      <c r="C250" s="1" t="s">
        <v>81</v>
      </c>
      <c r="D250" s="1" t="s">
        <v>1245</v>
      </c>
      <c r="E250" s="1" t="s">
        <v>1246</v>
      </c>
      <c r="F250" s="1" t="s">
        <v>66</v>
      </c>
      <c r="G250" s="1" t="s">
        <v>1256</v>
      </c>
      <c r="H250" s="1" t="s">
        <v>1248</v>
      </c>
      <c r="I250" s="1" t="s">
        <v>1257</v>
      </c>
      <c r="J250" s="1">
        <f t="shared" si="0"/>
        <v>40</v>
      </c>
      <c r="K250" s="1">
        <f t="shared" si="1"/>
        <v>0.57499999999999996</v>
      </c>
      <c r="L250" s="1" t="s">
        <v>1258</v>
      </c>
      <c r="M250" s="1">
        <v>1000</v>
      </c>
      <c r="N250" s="1" t="s">
        <v>1251</v>
      </c>
      <c r="O250" s="1">
        <v>40</v>
      </c>
      <c r="P250" s="1" t="s">
        <v>1252</v>
      </c>
      <c r="Q250" s="1" t="s">
        <v>33</v>
      </c>
      <c r="R250" s="1" t="s">
        <v>34</v>
      </c>
      <c r="S250" s="1" t="s">
        <v>391</v>
      </c>
      <c r="T250" s="1" t="s">
        <v>36</v>
      </c>
      <c r="U250" s="1" t="s">
        <v>1253</v>
      </c>
      <c r="V250" s="1" t="s">
        <v>1259</v>
      </c>
      <c r="W250" s="1" t="s">
        <v>91</v>
      </c>
      <c r="X250" s="1">
        <v>10000229</v>
      </c>
      <c r="Z250" s="1" t="s">
        <v>1255</v>
      </c>
      <c r="AA250" s="1" t="s">
        <v>41</v>
      </c>
    </row>
    <row r="251" spans="1:28" x14ac:dyDescent="0.3">
      <c r="A251" s="1">
        <v>1998</v>
      </c>
      <c r="B251" s="1" t="s">
        <v>1244</v>
      </c>
      <c r="C251" s="1" t="s">
        <v>81</v>
      </c>
      <c r="D251" s="1" t="s">
        <v>1245</v>
      </c>
      <c r="E251" s="1" t="s">
        <v>1246</v>
      </c>
      <c r="F251" s="1" t="s">
        <v>66</v>
      </c>
      <c r="G251" s="1" t="s">
        <v>1260</v>
      </c>
      <c r="H251" s="1" t="s">
        <v>1248</v>
      </c>
      <c r="I251" s="1" t="s">
        <v>1261</v>
      </c>
      <c r="J251" s="1">
        <f t="shared" si="0"/>
        <v>36</v>
      </c>
      <c r="K251" s="1">
        <f t="shared" si="1"/>
        <v>0.52777777777777779</v>
      </c>
      <c r="L251" s="1" t="s">
        <v>1258</v>
      </c>
      <c r="M251" s="1">
        <v>1000</v>
      </c>
      <c r="N251" s="1" t="s">
        <v>1251</v>
      </c>
      <c r="O251" s="1">
        <v>40</v>
      </c>
      <c r="P251" s="1" t="s">
        <v>1252</v>
      </c>
      <c r="Q251" s="1" t="s">
        <v>33</v>
      </c>
      <c r="R251" s="1" t="s">
        <v>34</v>
      </c>
      <c r="S251" s="1" t="s">
        <v>391</v>
      </c>
      <c r="T251" s="1" t="s">
        <v>36</v>
      </c>
      <c r="U251" s="1" t="s">
        <v>1253</v>
      </c>
      <c r="V251" s="1" t="s">
        <v>1262</v>
      </c>
      <c r="W251" s="1" t="s">
        <v>91</v>
      </c>
      <c r="X251" s="1">
        <v>10000230</v>
      </c>
      <c r="Z251" s="1" t="s">
        <v>1255</v>
      </c>
      <c r="AA251" s="1" t="s">
        <v>41</v>
      </c>
    </row>
    <row r="252" spans="1:28" x14ac:dyDescent="0.3">
      <c r="A252" s="1">
        <v>1998</v>
      </c>
      <c r="B252" s="1" t="s">
        <v>1263</v>
      </c>
      <c r="C252" s="1" t="s">
        <v>382</v>
      </c>
      <c r="D252" s="1" t="s">
        <v>1264</v>
      </c>
      <c r="E252" s="1" t="s">
        <v>1265</v>
      </c>
      <c r="F252" s="1" t="s">
        <v>26</v>
      </c>
      <c r="G252" s="1" t="s">
        <v>1266</v>
      </c>
      <c r="H252" s="1" t="s">
        <v>1267</v>
      </c>
      <c r="I252" s="1" t="s">
        <v>1268</v>
      </c>
      <c r="J252" s="1">
        <f t="shared" si="0"/>
        <v>80</v>
      </c>
      <c r="K252" s="1">
        <f t="shared" si="1"/>
        <v>0.51249999999999996</v>
      </c>
      <c r="L252" s="1" t="s">
        <v>1269</v>
      </c>
      <c r="M252" s="1">
        <v>28</v>
      </c>
      <c r="N252" s="1" t="s">
        <v>1270</v>
      </c>
      <c r="O252" s="1">
        <v>30</v>
      </c>
      <c r="P252" s="1" t="s">
        <v>1271</v>
      </c>
      <c r="Q252" s="1" t="s">
        <v>33</v>
      </c>
      <c r="R252" s="1" t="s">
        <v>34</v>
      </c>
      <c r="S252" s="1" t="s">
        <v>35</v>
      </c>
      <c r="T252" s="1" t="s">
        <v>36</v>
      </c>
      <c r="U252" s="1" t="s">
        <v>1272</v>
      </c>
      <c r="V252" s="1" t="s">
        <v>91</v>
      </c>
      <c r="W252" s="1" t="s">
        <v>1192</v>
      </c>
      <c r="X252" s="1">
        <v>10000231</v>
      </c>
      <c r="Z252" s="1" t="s">
        <v>1273</v>
      </c>
      <c r="AA252" s="1" t="s">
        <v>41</v>
      </c>
    </row>
    <row r="253" spans="1:28" x14ac:dyDescent="0.3">
      <c r="A253" s="1">
        <v>1998</v>
      </c>
      <c r="B253" s="1" t="s">
        <v>1263</v>
      </c>
      <c r="C253" s="1" t="s">
        <v>382</v>
      </c>
      <c r="D253" s="1" t="s">
        <v>1264</v>
      </c>
      <c r="E253" s="1" t="s">
        <v>1265</v>
      </c>
      <c r="F253" s="1" t="s">
        <v>26</v>
      </c>
      <c r="G253" s="1" t="s">
        <v>1274</v>
      </c>
      <c r="H253" s="1" t="s">
        <v>1267</v>
      </c>
      <c r="I253" s="1" t="s">
        <v>1275</v>
      </c>
      <c r="J253" s="1">
        <f t="shared" si="0"/>
        <v>112</v>
      </c>
      <c r="K253" s="1">
        <f t="shared" si="1"/>
        <v>0.5</v>
      </c>
      <c r="L253" s="1" t="s">
        <v>1276</v>
      </c>
      <c r="M253" s="1">
        <v>18</v>
      </c>
      <c r="N253" s="1" t="s">
        <v>1277</v>
      </c>
      <c r="O253" s="1">
        <v>71</v>
      </c>
      <c r="P253" s="1" t="s">
        <v>1271</v>
      </c>
      <c r="Q253" s="1" t="s">
        <v>33</v>
      </c>
      <c r="R253" s="1" t="s">
        <v>34</v>
      </c>
      <c r="S253" s="1" t="s">
        <v>35</v>
      </c>
      <c r="T253" s="1" t="s">
        <v>36</v>
      </c>
      <c r="U253" s="1" t="s">
        <v>1272</v>
      </c>
      <c r="V253" s="1" t="s">
        <v>91</v>
      </c>
      <c r="W253" s="1" t="s">
        <v>1192</v>
      </c>
      <c r="X253" s="1">
        <v>10000232</v>
      </c>
      <c r="Z253" s="1" t="s">
        <v>1273</v>
      </c>
      <c r="AA253" s="1" t="s">
        <v>41</v>
      </c>
    </row>
    <row r="254" spans="1:28" x14ac:dyDescent="0.3">
      <c r="A254" s="1">
        <v>1998</v>
      </c>
      <c r="B254" s="1" t="s">
        <v>1278</v>
      </c>
      <c r="C254" s="1" t="s">
        <v>1279</v>
      </c>
      <c r="D254" s="1" t="s">
        <v>1280</v>
      </c>
      <c r="E254" s="1" t="s">
        <v>8543</v>
      </c>
      <c r="F254" s="1" t="s">
        <v>26</v>
      </c>
      <c r="G254" s="1" t="s">
        <v>1281</v>
      </c>
      <c r="H254" s="1" t="s">
        <v>1282</v>
      </c>
      <c r="I254" s="1" t="s">
        <v>1283</v>
      </c>
      <c r="J254" s="1">
        <f t="shared" si="0"/>
        <v>108</v>
      </c>
      <c r="K254" s="1">
        <f t="shared" si="1"/>
        <v>0.5</v>
      </c>
      <c r="L254" s="1" t="s">
        <v>1284</v>
      </c>
      <c r="M254" s="1">
        <v>332</v>
      </c>
      <c r="N254" s="1" t="s">
        <v>1285</v>
      </c>
      <c r="O254" s="1">
        <v>60</v>
      </c>
      <c r="P254" s="1" t="s">
        <v>1286</v>
      </c>
      <c r="Q254" s="1" t="s">
        <v>33</v>
      </c>
      <c r="R254" s="1" t="s">
        <v>103</v>
      </c>
      <c r="S254" s="1">
        <v>7.4</v>
      </c>
      <c r="T254" s="1" t="s">
        <v>1287</v>
      </c>
      <c r="U254" s="1" t="s">
        <v>1288</v>
      </c>
      <c r="V254" s="1" t="s">
        <v>91</v>
      </c>
      <c r="W254" s="1" t="s">
        <v>91</v>
      </c>
      <c r="X254" s="1">
        <v>10000233</v>
      </c>
      <c r="Z254" s="1" t="s">
        <v>1178</v>
      </c>
      <c r="AA254" s="1" t="s">
        <v>41</v>
      </c>
    </row>
    <row r="255" spans="1:28" x14ac:dyDescent="0.3">
      <c r="A255" s="1">
        <v>1998</v>
      </c>
      <c r="B255" s="1" t="s">
        <v>1278</v>
      </c>
      <c r="C255" s="1" t="s">
        <v>1279</v>
      </c>
      <c r="D255" s="1" t="s">
        <v>1280</v>
      </c>
      <c r="E255" s="1" t="s">
        <v>8543</v>
      </c>
      <c r="F255" s="1" t="s">
        <v>26</v>
      </c>
      <c r="G255" s="1" t="s">
        <v>1289</v>
      </c>
      <c r="H255" s="1" t="s">
        <v>1282</v>
      </c>
      <c r="I255" s="1" t="s">
        <v>1290</v>
      </c>
      <c r="J255" s="1">
        <f t="shared" si="0"/>
        <v>108</v>
      </c>
      <c r="K255" s="1">
        <f t="shared" si="1"/>
        <v>0.5</v>
      </c>
      <c r="L255" s="1" t="s">
        <v>1284</v>
      </c>
      <c r="M255" s="1">
        <v>332</v>
      </c>
      <c r="N255" s="1" t="s">
        <v>1285</v>
      </c>
      <c r="O255" s="1">
        <v>60</v>
      </c>
      <c r="P255" s="1" t="s">
        <v>1286</v>
      </c>
      <c r="Q255" s="1" t="s">
        <v>33</v>
      </c>
      <c r="R255" s="1" t="s">
        <v>103</v>
      </c>
      <c r="S255" s="1">
        <v>7.4</v>
      </c>
      <c r="T255" s="1" t="s">
        <v>1287</v>
      </c>
      <c r="U255" s="1" t="s">
        <v>1288</v>
      </c>
      <c r="V255" s="1" t="s">
        <v>91</v>
      </c>
      <c r="W255" s="1" t="s">
        <v>91</v>
      </c>
      <c r="X255" s="1">
        <v>10000234</v>
      </c>
      <c r="Z255" s="1" t="s">
        <v>1178</v>
      </c>
      <c r="AA255" s="1" t="s">
        <v>41</v>
      </c>
    </row>
    <row r="256" spans="1:28" x14ac:dyDescent="0.3">
      <c r="A256" s="1">
        <v>1998</v>
      </c>
      <c r="B256" s="1" t="s">
        <v>1291</v>
      </c>
      <c r="C256" s="1" t="s">
        <v>307</v>
      </c>
      <c r="D256" s="1" t="s">
        <v>1292</v>
      </c>
      <c r="E256" s="1" t="s">
        <v>8544</v>
      </c>
      <c r="F256" s="1" t="s">
        <v>26</v>
      </c>
      <c r="G256" s="1" t="s">
        <v>1293</v>
      </c>
      <c r="H256" s="1" t="s">
        <v>511</v>
      </c>
      <c r="I256" s="1" t="s">
        <v>1294</v>
      </c>
      <c r="J256" s="1">
        <f t="shared" si="0"/>
        <v>40</v>
      </c>
      <c r="K256" s="1">
        <f t="shared" si="1"/>
        <v>0.52500000000000002</v>
      </c>
      <c r="L256" s="1" t="s">
        <v>1295</v>
      </c>
      <c r="M256" s="1">
        <v>5.15</v>
      </c>
      <c r="N256" s="1" t="s">
        <v>514</v>
      </c>
      <c r="O256" s="1">
        <v>60</v>
      </c>
      <c r="P256" s="1" t="s">
        <v>36</v>
      </c>
      <c r="Q256" s="1" t="s">
        <v>57</v>
      </c>
      <c r="R256" s="1" t="s">
        <v>58</v>
      </c>
      <c r="S256" s="1" t="s">
        <v>59</v>
      </c>
      <c r="T256" s="1" t="s">
        <v>36</v>
      </c>
      <c r="U256" s="1" t="s">
        <v>1296</v>
      </c>
      <c r="V256" s="1" t="s">
        <v>1297</v>
      </c>
      <c r="W256" s="1" t="s">
        <v>1298</v>
      </c>
      <c r="X256" s="1">
        <v>10000235</v>
      </c>
      <c r="Z256" s="1" t="s">
        <v>1299</v>
      </c>
      <c r="AA256" s="1" t="s">
        <v>41</v>
      </c>
    </row>
    <row r="257" spans="1:28" x14ac:dyDescent="0.3">
      <c r="A257" s="1">
        <v>1998</v>
      </c>
      <c r="B257" s="1" t="s">
        <v>1300</v>
      </c>
      <c r="C257" s="1" t="s">
        <v>1301</v>
      </c>
      <c r="D257" s="1" t="s">
        <v>1302</v>
      </c>
      <c r="E257" s="1" t="s">
        <v>8545</v>
      </c>
      <c r="F257" s="1" t="s">
        <v>26</v>
      </c>
      <c r="G257" s="1" t="s">
        <v>1303</v>
      </c>
      <c r="H257" s="1" t="s">
        <v>1304</v>
      </c>
      <c r="I257" s="1" t="s">
        <v>1305</v>
      </c>
      <c r="J257" s="1">
        <f t="shared" ref="J257:J511" si="4">(LEN(I257)- LEN(SUBSTITUTE(I257,"G","")))+ (LEN(I257)-LEN(SUBSTITUTE(I257,"C",""))) +(LEN(I257)-LEN(SUBSTITUTE(I257,"A",""))) +(LEN(I257)-LEN(SUBSTITUTE(I257,"T","")))+ (LEN(I257)-LEN(SUBSTITUTE(I257,"U",""))) + (LEN(I257)- LEN(SUBSTITUTE(I257,"g","")))+ (LEN(I257)-LEN(SUBSTITUTE(I257,"c",""))) +(LEN(I257)-LEN(SUBSTITUTE(I257,"a",""))) +(LEN(I257)-LEN(SUBSTITUTE(I257,"t","")))+ (LEN(I257)-LEN(SUBSTITUTE(I257,"u","")))</f>
        <v>80</v>
      </c>
      <c r="K257" s="1">
        <f t="shared" ref="K257:K357" si="5">((LEN(I257)- LEN(SUBSTITUTE(I257,"G",""))
)+ (LEN(I257)- LEN(SUBSTITUTE(I257,"C",""))
)+ (LEN(I257)- LEN(SUBSTITUTE(I257,"g",""))
)+ (LEN(I257)- LEN(SUBSTITUTE(I257,"c",""))
))/J257</f>
        <v>0.47499999999999998</v>
      </c>
      <c r="L257" s="1" t="s">
        <v>1306</v>
      </c>
      <c r="M257" s="1">
        <v>1.8</v>
      </c>
      <c r="N257" s="1" t="s">
        <v>1307</v>
      </c>
      <c r="O257" s="1">
        <v>30</v>
      </c>
      <c r="P257" s="1" t="s">
        <v>1308</v>
      </c>
      <c r="Q257" s="1" t="s">
        <v>57</v>
      </c>
      <c r="R257" s="1" t="s">
        <v>103</v>
      </c>
      <c r="S257" s="1" t="s">
        <v>73</v>
      </c>
      <c r="T257" s="1" t="s">
        <v>36</v>
      </c>
      <c r="U257" s="1" t="s">
        <v>1309</v>
      </c>
      <c r="V257" s="1" t="s">
        <v>91</v>
      </c>
      <c r="W257" s="1" t="s">
        <v>1310</v>
      </c>
      <c r="X257" s="1">
        <v>10000236</v>
      </c>
      <c r="Z257" s="1" t="s">
        <v>1273</v>
      </c>
      <c r="AA257" s="1" t="s">
        <v>41</v>
      </c>
    </row>
    <row r="258" spans="1:28" x14ac:dyDescent="0.3">
      <c r="A258" s="1">
        <v>1998</v>
      </c>
      <c r="B258" s="1" t="s">
        <v>1311</v>
      </c>
      <c r="C258" s="1" t="s">
        <v>494</v>
      </c>
      <c r="D258" s="1" t="s">
        <v>1312</v>
      </c>
      <c r="E258" s="1" t="s">
        <v>1313</v>
      </c>
      <c r="F258" s="1" t="s">
        <v>26</v>
      </c>
      <c r="G258" s="1" t="s">
        <v>1314</v>
      </c>
      <c r="H258" s="1" t="s">
        <v>1315</v>
      </c>
      <c r="I258" s="1" t="s">
        <v>1316</v>
      </c>
      <c r="J258" s="1">
        <f t="shared" si="4"/>
        <v>113</v>
      </c>
      <c r="K258" s="1">
        <f t="shared" si="5"/>
        <v>0.54867256637168138</v>
      </c>
      <c r="L258" s="1" t="s">
        <v>36</v>
      </c>
      <c r="M258" s="1" t="s">
        <v>59</v>
      </c>
      <c r="N258" s="1" t="s">
        <v>1317</v>
      </c>
      <c r="O258" s="1">
        <v>74</v>
      </c>
      <c r="P258" s="1" t="s">
        <v>1318</v>
      </c>
      <c r="Q258" s="1" t="str">
        <f ca="1">IFERROR(__xludf.DUMMYFUNCTION("IFNA(IFS(REGEXMATCH(R259,""MgCl""),""MgCl"",REGEXMATCH(R259,""CaCl""),""CaCl"", REGEXMATCH(R259,""MgCl CaCl""),""MgCl CaCl""),""None"")
"),"MgCl")</f>
        <v>MgCl</v>
      </c>
      <c r="R258" s="1" t="s">
        <v>34</v>
      </c>
      <c r="S258" s="1" t="s">
        <v>35</v>
      </c>
      <c r="T258" s="1" t="s">
        <v>36</v>
      </c>
      <c r="U258" s="1" t="s">
        <v>1319</v>
      </c>
      <c r="V258" s="1" t="s">
        <v>91</v>
      </c>
      <c r="W258" s="1" t="s">
        <v>91</v>
      </c>
      <c r="X258" s="1">
        <v>10000237</v>
      </c>
      <c r="Z258" s="1" t="s">
        <v>1320</v>
      </c>
      <c r="AA258" s="1" t="s">
        <v>41</v>
      </c>
    </row>
    <row r="259" spans="1:28" x14ac:dyDescent="0.3">
      <c r="A259" s="1">
        <v>1998</v>
      </c>
      <c r="B259" s="1" t="s">
        <v>1311</v>
      </c>
      <c r="C259" s="1" t="s">
        <v>494</v>
      </c>
      <c r="D259" s="1" t="s">
        <v>1312</v>
      </c>
      <c r="E259" s="1" t="s">
        <v>1313</v>
      </c>
      <c r="F259" s="1" t="s">
        <v>26</v>
      </c>
      <c r="G259" s="1" t="s">
        <v>1321</v>
      </c>
      <c r="H259" s="1" t="s">
        <v>1315</v>
      </c>
      <c r="I259" s="1" t="s">
        <v>1322</v>
      </c>
      <c r="J259" s="1">
        <f t="shared" si="4"/>
        <v>46</v>
      </c>
      <c r="K259" s="1">
        <f t="shared" si="5"/>
        <v>0.63043478260869568</v>
      </c>
      <c r="L259" s="1" t="s">
        <v>36</v>
      </c>
      <c r="M259" s="1" t="s">
        <v>59</v>
      </c>
      <c r="N259" s="1" t="s">
        <v>1317</v>
      </c>
      <c r="O259" s="1">
        <v>74</v>
      </c>
      <c r="P259" s="1" t="s">
        <v>1318</v>
      </c>
      <c r="Q259" s="1" t="str">
        <f ca="1">IFERROR(__xludf.DUMMYFUNCTION("IFNA(IFS(REGEXMATCH(R260,""MgCl""),""MgCl"",REGEXMATCH(R260,""CaCl""),""CaCl"", REGEXMATCH(R260,""MgCl CaCl""),""MgCl CaCl""),""None"")
"),"MgCl")</f>
        <v>MgCl</v>
      </c>
      <c r="R259" s="1" t="s">
        <v>34</v>
      </c>
      <c r="S259" s="1" t="s">
        <v>35</v>
      </c>
      <c r="T259" s="1" t="s">
        <v>36</v>
      </c>
      <c r="U259" s="1" t="s">
        <v>1319</v>
      </c>
      <c r="V259" s="1" t="s">
        <v>1323</v>
      </c>
      <c r="W259" s="1" t="s">
        <v>91</v>
      </c>
      <c r="X259" s="1">
        <v>10000238</v>
      </c>
      <c r="Z259" s="1" t="s">
        <v>1320</v>
      </c>
      <c r="AA259" s="1" t="s">
        <v>41</v>
      </c>
    </row>
    <row r="260" spans="1:28" x14ac:dyDescent="0.3">
      <c r="A260" s="1">
        <v>1998</v>
      </c>
      <c r="B260" s="1" t="s">
        <v>1311</v>
      </c>
      <c r="C260" s="1" t="s">
        <v>494</v>
      </c>
      <c r="D260" s="1" t="s">
        <v>1312</v>
      </c>
      <c r="E260" s="1" t="s">
        <v>1313</v>
      </c>
      <c r="F260" s="1" t="s">
        <v>26</v>
      </c>
      <c r="G260" s="1" t="s">
        <v>1324</v>
      </c>
      <c r="H260" s="1" t="s">
        <v>1315</v>
      </c>
      <c r="I260" s="1" t="s">
        <v>1325</v>
      </c>
      <c r="J260" s="1">
        <f t="shared" si="4"/>
        <v>113</v>
      </c>
      <c r="K260" s="1">
        <f t="shared" si="5"/>
        <v>0.53097345132743368</v>
      </c>
      <c r="L260" s="1" t="s">
        <v>36</v>
      </c>
      <c r="M260" s="1" t="s">
        <v>59</v>
      </c>
      <c r="N260" s="1" t="s">
        <v>1317</v>
      </c>
      <c r="O260" s="1">
        <v>74</v>
      </c>
      <c r="P260" s="1" t="s">
        <v>1318</v>
      </c>
      <c r="Q260" s="1" t="str">
        <f ca="1">IFERROR(__xludf.DUMMYFUNCTION("IFNA(IFS(REGEXMATCH(R261,""MgCl""),""MgCl"",REGEXMATCH(R261,""CaCl""),""CaCl"", REGEXMATCH(R261,""MgCl CaCl""),""MgCl CaCl""),""None"")
"),"MgCl")</f>
        <v>MgCl</v>
      </c>
      <c r="R260" s="1" t="s">
        <v>34</v>
      </c>
      <c r="S260" s="1" t="s">
        <v>35</v>
      </c>
      <c r="T260" s="1" t="s">
        <v>36</v>
      </c>
      <c r="U260" s="1" t="s">
        <v>1319</v>
      </c>
      <c r="V260" s="1" t="s">
        <v>91</v>
      </c>
      <c r="W260" s="1" t="s">
        <v>91</v>
      </c>
      <c r="X260" s="1">
        <v>10000239</v>
      </c>
      <c r="Z260" s="1" t="s">
        <v>1320</v>
      </c>
      <c r="AA260" s="1" t="s">
        <v>41</v>
      </c>
    </row>
    <row r="261" spans="1:28" x14ac:dyDescent="0.3">
      <c r="A261" s="1">
        <v>1998</v>
      </c>
      <c r="B261" s="1" t="s">
        <v>1311</v>
      </c>
      <c r="C261" s="1" t="s">
        <v>494</v>
      </c>
      <c r="D261" s="1" t="s">
        <v>1312</v>
      </c>
      <c r="E261" s="1" t="s">
        <v>1313</v>
      </c>
      <c r="F261" s="1" t="s">
        <v>26</v>
      </c>
      <c r="G261" s="1" t="s">
        <v>1326</v>
      </c>
      <c r="H261" s="1" t="s">
        <v>1315</v>
      </c>
      <c r="I261" s="1" t="s">
        <v>1327</v>
      </c>
      <c r="J261" s="1">
        <f t="shared" si="4"/>
        <v>41</v>
      </c>
      <c r="K261" s="1">
        <f t="shared" si="5"/>
        <v>0.43902439024390244</v>
      </c>
      <c r="L261" s="1" t="s">
        <v>36</v>
      </c>
      <c r="M261" s="1" t="s">
        <v>59</v>
      </c>
      <c r="N261" s="1" t="s">
        <v>1317</v>
      </c>
      <c r="O261" s="1">
        <v>74</v>
      </c>
      <c r="P261" s="1" t="s">
        <v>1318</v>
      </c>
      <c r="Q261" s="1" t="str">
        <f ca="1">IFERROR(__xludf.DUMMYFUNCTION("IFNA(IFS(REGEXMATCH(R262,""MgCl""),""MgCl"",REGEXMATCH(R262,""CaCl""),""CaCl"", REGEXMATCH(R262,""MgCl CaCl""),""MgCl CaCl""),""None"")
"),"MgCl")</f>
        <v>MgCl</v>
      </c>
      <c r="R261" s="1" t="s">
        <v>34</v>
      </c>
      <c r="S261" s="1" t="s">
        <v>35</v>
      </c>
      <c r="T261" s="1" t="s">
        <v>36</v>
      </c>
      <c r="U261" s="1" t="s">
        <v>1319</v>
      </c>
      <c r="V261" s="1" t="s">
        <v>1328</v>
      </c>
      <c r="W261" s="1" t="s">
        <v>91</v>
      </c>
      <c r="X261" s="1">
        <v>10000240</v>
      </c>
      <c r="Z261" s="1" t="s">
        <v>1320</v>
      </c>
      <c r="AA261" s="1" t="s">
        <v>41</v>
      </c>
    </row>
    <row r="262" spans="1:28" x14ac:dyDescent="0.3">
      <c r="A262" s="1">
        <v>1999</v>
      </c>
      <c r="B262" s="1" t="s">
        <v>1329</v>
      </c>
      <c r="C262" s="1" t="s">
        <v>382</v>
      </c>
      <c r="D262" s="1" t="s">
        <v>1330</v>
      </c>
      <c r="E262" s="1" t="s">
        <v>8410</v>
      </c>
      <c r="F262" s="1" t="s">
        <v>66</v>
      </c>
      <c r="G262" s="1" t="s">
        <v>1331</v>
      </c>
      <c r="H262" s="1" t="s">
        <v>1332</v>
      </c>
      <c r="I262" s="1" t="s">
        <v>1333</v>
      </c>
      <c r="J262" s="1">
        <f t="shared" si="4"/>
        <v>29</v>
      </c>
      <c r="K262" s="1">
        <f t="shared" si="5"/>
        <v>0.58620689655172409</v>
      </c>
      <c r="L262" s="1" t="s">
        <v>36</v>
      </c>
      <c r="M262" s="1" t="s">
        <v>59</v>
      </c>
      <c r="N262" s="1" t="s">
        <v>36</v>
      </c>
      <c r="O262" s="1" t="s">
        <v>59</v>
      </c>
      <c r="P262" s="1" t="s">
        <v>1334</v>
      </c>
      <c r="Q262" s="1" t="str">
        <f ca="1">IFERROR(__xludf.DUMMYFUNCTION("IFNA(IFS(REGEXMATCH(R263,""MgCl""),""MgCl"",REGEXMATCH(R263,""CaCl""),""CaCl"", REGEXMATCH(R263,""MgCl CaCl""),""MgCl CaCl""),""None"")
"),"MgCl")</f>
        <v>MgCl</v>
      </c>
      <c r="R262" s="1" t="s">
        <v>315</v>
      </c>
      <c r="S262" s="1" t="s">
        <v>503</v>
      </c>
      <c r="T262" s="1" t="s">
        <v>1335</v>
      </c>
      <c r="U262" s="1" t="s">
        <v>1336</v>
      </c>
      <c r="V262" s="1" t="s">
        <v>91</v>
      </c>
      <c r="W262" s="1" t="s">
        <v>1337</v>
      </c>
      <c r="X262" s="1">
        <v>10000241</v>
      </c>
      <c r="Z262" s="1" t="s">
        <v>1338</v>
      </c>
      <c r="AA262" s="1" t="s">
        <v>41</v>
      </c>
    </row>
    <row r="263" spans="1:28" x14ac:dyDescent="0.3">
      <c r="A263" s="1">
        <v>1999</v>
      </c>
      <c r="B263" s="1" t="s">
        <v>1329</v>
      </c>
      <c r="C263" s="1" t="s">
        <v>382</v>
      </c>
      <c r="D263" s="1" t="s">
        <v>1330</v>
      </c>
      <c r="E263" s="1" t="s">
        <v>8410</v>
      </c>
      <c r="F263" s="1" t="s">
        <v>66</v>
      </c>
      <c r="G263" s="1" t="s">
        <v>1339</v>
      </c>
      <c r="H263" s="1" t="s">
        <v>1332</v>
      </c>
      <c r="I263" s="1" t="s">
        <v>1333</v>
      </c>
      <c r="J263" s="1">
        <f t="shared" si="4"/>
        <v>29</v>
      </c>
      <c r="K263" s="1">
        <f t="shared" si="5"/>
        <v>0.58620689655172409</v>
      </c>
      <c r="L263" s="1" t="s">
        <v>36</v>
      </c>
      <c r="M263" s="1" t="s">
        <v>59</v>
      </c>
      <c r="N263" s="1" t="s">
        <v>36</v>
      </c>
      <c r="O263" s="1" t="s">
        <v>59</v>
      </c>
      <c r="P263" s="1" t="s">
        <v>1334</v>
      </c>
      <c r="Q263" s="1" t="str">
        <f ca="1">IFERROR(__xludf.DUMMYFUNCTION("IFNA(IFS(REGEXMATCH(R264,""MgCl""),""MgCl"",REGEXMATCH(R264,""CaCl""),""CaCl"", REGEXMATCH(R264,""MgCl CaCl""),""MgCl CaCl""),""None"")
"),"MgCl")</f>
        <v>MgCl</v>
      </c>
      <c r="R263" s="1" t="s">
        <v>315</v>
      </c>
      <c r="S263" s="1" t="s">
        <v>503</v>
      </c>
      <c r="T263" s="1" t="s">
        <v>1335</v>
      </c>
      <c r="U263" s="1" t="s">
        <v>1336</v>
      </c>
      <c r="V263" s="1" t="s">
        <v>91</v>
      </c>
      <c r="W263" s="1" t="s">
        <v>1340</v>
      </c>
      <c r="X263" s="1">
        <v>10000242</v>
      </c>
      <c r="Z263" s="1" t="s">
        <v>1338</v>
      </c>
      <c r="AA263" s="1" t="s">
        <v>41</v>
      </c>
    </row>
    <row r="264" spans="1:28" x14ac:dyDescent="0.3">
      <c r="A264" s="1">
        <v>1999</v>
      </c>
      <c r="B264" s="1" t="s">
        <v>1341</v>
      </c>
      <c r="C264" s="1" t="s">
        <v>494</v>
      </c>
      <c r="D264" s="1" t="s">
        <v>1342</v>
      </c>
      <c r="E264" s="1" t="s">
        <v>1343</v>
      </c>
      <c r="F264" s="1" t="s">
        <v>26</v>
      </c>
      <c r="G264" s="1" t="s">
        <v>1344</v>
      </c>
      <c r="H264" s="1" t="s">
        <v>1345</v>
      </c>
      <c r="I264" s="1" t="s">
        <v>1346</v>
      </c>
      <c r="J264" s="1">
        <f t="shared" si="4"/>
        <v>76</v>
      </c>
      <c r="K264" s="1">
        <f t="shared" si="5"/>
        <v>0.59210526315789469</v>
      </c>
      <c r="L264" s="1" t="s">
        <v>36</v>
      </c>
      <c r="M264" s="1" t="s">
        <v>59</v>
      </c>
      <c r="N264" s="1" t="s">
        <v>1347</v>
      </c>
      <c r="O264" s="1">
        <v>40</v>
      </c>
      <c r="P264" s="1" t="s">
        <v>1348</v>
      </c>
      <c r="Q264" s="1" t="str">
        <f ca="1">IFERROR(__xludf.DUMMYFUNCTION("IFNA(IFS(REGEXMATCH(R265,""MgCl""),""MgCl"",REGEXMATCH(R265,""CaCl""),""CaCl"", REGEXMATCH(R265,""MgCl CaCl""),""MgCl CaCl""),""None"")
"),"None")</f>
        <v>None</v>
      </c>
      <c r="R264" s="1" t="s">
        <v>103</v>
      </c>
      <c r="S264" s="1" t="s">
        <v>997</v>
      </c>
      <c r="T264" s="1" t="s">
        <v>1349</v>
      </c>
      <c r="U264" s="1" t="s">
        <v>1350</v>
      </c>
      <c r="V264" s="1" t="s">
        <v>91</v>
      </c>
      <c r="W264" s="1" t="s">
        <v>1351</v>
      </c>
      <c r="X264" s="1">
        <v>10000243</v>
      </c>
      <c r="Z264" s="1" t="s">
        <v>1352</v>
      </c>
      <c r="AA264" s="1" t="s">
        <v>41</v>
      </c>
    </row>
    <row r="265" spans="1:28" x14ac:dyDescent="0.3">
      <c r="A265" s="1">
        <v>1999</v>
      </c>
      <c r="B265" s="1" t="s">
        <v>1353</v>
      </c>
      <c r="C265" s="1" t="s">
        <v>1354</v>
      </c>
      <c r="D265" s="1" t="s">
        <v>1355</v>
      </c>
      <c r="E265" s="1" t="s">
        <v>1356</v>
      </c>
      <c r="F265" s="1" t="s">
        <v>26</v>
      </c>
      <c r="G265" s="1" t="s">
        <v>1357</v>
      </c>
      <c r="H265" s="1" t="s">
        <v>1358</v>
      </c>
      <c r="I265" s="1" t="s">
        <v>1359</v>
      </c>
      <c r="J265" s="1">
        <f t="shared" si="4"/>
        <v>109</v>
      </c>
      <c r="K265" s="1">
        <f t="shared" si="5"/>
        <v>0.5321100917431193</v>
      </c>
      <c r="L265" s="1" t="s">
        <v>1360</v>
      </c>
      <c r="M265" s="1">
        <v>12</v>
      </c>
      <c r="N265" s="1" t="s">
        <v>848</v>
      </c>
      <c r="O265" s="1">
        <v>80</v>
      </c>
      <c r="P265" s="1" t="s">
        <v>1361</v>
      </c>
      <c r="Q265" s="1" t="s">
        <v>33</v>
      </c>
      <c r="R265" s="1" t="s">
        <v>34</v>
      </c>
      <c r="S265" s="1" t="s">
        <v>391</v>
      </c>
      <c r="T265" s="1" t="s">
        <v>36</v>
      </c>
      <c r="U265" s="1" t="s">
        <v>1362</v>
      </c>
      <c r="V265" s="1" t="s">
        <v>91</v>
      </c>
      <c r="W265" s="1" t="s">
        <v>1192</v>
      </c>
      <c r="X265" s="1">
        <v>10000244</v>
      </c>
      <c r="Z265" s="1" t="s">
        <v>1363</v>
      </c>
      <c r="AA265" s="1" t="s">
        <v>41</v>
      </c>
      <c r="AB265" s="1" t="s">
        <v>8743</v>
      </c>
    </row>
    <row r="266" spans="1:28" x14ac:dyDescent="0.3">
      <c r="A266" s="1">
        <v>1999</v>
      </c>
      <c r="B266" s="1" t="s">
        <v>1353</v>
      </c>
      <c r="C266" s="1" t="s">
        <v>1354</v>
      </c>
      <c r="D266" s="1" t="s">
        <v>1355</v>
      </c>
      <c r="E266" s="1" t="s">
        <v>1356</v>
      </c>
      <c r="F266" s="1" t="s">
        <v>26</v>
      </c>
      <c r="G266" s="1" t="s">
        <v>1364</v>
      </c>
      <c r="H266" s="1" t="s">
        <v>1358</v>
      </c>
      <c r="I266" s="1" t="s">
        <v>1365</v>
      </c>
      <c r="J266" s="1">
        <f t="shared" si="4"/>
        <v>110</v>
      </c>
      <c r="K266" s="1">
        <f t="shared" si="5"/>
        <v>0.57272727272727275</v>
      </c>
      <c r="L266" s="1" t="s">
        <v>1366</v>
      </c>
      <c r="M266" s="1">
        <v>26</v>
      </c>
      <c r="N266" s="1" t="s">
        <v>848</v>
      </c>
      <c r="O266" s="1">
        <v>80</v>
      </c>
      <c r="P266" s="1" t="s">
        <v>1361</v>
      </c>
      <c r="Q266" s="1" t="s">
        <v>33</v>
      </c>
      <c r="R266" s="1" t="s">
        <v>34</v>
      </c>
      <c r="S266" s="1" t="s">
        <v>391</v>
      </c>
      <c r="T266" s="1" t="s">
        <v>36</v>
      </c>
      <c r="U266" s="1" t="s">
        <v>1362</v>
      </c>
      <c r="V266" s="1" t="s">
        <v>91</v>
      </c>
      <c r="W266" s="1" t="s">
        <v>1192</v>
      </c>
      <c r="X266" s="1">
        <v>10000245</v>
      </c>
      <c r="Z266" s="1" t="s">
        <v>1363</v>
      </c>
      <c r="AA266" s="1" t="s">
        <v>41</v>
      </c>
    </row>
    <row r="267" spans="1:28" x14ac:dyDescent="0.3">
      <c r="A267" s="1">
        <v>1999</v>
      </c>
      <c r="B267" s="1" t="s">
        <v>1353</v>
      </c>
      <c r="C267" s="1" t="s">
        <v>1354</v>
      </c>
      <c r="D267" s="1" t="s">
        <v>1355</v>
      </c>
      <c r="E267" s="1" t="s">
        <v>1356</v>
      </c>
      <c r="F267" s="1" t="s">
        <v>26</v>
      </c>
      <c r="G267" s="1" t="s">
        <v>1367</v>
      </c>
      <c r="H267" s="1" t="s">
        <v>1358</v>
      </c>
      <c r="I267" s="1" t="s">
        <v>1368</v>
      </c>
      <c r="J267" s="1">
        <f t="shared" si="4"/>
        <v>112</v>
      </c>
      <c r="K267" s="1">
        <f t="shared" si="5"/>
        <v>0.6071428571428571</v>
      </c>
      <c r="L267" s="1" t="s">
        <v>1369</v>
      </c>
      <c r="M267" s="1" t="s">
        <v>59</v>
      </c>
      <c r="N267" s="1" t="s">
        <v>848</v>
      </c>
      <c r="O267" s="1">
        <v>80</v>
      </c>
      <c r="P267" s="1" t="s">
        <v>1361</v>
      </c>
      <c r="Q267" s="1" t="str">
        <f ca="1">IFERROR(__xludf.DUMMYFUNCTION("IFNA(IFS(REGEXMATCH(R268,""MgCl""),""MgCl"",REGEXMATCH(R268,""CaCl""),""CaCl"", REGEXMATCH(R268,""MgCl CaCl""),""MgCl CaCl""),""None"")
"),"MgCl")</f>
        <v>MgCl</v>
      </c>
      <c r="R267" s="1" t="s">
        <v>34</v>
      </c>
      <c r="S267" s="1" t="s">
        <v>391</v>
      </c>
      <c r="T267" s="1" t="s">
        <v>36</v>
      </c>
      <c r="U267" s="1" t="s">
        <v>1362</v>
      </c>
      <c r="V267" s="1" t="s">
        <v>91</v>
      </c>
      <c r="W267" s="1" t="s">
        <v>1192</v>
      </c>
      <c r="X267" s="1">
        <v>10000246</v>
      </c>
      <c r="Z267" s="1" t="s">
        <v>1363</v>
      </c>
      <c r="AA267" s="1" t="s">
        <v>41</v>
      </c>
    </row>
    <row r="268" spans="1:28" x14ac:dyDescent="0.3">
      <c r="A268" s="1">
        <v>1999</v>
      </c>
      <c r="B268" s="1" t="s">
        <v>1353</v>
      </c>
      <c r="C268" s="1" t="s">
        <v>1354</v>
      </c>
      <c r="D268" s="1" t="s">
        <v>1355</v>
      </c>
      <c r="E268" s="1" t="s">
        <v>1356</v>
      </c>
      <c r="F268" s="1" t="s">
        <v>26</v>
      </c>
      <c r="G268" s="1" t="s">
        <v>1370</v>
      </c>
      <c r="H268" s="1" t="s">
        <v>1358</v>
      </c>
      <c r="I268" s="1" t="s">
        <v>1371</v>
      </c>
      <c r="J268" s="1">
        <f t="shared" si="4"/>
        <v>113</v>
      </c>
      <c r="K268" s="1">
        <f t="shared" si="5"/>
        <v>0.60176991150442483</v>
      </c>
      <c r="L268" s="1" t="s">
        <v>1372</v>
      </c>
      <c r="M268" s="1" t="s">
        <v>59</v>
      </c>
      <c r="N268" s="1" t="s">
        <v>848</v>
      </c>
      <c r="O268" s="1">
        <v>80</v>
      </c>
      <c r="P268" s="1" t="s">
        <v>1361</v>
      </c>
      <c r="Q268" s="1" t="str">
        <f ca="1">IFERROR(__xludf.DUMMYFUNCTION("IFNA(IFS(REGEXMATCH(R269,""MgCl""),""MgCl"",REGEXMATCH(R269,""CaCl""),""CaCl"", REGEXMATCH(R269,""MgCl CaCl""),""MgCl CaCl""),""None"")
"),"MgCl")</f>
        <v>MgCl</v>
      </c>
      <c r="R268" s="1" t="s">
        <v>34</v>
      </c>
      <c r="S268" s="1" t="s">
        <v>391</v>
      </c>
      <c r="T268" s="1" t="s">
        <v>36</v>
      </c>
      <c r="U268" s="1" t="s">
        <v>1362</v>
      </c>
      <c r="V268" s="1" t="s">
        <v>91</v>
      </c>
      <c r="W268" s="1" t="s">
        <v>1192</v>
      </c>
      <c r="X268" s="1">
        <v>10000247</v>
      </c>
      <c r="Z268" s="1" t="s">
        <v>1363</v>
      </c>
      <c r="AA268" s="1" t="s">
        <v>41</v>
      </c>
    </row>
    <row r="269" spans="1:28" x14ac:dyDescent="0.3">
      <c r="A269" s="1">
        <v>1999</v>
      </c>
      <c r="B269" s="1" t="s">
        <v>1353</v>
      </c>
      <c r="C269" s="1" t="s">
        <v>1354</v>
      </c>
      <c r="D269" s="1" t="s">
        <v>1355</v>
      </c>
      <c r="E269" s="1" t="s">
        <v>1356</v>
      </c>
      <c r="F269" s="1" t="s">
        <v>26</v>
      </c>
      <c r="G269" s="1" t="s">
        <v>1373</v>
      </c>
      <c r="H269" s="1" t="s">
        <v>1358</v>
      </c>
      <c r="I269" s="1" t="s">
        <v>1374</v>
      </c>
      <c r="J269" s="1">
        <f t="shared" si="4"/>
        <v>111</v>
      </c>
      <c r="K269" s="1">
        <f t="shared" si="5"/>
        <v>0.54054054054054057</v>
      </c>
      <c r="L269" s="1" t="s">
        <v>1375</v>
      </c>
      <c r="M269" s="1" t="s">
        <v>59</v>
      </c>
      <c r="N269" s="1" t="s">
        <v>848</v>
      </c>
      <c r="O269" s="1">
        <v>80</v>
      </c>
      <c r="P269" s="1" t="s">
        <v>1361</v>
      </c>
      <c r="Q269" s="1" t="str">
        <f ca="1">IFERROR(__xludf.DUMMYFUNCTION("IFNA(IFS(REGEXMATCH(R270,""MgCl""),""MgCl"",REGEXMATCH(R270,""CaCl""),""CaCl"", REGEXMATCH(R270,""MgCl CaCl""),""MgCl CaCl""),""None"")
"),"MgCl")</f>
        <v>MgCl</v>
      </c>
      <c r="R269" s="1" t="s">
        <v>34</v>
      </c>
      <c r="S269" s="1" t="s">
        <v>391</v>
      </c>
      <c r="T269" s="1" t="s">
        <v>36</v>
      </c>
      <c r="U269" s="1" t="s">
        <v>1362</v>
      </c>
      <c r="V269" s="1" t="s">
        <v>91</v>
      </c>
      <c r="W269" s="1" t="s">
        <v>1192</v>
      </c>
      <c r="X269" s="1">
        <v>10000248</v>
      </c>
      <c r="Z269" s="1" t="s">
        <v>1363</v>
      </c>
      <c r="AA269" s="1" t="s">
        <v>41</v>
      </c>
    </row>
    <row r="270" spans="1:28" x14ac:dyDescent="0.3">
      <c r="A270" s="1">
        <v>1999</v>
      </c>
      <c r="B270" s="1" t="s">
        <v>1353</v>
      </c>
      <c r="C270" s="1" t="s">
        <v>1354</v>
      </c>
      <c r="D270" s="1" t="s">
        <v>1355</v>
      </c>
      <c r="E270" s="1" t="s">
        <v>1356</v>
      </c>
      <c r="F270" s="1" t="s">
        <v>26</v>
      </c>
      <c r="G270" s="1" t="s">
        <v>1376</v>
      </c>
      <c r="H270" s="1" t="s">
        <v>1358</v>
      </c>
      <c r="I270" s="1" t="s">
        <v>1377</v>
      </c>
      <c r="J270" s="1">
        <f t="shared" si="4"/>
        <v>114</v>
      </c>
      <c r="K270" s="1">
        <f t="shared" si="5"/>
        <v>0.57017543859649122</v>
      </c>
      <c r="L270" s="1" t="s">
        <v>1378</v>
      </c>
      <c r="M270" s="1" t="s">
        <v>59</v>
      </c>
      <c r="N270" s="1" t="s">
        <v>848</v>
      </c>
      <c r="O270" s="1">
        <v>80</v>
      </c>
      <c r="P270" s="1" t="s">
        <v>1361</v>
      </c>
      <c r="Q270" s="1" t="str">
        <f ca="1">IFERROR(__xludf.DUMMYFUNCTION("IFNA(IFS(REGEXMATCH(R271,""MgCl""),""MgCl"",REGEXMATCH(R271,""CaCl""),""CaCl"", REGEXMATCH(R271,""MgCl CaCl""),""MgCl CaCl""),""None"")
"),"MgCl")</f>
        <v>MgCl</v>
      </c>
      <c r="R270" s="1" t="s">
        <v>34</v>
      </c>
      <c r="S270" s="1" t="s">
        <v>391</v>
      </c>
      <c r="T270" s="1" t="s">
        <v>36</v>
      </c>
      <c r="U270" s="1" t="s">
        <v>1362</v>
      </c>
      <c r="V270" s="1" t="s">
        <v>91</v>
      </c>
      <c r="W270" s="1" t="s">
        <v>1192</v>
      </c>
      <c r="X270" s="1">
        <v>10000249</v>
      </c>
      <c r="Z270" s="1" t="s">
        <v>1363</v>
      </c>
      <c r="AA270" s="1" t="s">
        <v>41</v>
      </c>
    </row>
    <row r="271" spans="1:28" x14ac:dyDescent="0.3">
      <c r="A271" s="1">
        <v>1999</v>
      </c>
      <c r="B271" s="1" t="s">
        <v>1379</v>
      </c>
      <c r="C271" s="1" t="s">
        <v>81</v>
      </c>
      <c r="D271" s="1" t="s">
        <v>1380</v>
      </c>
      <c r="E271" s="1" t="s">
        <v>1381</v>
      </c>
      <c r="F271" s="1" t="s">
        <v>26</v>
      </c>
      <c r="G271" s="1" t="s">
        <v>1382</v>
      </c>
      <c r="H271" s="1" t="s">
        <v>1383</v>
      </c>
      <c r="I271" s="1" t="s">
        <v>1384</v>
      </c>
      <c r="J271" s="1">
        <f t="shared" si="4"/>
        <v>75</v>
      </c>
      <c r="K271" s="1">
        <f t="shared" si="5"/>
        <v>0.64</v>
      </c>
      <c r="L271" s="1" t="s">
        <v>1385</v>
      </c>
      <c r="M271" s="1">
        <v>500</v>
      </c>
      <c r="N271" s="1" t="s">
        <v>1386</v>
      </c>
      <c r="O271" s="1">
        <v>40</v>
      </c>
      <c r="P271" s="1" t="s">
        <v>1387</v>
      </c>
      <c r="Q271" s="1" t="s">
        <v>297</v>
      </c>
      <c r="R271" s="1" t="s">
        <v>103</v>
      </c>
      <c r="S271" s="1" t="s">
        <v>59</v>
      </c>
      <c r="T271" s="1" t="s">
        <v>36</v>
      </c>
      <c r="U271" s="1" t="s">
        <v>1388</v>
      </c>
      <c r="V271" s="1" t="s">
        <v>91</v>
      </c>
      <c r="W271" s="1" t="s">
        <v>1192</v>
      </c>
      <c r="X271" s="1">
        <v>10000250</v>
      </c>
      <c r="Z271" s="1" t="s">
        <v>1389</v>
      </c>
      <c r="AA271" s="1" t="s">
        <v>41</v>
      </c>
    </row>
    <row r="272" spans="1:28" x14ac:dyDescent="0.3">
      <c r="A272" s="1">
        <v>1999</v>
      </c>
      <c r="B272" s="1" t="s">
        <v>1379</v>
      </c>
      <c r="C272" s="1" t="s">
        <v>81</v>
      </c>
      <c r="D272" s="1" t="s">
        <v>1380</v>
      </c>
      <c r="E272" s="1" t="s">
        <v>1381</v>
      </c>
      <c r="F272" s="1" t="s">
        <v>26</v>
      </c>
      <c r="G272" s="1" t="s">
        <v>1390</v>
      </c>
      <c r="H272" s="1" t="s">
        <v>1383</v>
      </c>
      <c r="I272" s="1" t="s">
        <v>1391</v>
      </c>
      <c r="J272" s="1">
        <f t="shared" si="4"/>
        <v>80</v>
      </c>
      <c r="K272" s="1">
        <f t="shared" si="5"/>
        <v>0.6</v>
      </c>
      <c r="L272" s="1" t="s">
        <v>1385</v>
      </c>
      <c r="M272" s="1">
        <v>500</v>
      </c>
      <c r="N272" s="1" t="s">
        <v>1386</v>
      </c>
      <c r="O272" s="1">
        <v>40</v>
      </c>
      <c r="P272" s="1" t="s">
        <v>1387</v>
      </c>
      <c r="Q272" s="1" t="s">
        <v>297</v>
      </c>
      <c r="R272" s="1" t="s">
        <v>103</v>
      </c>
      <c r="S272" s="1" t="s">
        <v>59</v>
      </c>
      <c r="T272" s="1" t="s">
        <v>36</v>
      </c>
      <c r="U272" s="1" t="s">
        <v>1388</v>
      </c>
      <c r="V272" s="1" t="s">
        <v>91</v>
      </c>
      <c r="W272" s="1" t="s">
        <v>1192</v>
      </c>
      <c r="X272" s="1">
        <v>10000251</v>
      </c>
      <c r="Z272" s="1" t="s">
        <v>1392</v>
      </c>
      <c r="AA272" s="1" t="s">
        <v>41</v>
      </c>
    </row>
    <row r="273" spans="1:27" x14ac:dyDescent="0.3">
      <c r="A273" s="1">
        <v>1999</v>
      </c>
      <c r="B273" s="1" t="s">
        <v>1379</v>
      </c>
      <c r="C273" s="1" t="s">
        <v>81</v>
      </c>
      <c r="D273" s="1" t="s">
        <v>1380</v>
      </c>
      <c r="E273" s="1" t="s">
        <v>1381</v>
      </c>
      <c r="F273" s="1" t="s">
        <v>26</v>
      </c>
      <c r="G273" s="1" t="s">
        <v>1393</v>
      </c>
      <c r="H273" s="1" t="s">
        <v>1383</v>
      </c>
      <c r="I273" s="1" t="s">
        <v>1394</v>
      </c>
      <c r="J273" s="1">
        <f t="shared" si="4"/>
        <v>79</v>
      </c>
      <c r="K273" s="1">
        <f t="shared" si="5"/>
        <v>0.59493670886075944</v>
      </c>
      <c r="L273" s="1" t="s">
        <v>1385</v>
      </c>
      <c r="M273" s="1">
        <v>500</v>
      </c>
      <c r="N273" s="1" t="s">
        <v>1386</v>
      </c>
      <c r="O273" s="1">
        <v>40</v>
      </c>
      <c r="P273" s="1" t="s">
        <v>1387</v>
      </c>
      <c r="Q273" s="1" t="s">
        <v>297</v>
      </c>
      <c r="R273" s="1" t="s">
        <v>103</v>
      </c>
      <c r="S273" s="1" t="s">
        <v>59</v>
      </c>
      <c r="T273" s="1" t="s">
        <v>36</v>
      </c>
      <c r="U273" s="1" t="s">
        <v>1388</v>
      </c>
      <c r="V273" s="1" t="s">
        <v>91</v>
      </c>
      <c r="W273" s="1" t="s">
        <v>1192</v>
      </c>
      <c r="X273" s="1">
        <v>10000252</v>
      </c>
      <c r="Z273" s="1" t="s">
        <v>1392</v>
      </c>
      <c r="AA273" s="1" t="s">
        <v>41</v>
      </c>
    </row>
    <row r="274" spans="1:27" x14ac:dyDescent="0.3">
      <c r="A274" s="1">
        <v>1999</v>
      </c>
      <c r="B274" s="1" t="s">
        <v>1395</v>
      </c>
      <c r="C274" s="1" t="s">
        <v>1396</v>
      </c>
      <c r="D274" s="1" t="s">
        <v>1397</v>
      </c>
      <c r="E274" s="1" t="s">
        <v>8744</v>
      </c>
      <c r="F274" s="1" t="s">
        <v>26</v>
      </c>
      <c r="G274" s="1" t="s">
        <v>1398</v>
      </c>
      <c r="H274" s="1" t="s">
        <v>1399</v>
      </c>
      <c r="I274" s="1" t="s">
        <v>1400</v>
      </c>
      <c r="J274" s="1">
        <f t="shared" si="4"/>
        <v>82</v>
      </c>
      <c r="K274" s="1">
        <f t="shared" si="5"/>
        <v>0.54878048780487809</v>
      </c>
      <c r="L274" s="1" t="s">
        <v>1401</v>
      </c>
      <c r="M274" s="1" t="s">
        <v>59</v>
      </c>
      <c r="N274" s="1" t="s">
        <v>1402</v>
      </c>
      <c r="O274" s="1">
        <v>47</v>
      </c>
      <c r="P274" s="1" t="s">
        <v>1403</v>
      </c>
      <c r="Q274" s="1" t="str">
        <f ca="1">IFERROR(__xludf.DUMMYFUNCTION("IFNA(IFS(REGEXMATCH(R275,""MgCl""),""MgCl"",REGEXMATCH(R275,""CaCl""),""CaCl"", REGEXMATCH(R275,""MgCl CaCl""),""MgCl CaCl""),""None"")
"),"None")</f>
        <v>None</v>
      </c>
      <c r="R274" s="1" t="s">
        <v>34</v>
      </c>
      <c r="S274" s="1" t="s">
        <v>391</v>
      </c>
      <c r="T274" s="1" t="s">
        <v>36</v>
      </c>
      <c r="U274" s="1" t="s">
        <v>1404</v>
      </c>
      <c r="V274" s="1" t="s">
        <v>91</v>
      </c>
      <c r="W274" s="1" t="s">
        <v>1192</v>
      </c>
      <c r="X274" s="1">
        <v>10000253</v>
      </c>
      <c r="Z274" s="1" t="s">
        <v>1405</v>
      </c>
      <c r="AA274" s="1" t="s">
        <v>41</v>
      </c>
    </row>
    <row r="275" spans="1:27" x14ac:dyDescent="0.3">
      <c r="A275" s="1">
        <v>1999</v>
      </c>
      <c r="B275" s="1" t="s">
        <v>1406</v>
      </c>
      <c r="C275" s="1" t="s">
        <v>154</v>
      </c>
      <c r="D275" s="1" t="s">
        <v>1407</v>
      </c>
      <c r="E275" s="1" t="s">
        <v>8546</v>
      </c>
      <c r="F275" s="1" t="s">
        <v>26</v>
      </c>
      <c r="G275" s="1" t="s">
        <v>1408</v>
      </c>
      <c r="H275" s="1" t="s">
        <v>1409</v>
      </c>
      <c r="I275" s="1" t="s">
        <v>1410</v>
      </c>
      <c r="J275" s="1">
        <f t="shared" si="4"/>
        <v>57</v>
      </c>
      <c r="K275" s="1">
        <f t="shared" si="5"/>
        <v>0.42105263157894735</v>
      </c>
      <c r="L275" s="1" t="s">
        <v>1411</v>
      </c>
      <c r="M275" s="1">
        <v>11</v>
      </c>
      <c r="N275" s="1" t="s">
        <v>1412</v>
      </c>
      <c r="O275" s="1">
        <v>20</v>
      </c>
      <c r="P275" s="1" t="s">
        <v>1413</v>
      </c>
      <c r="Q275" s="1" t="s">
        <v>57</v>
      </c>
      <c r="R275" s="1" t="s">
        <v>315</v>
      </c>
      <c r="S275" s="1">
        <v>7.4</v>
      </c>
      <c r="T275" s="1" t="s">
        <v>1414</v>
      </c>
      <c r="U275" s="1" t="s">
        <v>1415</v>
      </c>
      <c r="V275" s="1" t="s">
        <v>91</v>
      </c>
      <c r="W275" s="1" t="s">
        <v>1192</v>
      </c>
      <c r="X275" s="1">
        <v>10000254</v>
      </c>
      <c r="Z275" s="1" t="s">
        <v>1416</v>
      </c>
      <c r="AA275" s="1" t="s">
        <v>41</v>
      </c>
    </row>
    <row r="276" spans="1:27" x14ac:dyDescent="0.3">
      <c r="A276" s="1">
        <v>1999</v>
      </c>
      <c r="B276" s="1" t="s">
        <v>1406</v>
      </c>
      <c r="C276" s="1" t="s">
        <v>154</v>
      </c>
      <c r="D276" s="1" t="s">
        <v>1407</v>
      </c>
      <c r="E276" s="1" t="s">
        <v>8546</v>
      </c>
      <c r="F276" s="1" t="s">
        <v>26</v>
      </c>
      <c r="G276" s="1" t="s">
        <v>216</v>
      </c>
      <c r="H276" s="1" t="s">
        <v>1409</v>
      </c>
      <c r="I276" s="1" t="s">
        <v>1417</v>
      </c>
      <c r="J276" s="1">
        <f t="shared" si="4"/>
        <v>57</v>
      </c>
      <c r="K276" s="1">
        <f t="shared" si="5"/>
        <v>0.42105263157894735</v>
      </c>
      <c r="L276" s="1" t="s">
        <v>693</v>
      </c>
      <c r="M276" s="1">
        <v>10</v>
      </c>
      <c r="N276" s="1" t="s">
        <v>1412</v>
      </c>
      <c r="O276" s="1">
        <v>20</v>
      </c>
      <c r="P276" s="1" t="s">
        <v>1413</v>
      </c>
      <c r="Q276" s="1" t="s">
        <v>57</v>
      </c>
      <c r="R276" s="1" t="s">
        <v>315</v>
      </c>
      <c r="S276" s="1">
        <v>7.4</v>
      </c>
      <c r="T276" s="1" t="s">
        <v>1414</v>
      </c>
      <c r="U276" s="1" t="s">
        <v>1415</v>
      </c>
      <c r="V276" s="1" t="s">
        <v>91</v>
      </c>
      <c r="W276" s="1" t="s">
        <v>1192</v>
      </c>
      <c r="X276" s="1">
        <v>10000255</v>
      </c>
      <c r="Z276" s="1" t="s">
        <v>1416</v>
      </c>
      <c r="AA276" s="1" t="s">
        <v>41</v>
      </c>
    </row>
    <row r="277" spans="1:27" x14ac:dyDescent="0.3">
      <c r="A277" s="1">
        <v>1999</v>
      </c>
      <c r="B277" s="1" t="s">
        <v>1406</v>
      </c>
      <c r="C277" s="1" t="s">
        <v>154</v>
      </c>
      <c r="D277" s="1" t="s">
        <v>1407</v>
      </c>
      <c r="E277" s="1" t="s">
        <v>8546</v>
      </c>
      <c r="F277" s="1" t="s">
        <v>26</v>
      </c>
      <c r="G277" s="1" t="s">
        <v>260</v>
      </c>
      <c r="H277" s="1" t="s">
        <v>1409</v>
      </c>
      <c r="I277" s="1" t="s">
        <v>1418</v>
      </c>
      <c r="J277" s="1">
        <f t="shared" si="4"/>
        <v>57</v>
      </c>
      <c r="K277" s="1">
        <f t="shared" si="5"/>
        <v>0.47368421052631576</v>
      </c>
      <c r="L277" s="1" t="s">
        <v>693</v>
      </c>
      <c r="M277" s="1">
        <v>10</v>
      </c>
      <c r="N277" s="1" t="s">
        <v>1412</v>
      </c>
      <c r="O277" s="1">
        <v>20</v>
      </c>
      <c r="P277" s="1" t="s">
        <v>1413</v>
      </c>
      <c r="Q277" s="1" t="s">
        <v>57</v>
      </c>
      <c r="R277" s="1" t="s">
        <v>315</v>
      </c>
      <c r="S277" s="1">
        <v>7.4</v>
      </c>
      <c r="T277" s="1" t="s">
        <v>1414</v>
      </c>
      <c r="U277" s="1" t="s">
        <v>1415</v>
      </c>
      <c r="V277" s="1" t="s">
        <v>91</v>
      </c>
      <c r="W277" s="1" t="s">
        <v>1192</v>
      </c>
      <c r="X277" s="1">
        <v>10000256</v>
      </c>
      <c r="Z277" s="1" t="s">
        <v>1416</v>
      </c>
      <c r="AA277" s="1" t="s">
        <v>41</v>
      </c>
    </row>
    <row r="278" spans="1:27" x14ac:dyDescent="0.3">
      <c r="A278" s="1">
        <v>1999</v>
      </c>
      <c r="B278" s="1" t="s">
        <v>1406</v>
      </c>
      <c r="C278" s="1" t="s">
        <v>154</v>
      </c>
      <c r="D278" s="1" t="s">
        <v>1407</v>
      </c>
      <c r="E278" s="1" t="s">
        <v>8546</v>
      </c>
      <c r="F278" s="1" t="s">
        <v>26</v>
      </c>
      <c r="G278" s="1" t="s">
        <v>1419</v>
      </c>
      <c r="H278" s="1" t="s">
        <v>1409</v>
      </c>
      <c r="I278" s="1" t="s">
        <v>1420</v>
      </c>
      <c r="J278" s="1">
        <f t="shared" si="4"/>
        <v>57</v>
      </c>
      <c r="K278" s="1">
        <f t="shared" si="5"/>
        <v>0.42105263157894735</v>
      </c>
      <c r="L278" s="1" t="s">
        <v>1421</v>
      </c>
      <c r="M278" s="1">
        <v>21</v>
      </c>
      <c r="N278" s="1" t="s">
        <v>1412</v>
      </c>
      <c r="O278" s="1">
        <v>20</v>
      </c>
      <c r="P278" s="1" t="s">
        <v>1413</v>
      </c>
      <c r="Q278" s="1" t="s">
        <v>57</v>
      </c>
      <c r="R278" s="1" t="s">
        <v>315</v>
      </c>
      <c r="S278" s="1">
        <v>7.4</v>
      </c>
      <c r="T278" s="1" t="s">
        <v>1414</v>
      </c>
      <c r="U278" s="1" t="s">
        <v>1415</v>
      </c>
      <c r="V278" s="1" t="s">
        <v>91</v>
      </c>
      <c r="W278" s="1" t="s">
        <v>1192</v>
      </c>
      <c r="X278" s="1">
        <v>10000257</v>
      </c>
      <c r="Z278" s="1" t="s">
        <v>1416</v>
      </c>
      <c r="AA278" s="1" t="s">
        <v>41</v>
      </c>
    </row>
    <row r="279" spans="1:27" x14ac:dyDescent="0.3">
      <c r="A279" s="1">
        <v>1999</v>
      </c>
      <c r="B279" s="1" t="s">
        <v>1406</v>
      </c>
      <c r="C279" s="1" t="s">
        <v>154</v>
      </c>
      <c r="D279" s="1" t="s">
        <v>1407</v>
      </c>
      <c r="E279" s="1" t="s">
        <v>8546</v>
      </c>
      <c r="F279" s="1" t="s">
        <v>26</v>
      </c>
      <c r="G279" s="1" t="s">
        <v>234</v>
      </c>
      <c r="H279" s="1" t="s">
        <v>1409</v>
      </c>
      <c r="I279" s="1" t="s">
        <v>1422</v>
      </c>
      <c r="J279" s="1">
        <f t="shared" si="4"/>
        <v>58</v>
      </c>
      <c r="K279" s="1">
        <f t="shared" si="5"/>
        <v>0.46551724137931033</v>
      </c>
      <c r="L279" s="1" t="s">
        <v>1423</v>
      </c>
      <c r="M279" s="1">
        <v>13</v>
      </c>
      <c r="N279" s="1" t="s">
        <v>1412</v>
      </c>
      <c r="O279" s="1">
        <v>20</v>
      </c>
      <c r="P279" s="1" t="s">
        <v>1413</v>
      </c>
      <c r="Q279" s="1" t="s">
        <v>57</v>
      </c>
      <c r="R279" s="1" t="s">
        <v>315</v>
      </c>
      <c r="S279" s="1">
        <v>7.4</v>
      </c>
      <c r="T279" s="1" t="s">
        <v>1414</v>
      </c>
      <c r="U279" s="1" t="s">
        <v>1415</v>
      </c>
      <c r="V279" s="1" t="s">
        <v>91</v>
      </c>
      <c r="W279" s="1" t="s">
        <v>1192</v>
      </c>
      <c r="X279" s="1">
        <v>10000258</v>
      </c>
      <c r="Z279" s="1" t="s">
        <v>1416</v>
      </c>
      <c r="AA279" s="1" t="s">
        <v>41</v>
      </c>
    </row>
    <row r="280" spans="1:27" x14ac:dyDescent="0.3">
      <c r="A280" s="1">
        <v>1999</v>
      </c>
      <c r="B280" s="1" t="s">
        <v>1406</v>
      </c>
      <c r="C280" s="1" t="s">
        <v>154</v>
      </c>
      <c r="D280" s="1" t="s">
        <v>1407</v>
      </c>
      <c r="E280" s="1" t="s">
        <v>8546</v>
      </c>
      <c r="F280" s="1" t="s">
        <v>26</v>
      </c>
      <c r="G280" s="1" t="s">
        <v>1424</v>
      </c>
      <c r="H280" s="1" t="s">
        <v>1409</v>
      </c>
      <c r="I280" s="1" t="s">
        <v>1425</v>
      </c>
      <c r="J280" s="1">
        <f t="shared" si="4"/>
        <v>56</v>
      </c>
      <c r="K280" s="1">
        <f t="shared" si="5"/>
        <v>0.44642857142857145</v>
      </c>
      <c r="L280" s="1" t="s">
        <v>693</v>
      </c>
      <c r="M280" s="1">
        <v>10</v>
      </c>
      <c r="N280" s="1" t="s">
        <v>1412</v>
      </c>
      <c r="O280" s="1">
        <v>20</v>
      </c>
      <c r="P280" s="1" t="s">
        <v>1413</v>
      </c>
      <c r="Q280" s="1" t="s">
        <v>57</v>
      </c>
      <c r="R280" s="1" t="s">
        <v>315</v>
      </c>
      <c r="S280" s="1">
        <v>7.4</v>
      </c>
      <c r="T280" s="1" t="s">
        <v>1414</v>
      </c>
      <c r="U280" s="1" t="s">
        <v>1415</v>
      </c>
      <c r="V280" s="1" t="s">
        <v>91</v>
      </c>
      <c r="W280" s="1" t="s">
        <v>1192</v>
      </c>
      <c r="X280" s="1">
        <v>10000259</v>
      </c>
      <c r="Z280" s="1" t="s">
        <v>1416</v>
      </c>
      <c r="AA280" s="1" t="s">
        <v>41</v>
      </c>
    </row>
    <row r="281" spans="1:27" x14ac:dyDescent="0.3">
      <c r="A281" s="1">
        <v>1999</v>
      </c>
      <c r="B281" s="1" t="s">
        <v>1406</v>
      </c>
      <c r="C281" s="1" t="s">
        <v>154</v>
      </c>
      <c r="D281" s="1" t="s">
        <v>1407</v>
      </c>
      <c r="E281" s="1" t="s">
        <v>8546</v>
      </c>
      <c r="F281" s="1" t="s">
        <v>26</v>
      </c>
      <c r="G281" s="1" t="s">
        <v>1426</v>
      </c>
      <c r="H281" s="1" t="s">
        <v>1409</v>
      </c>
      <c r="I281" s="1" t="s">
        <v>1427</v>
      </c>
      <c r="J281" s="1">
        <f t="shared" si="4"/>
        <v>57</v>
      </c>
      <c r="K281" s="1">
        <f t="shared" si="5"/>
        <v>0.38596491228070173</v>
      </c>
      <c r="L281" s="1" t="s">
        <v>1428</v>
      </c>
      <c r="M281" s="1">
        <v>8</v>
      </c>
      <c r="N281" s="1" t="s">
        <v>1412</v>
      </c>
      <c r="O281" s="1">
        <v>20</v>
      </c>
      <c r="P281" s="1" t="s">
        <v>1413</v>
      </c>
      <c r="Q281" s="1" t="s">
        <v>57</v>
      </c>
      <c r="R281" s="1" t="s">
        <v>315</v>
      </c>
      <c r="S281" s="1">
        <v>7.4</v>
      </c>
      <c r="T281" s="1" t="s">
        <v>1414</v>
      </c>
      <c r="U281" s="1" t="s">
        <v>1415</v>
      </c>
      <c r="V281" s="1" t="s">
        <v>91</v>
      </c>
      <c r="W281" s="1" t="s">
        <v>1192</v>
      </c>
      <c r="X281" s="1">
        <v>10000260</v>
      </c>
      <c r="Z281" s="1" t="s">
        <v>1416</v>
      </c>
      <c r="AA281" s="1" t="s">
        <v>41</v>
      </c>
    </row>
    <row r="282" spans="1:27" x14ac:dyDescent="0.3">
      <c r="A282" s="1">
        <v>1999</v>
      </c>
      <c r="B282" s="1" t="s">
        <v>1429</v>
      </c>
      <c r="C282" s="1" t="s">
        <v>1430</v>
      </c>
      <c r="D282" s="1" t="s">
        <v>1431</v>
      </c>
      <c r="E282" s="1" t="s">
        <v>8547</v>
      </c>
      <c r="F282" s="1" t="s">
        <v>107</v>
      </c>
      <c r="G282" s="1" t="s">
        <v>1432</v>
      </c>
      <c r="H282" s="1" t="s">
        <v>1433</v>
      </c>
      <c r="I282" s="1" t="s">
        <v>1434</v>
      </c>
      <c r="J282" s="1">
        <f t="shared" si="4"/>
        <v>62</v>
      </c>
      <c r="K282" s="1">
        <f t="shared" si="5"/>
        <v>0.59677419354838712</v>
      </c>
      <c r="L282" s="1" t="s">
        <v>36</v>
      </c>
      <c r="M282" s="1" t="s">
        <v>59</v>
      </c>
      <c r="N282" s="1" t="s">
        <v>1435</v>
      </c>
      <c r="O282" s="1">
        <v>30</v>
      </c>
      <c r="P282" s="1" t="s">
        <v>1436</v>
      </c>
      <c r="Q282" s="1" t="str">
        <f ca="1">IFERROR(__xludf.DUMMYFUNCTION("IFNA(IFS(REGEXMATCH(R283,""MgCl""),""MgCl"",REGEXMATCH(R283,""CaCl""),""CaCl"", REGEXMATCH(R283,""MgCl CaCl""),""MgCl CaCl""),""None"")
"),"MgCl")</f>
        <v>MgCl</v>
      </c>
      <c r="R282" s="1" t="s">
        <v>103</v>
      </c>
      <c r="S282" s="1">
        <v>7.4</v>
      </c>
      <c r="T282" s="1" t="s">
        <v>1437</v>
      </c>
      <c r="U282" s="1" t="s">
        <v>1438</v>
      </c>
      <c r="V282" s="1" t="s">
        <v>91</v>
      </c>
      <c r="W282" s="1" t="s">
        <v>1192</v>
      </c>
      <c r="X282" s="1">
        <v>10000261</v>
      </c>
      <c r="Z282" s="1" t="s">
        <v>1439</v>
      </c>
      <c r="AA282" s="1" t="s">
        <v>41</v>
      </c>
    </row>
    <row r="283" spans="1:27" x14ac:dyDescent="0.3">
      <c r="A283" s="1">
        <v>1999</v>
      </c>
      <c r="B283" s="1" t="s">
        <v>1429</v>
      </c>
      <c r="C283" s="1" t="s">
        <v>1430</v>
      </c>
      <c r="D283" s="1" t="s">
        <v>1431</v>
      </c>
      <c r="E283" s="1" t="s">
        <v>8547</v>
      </c>
      <c r="F283" s="1" t="s">
        <v>107</v>
      </c>
      <c r="G283" s="1" t="s">
        <v>1440</v>
      </c>
      <c r="H283" s="1" t="s">
        <v>1433</v>
      </c>
      <c r="I283" s="1" t="s">
        <v>1441</v>
      </c>
      <c r="J283" s="1">
        <f t="shared" si="4"/>
        <v>38</v>
      </c>
      <c r="K283" s="1">
        <f t="shared" si="5"/>
        <v>0.55263157894736847</v>
      </c>
      <c r="L283" s="1" t="s">
        <v>36</v>
      </c>
      <c r="M283" s="1" t="s">
        <v>59</v>
      </c>
      <c r="N283" s="1" t="s">
        <v>1435</v>
      </c>
      <c r="O283" s="1">
        <v>30</v>
      </c>
      <c r="P283" s="1" t="s">
        <v>1436</v>
      </c>
      <c r="Q283" s="1" t="str">
        <f ca="1">IFERROR(__xludf.DUMMYFUNCTION("IFNA(IFS(REGEXMATCH(R284,""MgCl""),""MgCl"",REGEXMATCH(R284,""CaCl""),""CaCl"", REGEXMATCH(R284,""MgCl CaCl""),""MgCl CaCl""),""None"")
"),"MgCl")</f>
        <v>MgCl</v>
      </c>
      <c r="R283" s="1" t="s">
        <v>103</v>
      </c>
      <c r="S283" s="1">
        <v>7.4</v>
      </c>
      <c r="T283" s="1" t="s">
        <v>1437</v>
      </c>
      <c r="U283" s="1" t="s">
        <v>1438</v>
      </c>
      <c r="V283" s="1" t="s">
        <v>1442</v>
      </c>
      <c r="W283" s="1" t="s">
        <v>1192</v>
      </c>
      <c r="X283" s="1">
        <v>10000262</v>
      </c>
      <c r="Z283" s="1" t="s">
        <v>1439</v>
      </c>
      <c r="AA283" s="1" t="s">
        <v>41</v>
      </c>
    </row>
    <row r="284" spans="1:27" x14ac:dyDescent="0.3">
      <c r="A284" s="1">
        <v>1999</v>
      </c>
      <c r="B284" s="1" t="s">
        <v>1443</v>
      </c>
      <c r="C284" s="1" t="s">
        <v>1444</v>
      </c>
      <c r="D284" s="1" t="s">
        <v>1445</v>
      </c>
      <c r="E284" s="1" t="s">
        <v>8548</v>
      </c>
      <c r="F284" s="1" t="s">
        <v>66</v>
      </c>
      <c r="G284" s="1" t="s">
        <v>1446</v>
      </c>
      <c r="H284" s="1" t="s">
        <v>1447</v>
      </c>
      <c r="I284" s="1" t="s">
        <v>1448</v>
      </c>
      <c r="J284" s="1">
        <f t="shared" si="4"/>
        <v>75</v>
      </c>
      <c r="K284" s="1">
        <f t="shared" si="5"/>
        <v>0.33333333333333331</v>
      </c>
      <c r="L284" s="1" t="s">
        <v>1449</v>
      </c>
      <c r="M284" s="1" t="s">
        <v>59</v>
      </c>
      <c r="N284" s="1" t="s">
        <v>1450</v>
      </c>
      <c r="O284" s="1">
        <v>21</v>
      </c>
      <c r="P284" s="1" t="s">
        <v>1451</v>
      </c>
      <c r="Q284" s="1" t="str">
        <f ca="1">IFERROR(__xludf.DUMMYFUNCTION("IFNA(IFS(REGEXMATCH(R285,""MgCl""),""MgCl"",REGEXMATCH(R285,""CaCl""),""CaCl"", REGEXMATCH(R285,""MgCl CaCl""),""MgCl CaCl""),""None"")
"),"None")</f>
        <v>None</v>
      </c>
      <c r="R284" s="1" t="s">
        <v>34</v>
      </c>
      <c r="S284" s="1" t="s">
        <v>1452</v>
      </c>
      <c r="T284" s="1" t="s">
        <v>36</v>
      </c>
      <c r="U284" s="1" t="s">
        <v>1453</v>
      </c>
      <c r="V284" s="1" t="s">
        <v>91</v>
      </c>
      <c r="W284" s="1" t="s">
        <v>91</v>
      </c>
      <c r="X284" s="1">
        <v>10000263</v>
      </c>
      <c r="Z284" s="1" t="s">
        <v>1454</v>
      </c>
      <c r="AA284" s="1" t="s">
        <v>41</v>
      </c>
    </row>
    <row r="285" spans="1:27" x14ac:dyDescent="0.3">
      <c r="A285" s="1">
        <v>1999</v>
      </c>
      <c r="B285" s="1" t="s">
        <v>1443</v>
      </c>
      <c r="C285" s="1" t="s">
        <v>1444</v>
      </c>
      <c r="D285" s="1" t="s">
        <v>1445</v>
      </c>
      <c r="E285" s="1" t="s">
        <v>8548</v>
      </c>
      <c r="F285" s="1" t="s">
        <v>66</v>
      </c>
      <c r="G285" s="1" t="s">
        <v>1455</v>
      </c>
      <c r="H285" s="1" t="s">
        <v>1447</v>
      </c>
      <c r="I285" s="1" t="s">
        <v>1448</v>
      </c>
      <c r="J285" s="1">
        <f t="shared" si="4"/>
        <v>75</v>
      </c>
      <c r="K285" s="1">
        <f t="shared" si="5"/>
        <v>0.33333333333333331</v>
      </c>
      <c r="L285" s="1" t="s">
        <v>1456</v>
      </c>
      <c r="M285" s="1" t="s">
        <v>59</v>
      </c>
      <c r="N285" s="1" t="s">
        <v>1450</v>
      </c>
      <c r="O285" s="1">
        <v>21</v>
      </c>
      <c r="P285" s="1" t="s">
        <v>1451</v>
      </c>
      <c r="Q285" s="1" t="str">
        <f ca="1">IFERROR(__xludf.DUMMYFUNCTION("IFNA(IFS(REGEXMATCH(R286,""MgCl""),""MgCl"",REGEXMATCH(R286,""CaCl""),""CaCl"", REGEXMATCH(R286,""MgCl CaCl""),""MgCl CaCl""),""None"")
"),"None")</f>
        <v>None</v>
      </c>
      <c r="R285" s="1" t="s">
        <v>34</v>
      </c>
      <c r="S285" s="1" t="s">
        <v>1452</v>
      </c>
      <c r="T285" s="1" t="s">
        <v>36</v>
      </c>
      <c r="U285" s="1" t="s">
        <v>1453</v>
      </c>
      <c r="V285" s="1" t="s">
        <v>91</v>
      </c>
      <c r="W285" s="1" t="s">
        <v>91</v>
      </c>
      <c r="X285" s="1">
        <v>10000263</v>
      </c>
      <c r="Z285" s="1" t="s">
        <v>1454</v>
      </c>
      <c r="AA285" s="1" t="s">
        <v>41</v>
      </c>
    </row>
    <row r="286" spans="1:27" x14ac:dyDescent="0.3">
      <c r="A286" s="1">
        <v>1999</v>
      </c>
      <c r="B286" s="1" t="s">
        <v>1443</v>
      </c>
      <c r="C286" s="1" t="s">
        <v>1444</v>
      </c>
      <c r="D286" s="1" t="s">
        <v>1445</v>
      </c>
      <c r="E286" s="1" t="s">
        <v>8548</v>
      </c>
      <c r="F286" s="1" t="s">
        <v>66</v>
      </c>
      <c r="G286" s="1" t="s">
        <v>1457</v>
      </c>
      <c r="H286" s="1" t="s">
        <v>1447</v>
      </c>
      <c r="I286" s="1" t="s">
        <v>1458</v>
      </c>
      <c r="J286" s="1">
        <f t="shared" si="4"/>
        <v>75</v>
      </c>
      <c r="K286" s="1">
        <f t="shared" si="5"/>
        <v>0.41333333333333333</v>
      </c>
      <c r="L286" s="1" t="s">
        <v>1459</v>
      </c>
      <c r="M286" s="1" t="s">
        <v>59</v>
      </c>
      <c r="N286" s="1" t="s">
        <v>1450</v>
      </c>
      <c r="O286" s="1">
        <v>21</v>
      </c>
      <c r="P286" s="1" t="s">
        <v>1451</v>
      </c>
      <c r="Q286" s="1" t="str">
        <f ca="1">IFERROR(__xludf.DUMMYFUNCTION("IFNA(IFS(REGEXMATCH(R287,""MgCl""),""MgCl"",REGEXMATCH(R287,""CaCl""),""CaCl"", REGEXMATCH(R287,""MgCl CaCl""),""MgCl CaCl""),""None"")
"),"None")</f>
        <v>None</v>
      </c>
      <c r="R286" s="1" t="s">
        <v>34</v>
      </c>
      <c r="S286" s="1" t="s">
        <v>1452</v>
      </c>
      <c r="T286" s="1" t="s">
        <v>36</v>
      </c>
      <c r="U286" s="1" t="s">
        <v>1453</v>
      </c>
      <c r="V286" s="1" t="s">
        <v>91</v>
      </c>
      <c r="W286" s="1" t="s">
        <v>1460</v>
      </c>
      <c r="X286" s="1">
        <v>10000264</v>
      </c>
      <c r="Z286" s="1" t="s">
        <v>1454</v>
      </c>
      <c r="AA286" s="1" t="s">
        <v>41</v>
      </c>
    </row>
    <row r="287" spans="1:27" x14ac:dyDescent="0.3">
      <c r="A287" s="1">
        <v>1999</v>
      </c>
      <c r="B287" s="1" t="s">
        <v>1443</v>
      </c>
      <c r="C287" s="1" t="s">
        <v>1444</v>
      </c>
      <c r="D287" s="1" t="s">
        <v>1445</v>
      </c>
      <c r="E287" s="1" t="s">
        <v>8548</v>
      </c>
      <c r="F287" s="1" t="s">
        <v>66</v>
      </c>
      <c r="G287" s="1" t="s">
        <v>1461</v>
      </c>
      <c r="H287" s="1" t="s">
        <v>1447</v>
      </c>
      <c r="I287" s="1" t="s">
        <v>1462</v>
      </c>
      <c r="J287" s="1">
        <f t="shared" si="4"/>
        <v>75</v>
      </c>
      <c r="K287" s="1">
        <f t="shared" si="5"/>
        <v>0.4</v>
      </c>
      <c r="L287" s="1" t="s">
        <v>1463</v>
      </c>
      <c r="M287" s="1" t="s">
        <v>59</v>
      </c>
      <c r="N287" s="1" t="s">
        <v>1450</v>
      </c>
      <c r="O287" s="1">
        <v>21</v>
      </c>
      <c r="P287" s="1" t="s">
        <v>1451</v>
      </c>
      <c r="Q287" s="1" t="str">
        <f ca="1">IFERROR(__xludf.DUMMYFUNCTION("IFNA(IFS(REGEXMATCH(R288,""MgCl""),""MgCl"",REGEXMATCH(R288,""CaCl""),""CaCl"", REGEXMATCH(R288,""MgCl CaCl""),""MgCl CaCl""),""None"")
"),"None")</f>
        <v>None</v>
      </c>
      <c r="R287" s="1" t="s">
        <v>34</v>
      </c>
      <c r="S287" s="1" t="s">
        <v>1452</v>
      </c>
      <c r="T287" s="1" t="s">
        <v>36</v>
      </c>
      <c r="U287" s="1" t="s">
        <v>1453</v>
      </c>
      <c r="V287" s="1" t="s">
        <v>91</v>
      </c>
      <c r="W287" s="1" t="s">
        <v>1464</v>
      </c>
      <c r="X287" s="1">
        <v>10000265</v>
      </c>
      <c r="Z287" s="1" t="s">
        <v>1454</v>
      </c>
      <c r="AA287" s="1" t="s">
        <v>41</v>
      </c>
    </row>
    <row r="288" spans="1:27" x14ac:dyDescent="0.3">
      <c r="A288" s="1">
        <v>1999</v>
      </c>
      <c r="B288" s="1" t="s">
        <v>1443</v>
      </c>
      <c r="C288" s="1" t="s">
        <v>1444</v>
      </c>
      <c r="D288" s="1" t="s">
        <v>1445</v>
      </c>
      <c r="E288" s="1" t="s">
        <v>8548</v>
      </c>
      <c r="F288" s="1" t="s">
        <v>66</v>
      </c>
      <c r="G288" s="1" t="s">
        <v>1465</v>
      </c>
      <c r="H288" s="1" t="s">
        <v>1447</v>
      </c>
      <c r="I288" s="1" t="s">
        <v>1466</v>
      </c>
      <c r="J288" s="1">
        <f t="shared" si="4"/>
        <v>75</v>
      </c>
      <c r="K288" s="1">
        <f t="shared" si="5"/>
        <v>0.41333333333333333</v>
      </c>
      <c r="L288" s="1" t="s">
        <v>1467</v>
      </c>
      <c r="M288" s="1" t="s">
        <v>59</v>
      </c>
      <c r="N288" s="1" t="s">
        <v>1450</v>
      </c>
      <c r="O288" s="1">
        <v>21</v>
      </c>
      <c r="P288" s="1" t="s">
        <v>1451</v>
      </c>
      <c r="Q288" s="1" t="str">
        <f ca="1">IFERROR(__xludf.DUMMYFUNCTION("IFNA(IFS(REGEXMATCH(R289,""MgCl""),""MgCl"",REGEXMATCH(R289,""CaCl""),""CaCl"", REGEXMATCH(R289,""MgCl CaCl""),""MgCl CaCl""),""None"")
"),"None")</f>
        <v>None</v>
      </c>
      <c r="R288" s="1" t="s">
        <v>34</v>
      </c>
      <c r="S288" s="1" t="s">
        <v>1452</v>
      </c>
      <c r="T288" s="1" t="s">
        <v>36</v>
      </c>
      <c r="U288" s="1" t="s">
        <v>1453</v>
      </c>
      <c r="V288" s="1" t="s">
        <v>91</v>
      </c>
      <c r="W288" s="1" t="s">
        <v>1468</v>
      </c>
      <c r="X288" s="1">
        <v>10000266</v>
      </c>
      <c r="Z288" s="1" t="s">
        <v>1454</v>
      </c>
      <c r="AA288" s="1" t="s">
        <v>41</v>
      </c>
    </row>
    <row r="289" spans="1:27" x14ac:dyDescent="0.3">
      <c r="A289" s="1">
        <v>1999</v>
      </c>
      <c r="B289" s="1" t="s">
        <v>1443</v>
      </c>
      <c r="C289" s="1" t="s">
        <v>1444</v>
      </c>
      <c r="D289" s="1" t="s">
        <v>1445</v>
      </c>
      <c r="E289" s="1" t="s">
        <v>8548</v>
      </c>
      <c r="F289" s="1" t="s">
        <v>66</v>
      </c>
      <c r="G289" s="1" t="s">
        <v>1469</v>
      </c>
      <c r="H289" s="1" t="s">
        <v>1447</v>
      </c>
      <c r="I289" s="1" t="s">
        <v>1470</v>
      </c>
      <c r="J289" s="1">
        <f t="shared" si="4"/>
        <v>75</v>
      </c>
      <c r="K289" s="1">
        <f t="shared" si="5"/>
        <v>0.41333333333333333</v>
      </c>
      <c r="L289" s="1" t="s">
        <v>1471</v>
      </c>
      <c r="M289" s="1" t="s">
        <v>59</v>
      </c>
      <c r="N289" s="1" t="s">
        <v>1450</v>
      </c>
      <c r="O289" s="1">
        <v>21</v>
      </c>
      <c r="P289" s="1" t="s">
        <v>1451</v>
      </c>
      <c r="Q289" s="1" t="str">
        <f ca="1">IFERROR(__xludf.DUMMYFUNCTION("IFNA(IFS(REGEXMATCH(R290,""MgCl""),""MgCl"",REGEXMATCH(R290,""CaCl""),""CaCl"", REGEXMATCH(R290,""MgCl CaCl""),""MgCl CaCl""),""None"")
"),"None")</f>
        <v>None</v>
      </c>
      <c r="R289" s="1" t="s">
        <v>34</v>
      </c>
      <c r="S289" s="1" t="s">
        <v>1452</v>
      </c>
      <c r="T289" s="1" t="s">
        <v>36</v>
      </c>
      <c r="U289" s="1" t="s">
        <v>1453</v>
      </c>
      <c r="V289" s="1" t="s">
        <v>91</v>
      </c>
      <c r="W289" s="1" t="s">
        <v>1472</v>
      </c>
      <c r="X289" s="1">
        <v>10000267</v>
      </c>
      <c r="Z289" s="1" t="s">
        <v>1454</v>
      </c>
      <c r="AA289" s="1" t="s">
        <v>41</v>
      </c>
    </row>
    <row r="290" spans="1:27" x14ac:dyDescent="0.3">
      <c r="A290" s="1">
        <v>1999</v>
      </c>
      <c r="B290" s="1" t="s">
        <v>1473</v>
      </c>
      <c r="C290" s="1" t="s">
        <v>154</v>
      </c>
      <c r="D290" s="1" t="s">
        <v>1474</v>
      </c>
      <c r="E290" s="1" t="s">
        <v>8549</v>
      </c>
      <c r="F290" s="1" t="s">
        <v>26</v>
      </c>
      <c r="G290" s="1" t="s">
        <v>1475</v>
      </c>
      <c r="H290" s="1" t="s">
        <v>1476</v>
      </c>
      <c r="I290" s="1" t="s">
        <v>1477</v>
      </c>
      <c r="J290" s="1">
        <f t="shared" si="4"/>
        <v>80</v>
      </c>
      <c r="K290" s="1">
        <f t="shared" si="5"/>
        <v>0.63749999999999996</v>
      </c>
      <c r="L290" s="1" t="s">
        <v>1478</v>
      </c>
      <c r="M290" s="1">
        <v>60</v>
      </c>
      <c r="N290" s="1" t="s">
        <v>1479</v>
      </c>
      <c r="O290" s="1">
        <v>40</v>
      </c>
      <c r="P290" s="1" t="s">
        <v>1480</v>
      </c>
      <c r="Q290" s="1" t="s">
        <v>33</v>
      </c>
      <c r="R290" s="1" t="s">
        <v>103</v>
      </c>
      <c r="S290" s="1" t="s">
        <v>73</v>
      </c>
      <c r="T290" s="1" t="s">
        <v>1481</v>
      </c>
      <c r="U290" s="1" t="s">
        <v>1482</v>
      </c>
      <c r="V290" s="1" t="s">
        <v>1483</v>
      </c>
      <c r="W290" s="1" t="s">
        <v>1484</v>
      </c>
      <c r="X290" s="1">
        <v>10000268</v>
      </c>
      <c r="Z290" s="1" t="s">
        <v>1485</v>
      </c>
      <c r="AA290" s="1" t="s">
        <v>41</v>
      </c>
    </row>
    <row r="291" spans="1:27" x14ac:dyDescent="0.3">
      <c r="A291" s="1">
        <v>1999</v>
      </c>
      <c r="B291" s="1" t="s">
        <v>1486</v>
      </c>
      <c r="C291" s="1" t="s">
        <v>494</v>
      </c>
      <c r="D291" s="1" t="s">
        <v>1487</v>
      </c>
      <c r="E291" s="1" t="s">
        <v>8550</v>
      </c>
      <c r="F291" s="1" t="s">
        <v>26</v>
      </c>
      <c r="G291" s="1" t="s">
        <v>1488</v>
      </c>
      <c r="H291" s="1" t="s">
        <v>1489</v>
      </c>
      <c r="I291" s="1" t="s">
        <v>1490</v>
      </c>
      <c r="J291" s="1">
        <f t="shared" si="4"/>
        <v>97</v>
      </c>
      <c r="K291" s="1">
        <f t="shared" si="5"/>
        <v>0.60824742268041232</v>
      </c>
      <c r="L291" s="1" t="s">
        <v>679</v>
      </c>
      <c r="M291" s="1">
        <v>30</v>
      </c>
      <c r="N291" s="1" t="s">
        <v>1491</v>
      </c>
      <c r="O291" s="1">
        <v>60</v>
      </c>
      <c r="P291" s="1" t="s">
        <v>1492</v>
      </c>
      <c r="Q291" s="1" t="s">
        <v>57</v>
      </c>
      <c r="R291" s="1" t="s">
        <v>315</v>
      </c>
      <c r="S291" s="1">
        <v>7.3</v>
      </c>
      <c r="T291" s="1" t="s">
        <v>36</v>
      </c>
      <c r="U291" s="1" t="s">
        <v>1493</v>
      </c>
      <c r="V291" s="1" t="s">
        <v>91</v>
      </c>
      <c r="W291" s="1" t="s">
        <v>91</v>
      </c>
      <c r="X291" s="1">
        <v>10000269</v>
      </c>
      <c r="Z291" s="1" t="s">
        <v>1494</v>
      </c>
      <c r="AA291" s="1" t="s">
        <v>41</v>
      </c>
    </row>
    <row r="292" spans="1:27" x14ac:dyDescent="0.3">
      <c r="A292" s="1">
        <v>1999</v>
      </c>
      <c r="B292" s="1" t="s">
        <v>1486</v>
      </c>
      <c r="C292" s="1" t="s">
        <v>494</v>
      </c>
      <c r="D292" s="1" t="s">
        <v>1487</v>
      </c>
      <c r="E292" s="1" t="s">
        <v>1495</v>
      </c>
      <c r="F292" s="1" t="s">
        <v>26</v>
      </c>
      <c r="G292" s="1" t="s">
        <v>1496</v>
      </c>
      <c r="H292" s="1" t="s">
        <v>1489</v>
      </c>
      <c r="I292" s="1" t="s">
        <v>1497</v>
      </c>
      <c r="J292" s="1">
        <f t="shared" si="4"/>
        <v>98</v>
      </c>
      <c r="K292" s="1">
        <f t="shared" si="5"/>
        <v>0.62244897959183676</v>
      </c>
      <c r="L292" s="1" t="s">
        <v>406</v>
      </c>
      <c r="M292" s="1" t="s">
        <v>59</v>
      </c>
      <c r="N292" s="1" t="s">
        <v>1491</v>
      </c>
      <c r="O292" s="1">
        <v>60</v>
      </c>
      <c r="P292" s="1" t="s">
        <v>1492</v>
      </c>
      <c r="Q292" s="1" t="str">
        <f ca="1">IFERROR(__xludf.DUMMYFUNCTION("IFNA(IFS(REGEXMATCH(R293,""MgCl""),""MgCl"",REGEXMATCH(R293,""CaCl""),""CaCl"", REGEXMATCH(R293,""MgCl CaCl""),""MgCl CaCl""),""None"")
"),"None")</f>
        <v>None</v>
      </c>
      <c r="R292" s="1" t="s">
        <v>315</v>
      </c>
      <c r="S292" s="1">
        <v>7.3</v>
      </c>
      <c r="T292" s="1" t="s">
        <v>36</v>
      </c>
      <c r="U292" s="1" t="s">
        <v>1493</v>
      </c>
      <c r="V292" s="1" t="s">
        <v>91</v>
      </c>
      <c r="W292" s="1" t="s">
        <v>1498</v>
      </c>
      <c r="X292" s="1">
        <v>10000270</v>
      </c>
      <c r="Z292" s="1" t="s">
        <v>1494</v>
      </c>
      <c r="AA292" s="1" t="s">
        <v>41</v>
      </c>
    </row>
    <row r="293" spans="1:27" x14ac:dyDescent="0.3">
      <c r="A293" s="1">
        <v>1999</v>
      </c>
      <c r="B293" s="1" t="s">
        <v>1486</v>
      </c>
      <c r="C293" s="1" t="s">
        <v>494</v>
      </c>
      <c r="D293" s="1" t="s">
        <v>1487</v>
      </c>
      <c r="E293" s="1" t="s">
        <v>1495</v>
      </c>
      <c r="F293" s="1" t="s">
        <v>26</v>
      </c>
      <c r="G293" s="1" t="s">
        <v>1499</v>
      </c>
      <c r="H293" s="1" t="s">
        <v>1489</v>
      </c>
      <c r="I293" s="1" t="s">
        <v>1500</v>
      </c>
      <c r="J293" s="1">
        <f t="shared" si="4"/>
        <v>100</v>
      </c>
      <c r="K293" s="1">
        <f t="shared" si="5"/>
        <v>0.62</v>
      </c>
      <c r="L293" s="1" t="s">
        <v>406</v>
      </c>
      <c r="M293" s="1" t="s">
        <v>59</v>
      </c>
      <c r="N293" s="1" t="s">
        <v>1491</v>
      </c>
      <c r="O293" s="1">
        <v>60</v>
      </c>
      <c r="P293" s="1" t="s">
        <v>1492</v>
      </c>
      <c r="Q293" s="1" t="str">
        <f ca="1">IFERROR(__xludf.DUMMYFUNCTION("IFNA(IFS(REGEXMATCH(R294,""MgCl""),""MgCl"",REGEXMATCH(R294,""CaCl""),""CaCl"", REGEXMATCH(R294,""MgCl CaCl""),""MgCl CaCl""),""None"")
"),"None")</f>
        <v>None</v>
      </c>
      <c r="R293" s="1" t="s">
        <v>315</v>
      </c>
      <c r="S293" s="1">
        <v>7.3</v>
      </c>
      <c r="T293" s="1" t="s">
        <v>36</v>
      </c>
      <c r="U293" s="1" t="s">
        <v>1493</v>
      </c>
      <c r="V293" s="1" t="s">
        <v>91</v>
      </c>
      <c r="W293" s="1" t="s">
        <v>1498</v>
      </c>
      <c r="X293" s="1">
        <v>10000271</v>
      </c>
      <c r="Z293" s="1" t="s">
        <v>1494</v>
      </c>
      <c r="AA293" s="1" t="s">
        <v>41</v>
      </c>
    </row>
    <row r="294" spans="1:27" x14ac:dyDescent="0.3">
      <c r="A294" s="1">
        <v>1999</v>
      </c>
      <c r="B294" s="1" t="s">
        <v>1486</v>
      </c>
      <c r="C294" s="1" t="s">
        <v>494</v>
      </c>
      <c r="D294" s="1" t="s">
        <v>1487</v>
      </c>
      <c r="E294" s="1" t="s">
        <v>1495</v>
      </c>
      <c r="F294" s="1" t="s">
        <v>26</v>
      </c>
      <c r="G294" s="1" t="s">
        <v>1501</v>
      </c>
      <c r="H294" s="1" t="s">
        <v>1489</v>
      </c>
      <c r="I294" s="1" t="s">
        <v>1502</v>
      </c>
      <c r="J294" s="1">
        <f t="shared" si="4"/>
        <v>24</v>
      </c>
      <c r="K294" s="1">
        <f t="shared" si="5"/>
        <v>0.54166666666666663</v>
      </c>
      <c r="L294" s="1" t="s">
        <v>1503</v>
      </c>
      <c r="M294" s="1">
        <v>32</v>
      </c>
      <c r="N294" s="1" t="s">
        <v>1491</v>
      </c>
      <c r="O294" s="1">
        <v>60</v>
      </c>
      <c r="P294" s="1" t="s">
        <v>1492</v>
      </c>
      <c r="Q294" s="1" t="s">
        <v>57</v>
      </c>
      <c r="R294" s="1" t="s">
        <v>315</v>
      </c>
      <c r="S294" s="1">
        <v>7.3</v>
      </c>
      <c r="T294" s="1" t="s">
        <v>36</v>
      </c>
      <c r="U294" s="1" t="s">
        <v>1504</v>
      </c>
      <c r="V294" s="1" t="s">
        <v>1505</v>
      </c>
      <c r="W294" s="1" t="s">
        <v>91</v>
      </c>
      <c r="X294" s="1">
        <v>10000272</v>
      </c>
      <c r="Z294" s="1" t="s">
        <v>1494</v>
      </c>
      <c r="AA294" s="1" t="s">
        <v>41</v>
      </c>
    </row>
    <row r="295" spans="1:27" x14ac:dyDescent="0.3">
      <c r="A295" s="1">
        <v>1999</v>
      </c>
      <c r="B295" s="1" t="s">
        <v>1506</v>
      </c>
      <c r="C295" s="1" t="s">
        <v>382</v>
      </c>
      <c r="D295" s="1" t="s">
        <v>1507</v>
      </c>
      <c r="E295" s="1" t="s">
        <v>1508</v>
      </c>
      <c r="F295" s="1" t="s">
        <v>66</v>
      </c>
      <c r="G295" s="1" t="s">
        <v>1509</v>
      </c>
      <c r="H295" s="1" t="s">
        <v>1510</v>
      </c>
      <c r="I295" s="1" t="s">
        <v>1511</v>
      </c>
      <c r="J295" s="1">
        <f t="shared" si="4"/>
        <v>66</v>
      </c>
      <c r="K295" s="1">
        <f t="shared" si="5"/>
        <v>0.5757575757575758</v>
      </c>
      <c r="L295" s="1" t="s">
        <v>1512</v>
      </c>
      <c r="M295" s="1">
        <v>20</v>
      </c>
      <c r="N295" s="1" t="s">
        <v>1513</v>
      </c>
      <c r="O295" s="1">
        <v>30</v>
      </c>
      <c r="P295" s="1" t="s">
        <v>1514</v>
      </c>
      <c r="Q295" s="1" t="s">
        <v>33</v>
      </c>
      <c r="R295" s="1" t="s">
        <v>34</v>
      </c>
      <c r="S295" s="1" t="s">
        <v>391</v>
      </c>
      <c r="T295" s="1" t="s">
        <v>36</v>
      </c>
      <c r="U295" s="1" t="s">
        <v>1515</v>
      </c>
      <c r="V295" s="1" t="s">
        <v>91</v>
      </c>
      <c r="W295" s="1" t="s">
        <v>91</v>
      </c>
      <c r="X295" s="1">
        <v>10000273</v>
      </c>
      <c r="Z295" s="1" t="s">
        <v>1494</v>
      </c>
      <c r="AA295" s="1" t="s">
        <v>41</v>
      </c>
    </row>
    <row r="296" spans="1:27" x14ac:dyDescent="0.3">
      <c r="A296" s="1">
        <v>1999</v>
      </c>
      <c r="B296" s="1" t="s">
        <v>1506</v>
      </c>
      <c r="C296" s="1" t="s">
        <v>382</v>
      </c>
      <c r="D296" s="1" t="s">
        <v>1507</v>
      </c>
      <c r="E296" s="1" t="s">
        <v>1508</v>
      </c>
      <c r="F296" s="1" t="s">
        <v>66</v>
      </c>
      <c r="G296" s="1" t="s">
        <v>1516</v>
      </c>
      <c r="H296" s="1" t="s">
        <v>1510</v>
      </c>
      <c r="I296" s="1" t="s">
        <v>1517</v>
      </c>
      <c r="J296" s="1">
        <f t="shared" si="4"/>
        <v>39</v>
      </c>
      <c r="K296" s="1">
        <f t="shared" si="5"/>
        <v>0.5641025641025641</v>
      </c>
      <c r="L296" s="1" t="s">
        <v>1518</v>
      </c>
      <c r="M296" s="1">
        <v>50</v>
      </c>
      <c r="N296" s="1" t="s">
        <v>1513</v>
      </c>
      <c r="O296" s="1">
        <v>30</v>
      </c>
      <c r="P296" s="1" t="s">
        <v>1514</v>
      </c>
      <c r="Q296" s="1" t="s">
        <v>33</v>
      </c>
      <c r="R296" s="1" t="s">
        <v>34</v>
      </c>
      <c r="S296" s="1" t="s">
        <v>391</v>
      </c>
      <c r="T296" s="1" t="s">
        <v>36</v>
      </c>
      <c r="U296" s="1" t="s">
        <v>1515</v>
      </c>
      <c r="V296" s="1" t="s">
        <v>91</v>
      </c>
      <c r="W296" s="1" t="s">
        <v>91</v>
      </c>
      <c r="X296" s="1">
        <v>10000274</v>
      </c>
      <c r="Z296" s="1" t="s">
        <v>1494</v>
      </c>
      <c r="AA296" s="1" t="s">
        <v>41</v>
      </c>
    </row>
    <row r="297" spans="1:27" x14ac:dyDescent="0.3">
      <c r="A297" s="1">
        <v>1999</v>
      </c>
      <c r="B297" s="1" t="s">
        <v>1506</v>
      </c>
      <c r="C297" s="1" t="s">
        <v>382</v>
      </c>
      <c r="D297" s="1" t="s">
        <v>1507</v>
      </c>
      <c r="E297" s="1" t="s">
        <v>1508</v>
      </c>
      <c r="F297" s="1" t="s">
        <v>66</v>
      </c>
      <c r="G297" s="1" t="s">
        <v>1519</v>
      </c>
      <c r="H297" s="1" t="s">
        <v>1510</v>
      </c>
      <c r="I297" s="1" t="s">
        <v>1520</v>
      </c>
      <c r="J297" s="1">
        <f t="shared" si="4"/>
        <v>39</v>
      </c>
      <c r="K297" s="1">
        <f t="shared" si="5"/>
        <v>0.48717948717948717</v>
      </c>
      <c r="L297" s="1" t="s">
        <v>1518</v>
      </c>
      <c r="M297" s="1">
        <v>50</v>
      </c>
      <c r="N297" s="1" t="s">
        <v>1513</v>
      </c>
      <c r="O297" s="1">
        <v>30</v>
      </c>
      <c r="P297" s="1" t="s">
        <v>1514</v>
      </c>
      <c r="Q297" s="1" t="s">
        <v>33</v>
      </c>
      <c r="R297" s="1" t="s">
        <v>34</v>
      </c>
      <c r="S297" s="1" t="s">
        <v>391</v>
      </c>
      <c r="T297" s="1" t="s">
        <v>36</v>
      </c>
      <c r="U297" s="1" t="s">
        <v>1515</v>
      </c>
      <c r="V297" s="1" t="s">
        <v>91</v>
      </c>
      <c r="W297" s="1" t="s">
        <v>91</v>
      </c>
      <c r="X297" s="1">
        <v>10000275</v>
      </c>
      <c r="Z297" s="1" t="s">
        <v>1494</v>
      </c>
      <c r="AA297" s="1" t="s">
        <v>41</v>
      </c>
    </row>
    <row r="298" spans="1:27" x14ac:dyDescent="0.3">
      <c r="A298" s="1">
        <v>1999</v>
      </c>
      <c r="B298" s="1" t="s">
        <v>1506</v>
      </c>
      <c r="C298" s="1" t="s">
        <v>382</v>
      </c>
      <c r="D298" s="1" t="s">
        <v>1507</v>
      </c>
      <c r="E298" s="1" t="s">
        <v>1508</v>
      </c>
      <c r="F298" s="1" t="s">
        <v>66</v>
      </c>
      <c r="G298" s="1" t="s">
        <v>1521</v>
      </c>
      <c r="H298" s="1" t="s">
        <v>1510</v>
      </c>
      <c r="I298" s="1" t="s">
        <v>1522</v>
      </c>
      <c r="J298" s="1">
        <f t="shared" si="4"/>
        <v>39</v>
      </c>
      <c r="K298" s="1">
        <f t="shared" si="5"/>
        <v>0.53846153846153844</v>
      </c>
      <c r="L298" s="1" t="s">
        <v>1518</v>
      </c>
      <c r="M298" s="1">
        <v>50</v>
      </c>
      <c r="N298" s="1" t="s">
        <v>1513</v>
      </c>
      <c r="O298" s="1">
        <v>30</v>
      </c>
      <c r="P298" s="1" t="s">
        <v>1514</v>
      </c>
      <c r="Q298" s="1" t="s">
        <v>33</v>
      </c>
      <c r="R298" s="1" t="s">
        <v>34</v>
      </c>
      <c r="S298" s="1" t="s">
        <v>391</v>
      </c>
      <c r="T298" s="1" t="s">
        <v>36</v>
      </c>
      <c r="U298" s="1" t="s">
        <v>1515</v>
      </c>
      <c r="V298" s="1" t="s">
        <v>91</v>
      </c>
      <c r="W298" s="1" t="s">
        <v>91</v>
      </c>
      <c r="X298" s="1">
        <v>10000276</v>
      </c>
      <c r="Z298" s="1" t="s">
        <v>1494</v>
      </c>
      <c r="AA298" s="1" t="s">
        <v>41</v>
      </c>
    </row>
    <row r="299" spans="1:27" x14ac:dyDescent="0.3">
      <c r="A299" s="1">
        <v>1999</v>
      </c>
      <c r="B299" s="1" t="s">
        <v>1506</v>
      </c>
      <c r="C299" s="1" t="s">
        <v>382</v>
      </c>
      <c r="D299" s="1" t="s">
        <v>1507</v>
      </c>
      <c r="E299" s="1" t="s">
        <v>1508</v>
      </c>
      <c r="F299" s="1" t="s">
        <v>66</v>
      </c>
      <c r="G299" s="1" t="s">
        <v>1523</v>
      </c>
      <c r="H299" s="1" t="s">
        <v>1510</v>
      </c>
      <c r="I299" s="1" t="s">
        <v>1524</v>
      </c>
      <c r="J299" s="1">
        <f t="shared" si="4"/>
        <v>38</v>
      </c>
      <c r="K299" s="1">
        <f t="shared" si="5"/>
        <v>0.55263157894736847</v>
      </c>
      <c r="L299" s="1" t="s">
        <v>1525</v>
      </c>
      <c r="M299" s="1">
        <v>120</v>
      </c>
      <c r="N299" s="1" t="s">
        <v>1513</v>
      </c>
      <c r="O299" s="1">
        <v>30</v>
      </c>
      <c r="P299" s="1" t="s">
        <v>1514</v>
      </c>
      <c r="Q299" s="1" t="s">
        <v>33</v>
      </c>
      <c r="R299" s="1" t="s">
        <v>34</v>
      </c>
      <c r="S299" s="1" t="s">
        <v>391</v>
      </c>
      <c r="T299" s="1" t="s">
        <v>36</v>
      </c>
      <c r="U299" s="1" t="s">
        <v>1515</v>
      </c>
      <c r="V299" s="1" t="s">
        <v>91</v>
      </c>
      <c r="W299" s="1" t="s">
        <v>91</v>
      </c>
      <c r="X299" s="1">
        <v>10000277</v>
      </c>
      <c r="Z299" s="1" t="s">
        <v>1494</v>
      </c>
      <c r="AA299" s="1" t="s">
        <v>41</v>
      </c>
    </row>
    <row r="300" spans="1:27" x14ac:dyDescent="0.3">
      <c r="A300" s="1">
        <v>1999</v>
      </c>
      <c r="B300" s="1" t="s">
        <v>1526</v>
      </c>
      <c r="C300" s="1" t="s">
        <v>307</v>
      </c>
      <c r="D300" s="1" t="s">
        <v>1527</v>
      </c>
      <c r="E300" s="1" t="s">
        <v>1528</v>
      </c>
      <c r="F300" s="1" t="s">
        <v>26</v>
      </c>
      <c r="G300" s="1" t="s">
        <v>1529</v>
      </c>
      <c r="H300" s="1" t="s">
        <v>1530</v>
      </c>
      <c r="I300" s="1" t="s">
        <v>1531</v>
      </c>
      <c r="J300" s="1">
        <f t="shared" si="4"/>
        <v>98</v>
      </c>
      <c r="K300" s="1">
        <f t="shared" si="5"/>
        <v>0.40816326530612246</v>
      </c>
      <c r="L300" s="1" t="s">
        <v>1532</v>
      </c>
      <c r="M300" s="1">
        <v>1.34</v>
      </c>
      <c r="N300" s="1" t="s">
        <v>1533</v>
      </c>
      <c r="O300" s="1">
        <v>60</v>
      </c>
      <c r="P300" s="1" t="s">
        <v>1534</v>
      </c>
      <c r="Q300" s="1" t="s">
        <v>57</v>
      </c>
      <c r="R300" s="1" t="s">
        <v>315</v>
      </c>
      <c r="S300" s="1" t="s">
        <v>391</v>
      </c>
      <c r="T300" s="1" t="s">
        <v>36</v>
      </c>
      <c r="U300" s="1" t="s">
        <v>1535</v>
      </c>
      <c r="V300" s="1" t="s">
        <v>91</v>
      </c>
      <c r="W300" s="1" t="s">
        <v>1192</v>
      </c>
      <c r="X300" s="1">
        <v>10000278</v>
      </c>
      <c r="Z300" s="1" t="s">
        <v>1536</v>
      </c>
      <c r="AA300" s="1" t="s">
        <v>41</v>
      </c>
    </row>
    <row r="301" spans="1:27" x14ac:dyDescent="0.3">
      <c r="A301" s="1">
        <v>1999</v>
      </c>
      <c r="B301" s="1" t="s">
        <v>1537</v>
      </c>
      <c r="C301" s="1" t="s">
        <v>853</v>
      </c>
      <c r="D301" s="1" t="s">
        <v>1538</v>
      </c>
      <c r="E301" s="1" t="s">
        <v>8551</v>
      </c>
      <c r="F301" s="1" t="s">
        <v>66</v>
      </c>
      <c r="G301" s="1" t="s">
        <v>1539</v>
      </c>
      <c r="H301" s="1" t="s">
        <v>1540</v>
      </c>
      <c r="I301" s="1" t="s">
        <v>1541</v>
      </c>
      <c r="J301" s="1">
        <f t="shared" si="4"/>
        <v>78</v>
      </c>
      <c r="K301" s="1">
        <f t="shared" si="5"/>
        <v>0.55128205128205132</v>
      </c>
      <c r="L301" s="1" t="s">
        <v>1542</v>
      </c>
      <c r="M301" s="1" t="s">
        <v>59</v>
      </c>
      <c r="N301" s="1" t="s">
        <v>1543</v>
      </c>
      <c r="O301" s="1">
        <v>15</v>
      </c>
      <c r="P301" s="1" t="s">
        <v>1544</v>
      </c>
      <c r="Q301" s="1" t="str">
        <f ca="1">IFERROR(__xludf.DUMMYFUNCTION("IFNA(IFS(REGEXMATCH(R302,""MgCl""),""MgCl"",REGEXMATCH(R302,""CaCl""),""CaCl"", REGEXMATCH(R302,""MgCl CaCl""),""MgCl CaCl""),""None"")
"),"None")</f>
        <v>None</v>
      </c>
      <c r="R301" s="1" t="s">
        <v>34</v>
      </c>
      <c r="S301" s="1" t="s">
        <v>466</v>
      </c>
      <c r="T301" s="1" t="s">
        <v>36</v>
      </c>
      <c r="U301" s="1" t="s">
        <v>1545</v>
      </c>
      <c r="V301" s="1" t="s">
        <v>38</v>
      </c>
      <c r="W301" s="1" t="s">
        <v>1192</v>
      </c>
      <c r="X301" s="1">
        <v>10000279</v>
      </c>
      <c r="Z301" s="1" t="s">
        <v>1546</v>
      </c>
      <c r="AA301" s="1" t="s">
        <v>41</v>
      </c>
    </row>
    <row r="302" spans="1:27" x14ac:dyDescent="0.3">
      <c r="A302" s="1">
        <v>2000</v>
      </c>
      <c r="B302" s="1" t="s">
        <v>1547</v>
      </c>
      <c r="C302" s="1" t="s">
        <v>154</v>
      </c>
      <c r="D302" s="1" t="s">
        <v>1548</v>
      </c>
      <c r="E302" s="1" t="s">
        <v>8552</v>
      </c>
      <c r="F302" s="1" t="s">
        <v>26</v>
      </c>
      <c r="G302" s="1" t="s">
        <v>1549</v>
      </c>
      <c r="H302" s="1" t="s">
        <v>1550</v>
      </c>
      <c r="I302" s="1" t="s">
        <v>1551</v>
      </c>
      <c r="J302" s="1">
        <f t="shared" si="4"/>
        <v>106</v>
      </c>
      <c r="K302" s="1">
        <f t="shared" si="5"/>
        <v>0.50943396226415094</v>
      </c>
      <c r="L302" s="1" t="s">
        <v>1552</v>
      </c>
      <c r="M302" s="1">
        <v>1.236</v>
      </c>
      <c r="N302" s="1" t="s">
        <v>1553</v>
      </c>
      <c r="O302" s="1">
        <v>60</v>
      </c>
      <c r="P302" s="1" t="s">
        <v>1554</v>
      </c>
      <c r="Q302" s="1" t="s">
        <v>33</v>
      </c>
      <c r="R302" s="1" t="s">
        <v>34</v>
      </c>
      <c r="S302" s="1" t="s">
        <v>73</v>
      </c>
      <c r="T302" s="1" t="s">
        <v>36</v>
      </c>
      <c r="U302" s="1" t="s">
        <v>1555</v>
      </c>
      <c r="V302" s="1" t="s">
        <v>38</v>
      </c>
      <c r="W302" s="1" t="s">
        <v>1192</v>
      </c>
      <c r="X302" s="1">
        <v>10000280</v>
      </c>
      <c r="Z302" s="1" t="s">
        <v>1556</v>
      </c>
      <c r="AA302" s="1" t="s">
        <v>41</v>
      </c>
    </row>
    <row r="303" spans="1:27" x14ac:dyDescent="0.3">
      <c r="A303" s="1">
        <v>2000</v>
      </c>
      <c r="B303" s="1" t="s">
        <v>1547</v>
      </c>
      <c r="C303" s="1" t="s">
        <v>154</v>
      </c>
      <c r="D303" s="1" t="s">
        <v>1548</v>
      </c>
      <c r="E303" s="1" t="s">
        <v>1557</v>
      </c>
      <c r="F303" s="1" t="s">
        <v>26</v>
      </c>
      <c r="G303" s="1" t="s">
        <v>1558</v>
      </c>
      <c r="H303" s="1" t="s">
        <v>1550</v>
      </c>
      <c r="I303" s="1" t="s">
        <v>1559</v>
      </c>
      <c r="J303" s="1">
        <f t="shared" si="4"/>
        <v>107</v>
      </c>
      <c r="K303" s="1">
        <f t="shared" si="5"/>
        <v>0.51401869158878499</v>
      </c>
      <c r="L303" s="1" t="s">
        <v>1560</v>
      </c>
      <c r="M303" s="1">
        <v>1.446</v>
      </c>
      <c r="N303" s="1" t="s">
        <v>1553</v>
      </c>
      <c r="O303" s="1">
        <v>60</v>
      </c>
      <c r="P303" s="1" t="s">
        <v>1554</v>
      </c>
      <c r="Q303" s="1" t="s">
        <v>33</v>
      </c>
      <c r="R303" s="1" t="s">
        <v>34</v>
      </c>
      <c r="S303" s="1" t="s">
        <v>73</v>
      </c>
      <c r="T303" s="1" t="s">
        <v>36</v>
      </c>
      <c r="U303" s="1" t="s">
        <v>1555</v>
      </c>
      <c r="V303" s="1" t="s">
        <v>38</v>
      </c>
      <c r="W303" s="1" t="s">
        <v>1192</v>
      </c>
      <c r="X303" s="1">
        <v>10000281</v>
      </c>
      <c r="Z303" s="1" t="s">
        <v>1556</v>
      </c>
      <c r="AA303" s="1" t="s">
        <v>41</v>
      </c>
    </row>
    <row r="304" spans="1:27" x14ac:dyDescent="0.3">
      <c r="A304" s="1">
        <v>2000</v>
      </c>
      <c r="B304" s="1" t="s">
        <v>1547</v>
      </c>
      <c r="C304" s="1" t="s">
        <v>154</v>
      </c>
      <c r="D304" s="1" t="s">
        <v>1548</v>
      </c>
      <c r="E304" s="1" t="s">
        <v>1557</v>
      </c>
      <c r="F304" s="1" t="s">
        <v>26</v>
      </c>
      <c r="G304" s="1" t="s">
        <v>1561</v>
      </c>
      <c r="H304" s="1" t="s">
        <v>1550</v>
      </c>
      <c r="I304" s="1" t="s">
        <v>1562</v>
      </c>
      <c r="J304" s="1">
        <f t="shared" si="4"/>
        <v>107</v>
      </c>
      <c r="K304" s="1">
        <f t="shared" si="5"/>
        <v>0.57009345794392519</v>
      </c>
      <c r="L304" s="1" t="s">
        <v>1563</v>
      </c>
      <c r="M304" s="1">
        <v>1.665</v>
      </c>
      <c r="N304" s="1" t="s">
        <v>1553</v>
      </c>
      <c r="O304" s="1">
        <v>60</v>
      </c>
      <c r="P304" s="1" t="s">
        <v>1554</v>
      </c>
      <c r="Q304" s="1" t="s">
        <v>33</v>
      </c>
      <c r="R304" s="1" t="s">
        <v>34</v>
      </c>
      <c r="S304" s="1" t="s">
        <v>73</v>
      </c>
      <c r="T304" s="1" t="s">
        <v>36</v>
      </c>
      <c r="U304" s="1" t="s">
        <v>1555</v>
      </c>
      <c r="V304" s="1" t="s">
        <v>38</v>
      </c>
      <c r="W304" s="1" t="s">
        <v>1192</v>
      </c>
      <c r="X304" s="1">
        <v>10000282</v>
      </c>
      <c r="Z304" s="1" t="s">
        <v>1556</v>
      </c>
      <c r="AA304" s="1" t="s">
        <v>41</v>
      </c>
    </row>
    <row r="305" spans="1:27" x14ac:dyDescent="0.3">
      <c r="A305" s="1">
        <v>2000</v>
      </c>
      <c r="B305" s="1" t="s">
        <v>1547</v>
      </c>
      <c r="C305" s="1" t="s">
        <v>154</v>
      </c>
      <c r="D305" s="1" t="s">
        <v>1548</v>
      </c>
      <c r="E305" s="1" t="s">
        <v>1557</v>
      </c>
      <c r="F305" s="1" t="s">
        <v>26</v>
      </c>
      <c r="G305" s="1" t="s">
        <v>1564</v>
      </c>
      <c r="H305" s="1" t="s">
        <v>1550</v>
      </c>
      <c r="I305" s="1" t="s">
        <v>1565</v>
      </c>
      <c r="J305" s="1">
        <f t="shared" si="4"/>
        <v>67</v>
      </c>
      <c r="K305" s="1">
        <f t="shared" si="5"/>
        <v>0.55223880597014929</v>
      </c>
      <c r="L305" s="1" t="s">
        <v>1566</v>
      </c>
      <c r="M305" s="1">
        <v>2.9460000000000002</v>
      </c>
      <c r="N305" s="1" t="s">
        <v>1567</v>
      </c>
      <c r="O305" s="1">
        <v>20</v>
      </c>
      <c r="P305" s="1" t="s">
        <v>1554</v>
      </c>
      <c r="Q305" s="1" t="s">
        <v>33</v>
      </c>
      <c r="R305" s="1" t="s">
        <v>34</v>
      </c>
      <c r="S305" s="1" t="s">
        <v>73</v>
      </c>
      <c r="T305" s="1" t="s">
        <v>36</v>
      </c>
      <c r="U305" s="1" t="s">
        <v>1555</v>
      </c>
      <c r="V305" s="1" t="s">
        <v>38</v>
      </c>
      <c r="W305" s="1" t="s">
        <v>1192</v>
      </c>
      <c r="X305" s="1">
        <v>10000283</v>
      </c>
      <c r="Z305" s="1" t="s">
        <v>1556</v>
      </c>
      <c r="AA305" s="1" t="s">
        <v>41</v>
      </c>
    </row>
    <row r="306" spans="1:27" x14ac:dyDescent="0.3">
      <c r="A306" s="1">
        <v>2000</v>
      </c>
      <c r="B306" s="1" t="s">
        <v>1547</v>
      </c>
      <c r="C306" s="1" t="s">
        <v>154</v>
      </c>
      <c r="D306" s="1" t="s">
        <v>1548</v>
      </c>
      <c r="E306" s="1" t="s">
        <v>1557</v>
      </c>
      <c r="F306" s="1" t="s">
        <v>26</v>
      </c>
      <c r="G306" s="1" t="s">
        <v>1568</v>
      </c>
      <c r="H306" s="1" t="s">
        <v>1550</v>
      </c>
      <c r="I306" s="1" t="s">
        <v>1569</v>
      </c>
      <c r="J306" s="1">
        <f t="shared" si="4"/>
        <v>67</v>
      </c>
      <c r="K306" s="1">
        <f t="shared" si="5"/>
        <v>0.53731343283582089</v>
      </c>
      <c r="L306" s="1" t="s">
        <v>1570</v>
      </c>
      <c r="M306" s="1">
        <v>2.786</v>
      </c>
      <c r="N306" s="1" t="s">
        <v>1567</v>
      </c>
      <c r="O306" s="1">
        <v>20</v>
      </c>
      <c r="P306" s="1" t="s">
        <v>1554</v>
      </c>
      <c r="Q306" s="1" t="s">
        <v>33</v>
      </c>
      <c r="R306" s="1" t="s">
        <v>34</v>
      </c>
      <c r="S306" s="1" t="s">
        <v>73</v>
      </c>
      <c r="T306" s="1" t="s">
        <v>36</v>
      </c>
      <c r="U306" s="1" t="s">
        <v>1555</v>
      </c>
      <c r="V306" s="1" t="s">
        <v>38</v>
      </c>
      <c r="W306" s="1" t="s">
        <v>1192</v>
      </c>
      <c r="X306" s="1">
        <v>10000284</v>
      </c>
      <c r="Z306" s="1" t="s">
        <v>1556</v>
      </c>
      <c r="AA306" s="1" t="s">
        <v>41</v>
      </c>
    </row>
    <row r="307" spans="1:27" x14ac:dyDescent="0.3">
      <c r="A307" s="1">
        <v>2000</v>
      </c>
      <c r="B307" s="1" t="s">
        <v>1571</v>
      </c>
      <c r="C307" s="1" t="s">
        <v>1572</v>
      </c>
      <c r="D307" s="1" t="s">
        <v>1573</v>
      </c>
      <c r="E307" s="1" t="s">
        <v>1574</v>
      </c>
      <c r="F307" s="1" t="s">
        <v>26</v>
      </c>
      <c r="G307" s="1" t="s">
        <v>1575</v>
      </c>
      <c r="H307" s="1" t="s">
        <v>1576</v>
      </c>
      <c r="I307" s="1" t="s">
        <v>1577</v>
      </c>
      <c r="J307" s="1">
        <f t="shared" si="4"/>
        <v>102</v>
      </c>
      <c r="K307" s="1">
        <f t="shared" si="5"/>
        <v>0.5</v>
      </c>
      <c r="L307" s="1" t="s">
        <v>1578</v>
      </c>
      <c r="M307" s="1" t="s">
        <v>59</v>
      </c>
      <c r="N307" s="1" t="s">
        <v>1579</v>
      </c>
      <c r="O307" s="1">
        <v>40</v>
      </c>
      <c r="P307" s="1" t="s">
        <v>1580</v>
      </c>
      <c r="Q307" s="1" t="str">
        <f ca="1">IFERROR(__xludf.DUMMYFUNCTION("IFNA(IFS(REGEXMATCH(R308,""MgCl""),""MgCl"",REGEXMATCH(R308,""CaCl""),""CaCl"", REGEXMATCH(R308,""MgCl CaCl""),""MgCl CaCl""),""None"")
"),"MgCl")</f>
        <v>MgCl</v>
      </c>
      <c r="R307" s="1" t="s">
        <v>34</v>
      </c>
      <c r="S307" s="1">
        <v>8</v>
      </c>
      <c r="T307" s="1" t="s">
        <v>36</v>
      </c>
      <c r="U307" s="1" t="s">
        <v>1581</v>
      </c>
      <c r="V307" s="1" t="s">
        <v>38</v>
      </c>
      <c r="W307" s="1" t="s">
        <v>1582</v>
      </c>
      <c r="X307" s="1">
        <v>10000285</v>
      </c>
      <c r="Z307" s="1" t="s">
        <v>1583</v>
      </c>
      <c r="AA307" s="1" t="s">
        <v>41</v>
      </c>
    </row>
    <row r="308" spans="1:27" x14ac:dyDescent="0.3">
      <c r="A308" s="1">
        <v>2000</v>
      </c>
      <c r="B308" s="1" t="s">
        <v>1571</v>
      </c>
      <c r="C308" s="1" t="s">
        <v>1572</v>
      </c>
      <c r="D308" s="1" t="s">
        <v>1573</v>
      </c>
      <c r="E308" s="1" t="s">
        <v>1574</v>
      </c>
      <c r="F308" s="1" t="s">
        <v>26</v>
      </c>
      <c r="G308" s="1" t="s">
        <v>1584</v>
      </c>
      <c r="H308" s="1" t="s">
        <v>1576</v>
      </c>
      <c r="I308" s="1" t="s">
        <v>1585</v>
      </c>
      <c r="J308" s="1">
        <f t="shared" si="4"/>
        <v>101</v>
      </c>
      <c r="K308" s="1">
        <f t="shared" si="5"/>
        <v>0.51485148514851486</v>
      </c>
      <c r="L308" s="1" t="s">
        <v>1586</v>
      </c>
      <c r="M308" s="1" t="s">
        <v>59</v>
      </c>
      <c r="N308" s="1" t="s">
        <v>1579</v>
      </c>
      <c r="O308" s="1">
        <v>40</v>
      </c>
      <c r="P308" s="1" t="s">
        <v>1580</v>
      </c>
      <c r="Q308" s="1" t="str">
        <f ca="1">IFERROR(__xludf.DUMMYFUNCTION("IFNA(IFS(REGEXMATCH(R309,""MgCl""),""MgCl"",REGEXMATCH(R309,""CaCl""),""CaCl"", REGEXMATCH(R309,""MgCl CaCl""),""MgCl CaCl""),""None"")
"),"MgCl")</f>
        <v>MgCl</v>
      </c>
      <c r="R308" s="1" t="s">
        <v>34</v>
      </c>
      <c r="S308" s="1">
        <v>8</v>
      </c>
      <c r="T308" s="1" t="s">
        <v>36</v>
      </c>
      <c r="U308" s="1" t="s">
        <v>1581</v>
      </c>
      <c r="V308" s="1" t="s">
        <v>38</v>
      </c>
      <c r="W308" s="1" t="s">
        <v>1582</v>
      </c>
      <c r="X308" s="1">
        <v>10000286</v>
      </c>
      <c r="Z308" s="1" t="s">
        <v>1583</v>
      </c>
      <c r="AA308" s="1" t="s">
        <v>41</v>
      </c>
    </row>
    <row r="309" spans="1:27" x14ac:dyDescent="0.3">
      <c r="A309" s="1">
        <v>2000</v>
      </c>
      <c r="B309" s="1" t="s">
        <v>1571</v>
      </c>
      <c r="C309" s="1" t="s">
        <v>1572</v>
      </c>
      <c r="D309" s="1" t="s">
        <v>1573</v>
      </c>
      <c r="E309" s="1" t="s">
        <v>1574</v>
      </c>
      <c r="F309" s="1" t="s">
        <v>26</v>
      </c>
      <c r="G309" s="1" t="s">
        <v>1587</v>
      </c>
      <c r="H309" s="1" t="s">
        <v>1576</v>
      </c>
      <c r="I309" s="1" t="s">
        <v>1588</v>
      </c>
      <c r="J309" s="1">
        <f t="shared" si="4"/>
        <v>102</v>
      </c>
      <c r="K309" s="1">
        <f t="shared" si="5"/>
        <v>0.49019607843137253</v>
      </c>
      <c r="L309" s="1" t="s">
        <v>1589</v>
      </c>
      <c r="M309" s="1" t="s">
        <v>59</v>
      </c>
      <c r="N309" s="1" t="s">
        <v>1579</v>
      </c>
      <c r="O309" s="1">
        <v>40</v>
      </c>
      <c r="P309" s="1" t="s">
        <v>1580</v>
      </c>
      <c r="Q309" s="1" t="str">
        <f ca="1">IFERROR(__xludf.DUMMYFUNCTION("IFNA(IFS(REGEXMATCH(R310,""MgCl""),""MgCl"",REGEXMATCH(R310,""CaCl""),""CaCl"", REGEXMATCH(R310,""MgCl CaCl""),""MgCl CaCl""),""None"")
"),"MgCl")</f>
        <v>MgCl</v>
      </c>
      <c r="R309" s="1" t="s">
        <v>34</v>
      </c>
      <c r="S309" s="1">
        <v>8</v>
      </c>
      <c r="T309" s="1" t="s">
        <v>36</v>
      </c>
      <c r="U309" s="1" t="s">
        <v>1581</v>
      </c>
      <c r="V309" s="1" t="s">
        <v>38</v>
      </c>
      <c r="W309" s="1" t="s">
        <v>1590</v>
      </c>
      <c r="X309" s="1">
        <v>10000287</v>
      </c>
      <c r="Z309" s="1" t="s">
        <v>1583</v>
      </c>
      <c r="AA309" s="1" t="s">
        <v>41</v>
      </c>
    </row>
    <row r="310" spans="1:27" x14ac:dyDescent="0.3">
      <c r="A310" s="1">
        <v>2000</v>
      </c>
      <c r="B310" s="1" t="s">
        <v>1591</v>
      </c>
      <c r="C310" s="1" t="s">
        <v>1049</v>
      </c>
      <c r="D310" s="1" t="s">
        <v>1592</v>
      </c>
      <c r="E310" s="1" t="s">
        <v>1593</v>
      </c>
      <c r="F310" s="1" t="s">
        <v>26</v>
      </c>
      <c r="G310" s="1" t="s">
        <v>1594</v>
      </c>
      <c r="H310" s="1" t="s">
        <v>1595</v>
      </c>
      <c r="I310" s="1" t="s">
        <v>1596</v>
      </c>
      <c r="J310" s="1">
        <f t="shared" si="4"/>
        <v>84</v>
      </c>
      <c r="K310" s="1">
        <f t="shared" si="5"/>
        <v>0.63095238095238093</v>
      </c>
      <c r="L310" s="1" t="s">
        <v>1597</v>
      </c>
      <c r="M310" s="1">
        <v>223000</v>
      </c>
      <c r="N310" s="1" t="s">
        <v>1598</v>
      </c>
      <c r="O310" s="1">
        <v>51</v>
      </c>
      <c r="P310" s="1" t="s">
        <v>1599</v>
      </c>
      <c r="Q310" s="1" t="s">
        <v>33</v>
      </c>
      <c r="R310" s="1" t="s">
        <v>34</v>
      </c>
      <c r="S310" s="1" t="s">
        <v>73</v>
      </c>
      <c r="T310" s="1" t="s">
        <v>36</v>
      </c>
      <c r="U310" s="1" t="s">
        <v>1600</v>
      </c>
      <c r="V310" s="1" t="s">
        <v>91</v>
      </c>
      <c r="W310" s="1" t="s">
        <v>1192</v>
      </c>
      <c r="X310" s="1">
        <v>10000288</v>
      </c>
      <c r="Z310" s="1" t="s">
        <v>1546</v>
      </c>
      <c r="AA310" s="1" t="s">
        <v>41</v>
      </c>
    </row>
    <row r="311" spans="1:27" x14ac:dyDescent="0.3">
      <c r="A311" s="1">
        <v>2000</v>
      </c>
      <c r="B311" s="1" t="s">
        <v>1591</v>
      </c>
      <c r="C311" s="1" t="s">
        <v>1049</v>
      </c>
      <c r="D311" s="1" t="s">
        <v>1592</v>
      </c>
      <c r="E311" s="1" t="s">
        <v>1593</v>
      </c>
      <c r="F311" s="1" t="s">
        <v>26</v>
      </c>
      <c r="G311" s="1" t="s">
        <v>1601</v>
      </c>
      <c r="H311" s="1" t="s">
        <v>1595</v>
      </c>
      <c r="I311" s="1" t="s">
        <v>1602</v>
      </c>
      <c r="J311" s="1">
        <f t="shared" si="4"/>
        <v>84</v>
      </c>
      <c r="K311" s="1">
        <f t="shared" si="5"/>
        <v>0.6428571428571429</v>
      </c>
      <c r="L311" s="1" t="s">
        <v>1603</v>
      </c>
      <c r="M311" s="1">
        <v>165000</v>
      </c>
      <c r="N311" s="1" t="s">
        <v>1598</v>
      </c>
      <c r="O311" s="1">
        <v>51</v>
      </c>
      <c r="P311" s="1" t="s">
        <v>1599</v>
      </c>
      <c r="Q311" s="1" t="s">
        <v>33</v>
      </c>
      <c r="R311" s="1" t="s">
        <v>34</v>
      </c>
      <c r="S311" s="1" t="s">
        <v>73</v>
      </c>
      <c r="T311" s="1" t="s">
        <v>36</v>
      </c>
      <c r="U311" s="1" t="s">
        <v>1600</v>
      </c>
      <c r="V311" s="1" t="s">
        <v>1604</v>
      </c>
      <c r="W311" s="1" t="s">
        <v>1192</v>
      </c>
      <c r="X311" s="1">
        <v>10000289</v>
      </c>
      <c r="Z311" s="1" t="s">
        <v>1546</v>
      </c>
      <c r="AA311" s="1" t="s">
        <v>41</v>
      </c>
    </row>
    <row r="312" spans="1:27" x14ac:dyDescent="0.3">
      <c r="A312" s="1">
        <v>2000</v>
      </c>
      <c r="B312" s="1" t="s">
        <v>1591</v>
      </c>
      <c r="C312" s="1" t="s">
        <v>1049</v>
      </c>
      <c r="D312" s="1" t="s">
        <v>1592</v>
      </c>
      <c r="E312" s="1" t="s">
        <v>8553</v>
      </c>
      <c r="F312" s="1" t="s">
        <v>26</v>
      </c>
      <c r="G312" s="1" t="s">
        <v>1605</v>
      </c>
      <c r="H312" s="1" t="s">
        <v>1595</v>
      </c>
      <c r="I312" s="1" t="s">
        <v>1606</v>
      </c>
      <c r="J312" s="1">
        <f t="shared" si="4"/>
        <v>61</v>
      </c>
      <c r="K312" s="1">
        <f t="shared" si="5"/>
        <v>0.68852459016393441</v>
      </c>
      <c r="L312" s="1" t="s">
        <v>1607</v>
      </c>
      <c r="M312" s="1">
        <v>175</v>
      </c>
      <c r="N312" s="1" t="s">
        <v>1598</v>
      </c>
      <c r="O312" s="1">
        <v>51</v>
      </c>
      <c r="P312" s="1" t="s">
        <v>1599</v>
      </c>
      <c r="Q312" s="1" t="s">
        <v>33</v>
      </c>
      <c r="R312" s="1" t="s">
        <v>34</v>
      </c>
      <c r="S312" s="1" t="s">
        <v>73</v>
      </c>
      <c r="T312" s="1" t="s">
        <v>36</v>
      </c>
      <c r="U312" s="1" t="s">
        <v>1600</v>
      </c>
      <c r="V312" s="1" t="s">
        <v>1608</v>
      </c>
      <c r="W312" s="1" t="s">
        <v>1192</v>
      </c>
      <c r="X312" s="1">
        <v>10000290</v>
      </c>
      <c r="Z312" s="1" t="s">
        <v>1546</v>
      </c>
      <c r="AA312" s="1" t="s">
        <v>41</v>
      </c>
    </row>
    <row r="313" spans="1:27" x14ac:dyDescent="0.3">
      <c r="A313" s="1">
        <v>2000</v>
      </c>
      <c r="B313" s="1" t="s">
        <v>1591</v>
      </c>
      <c r="C313" s="1" t="s">
        <v>1049</v>
      </c>
      <c r="D313" s="1" t="s">
        <v>1592</v>
      </c>
      <c r="E313" s="1" t="s">
        <v>8553</v>
      </c>
      <c r="F313" s="1" t="s">
        <v>26</v>
      </c>
      <c r="G313" s="1" t="s">
        <v>1609</v>
      </c>
      <c r="H313" s="1" t="s">
        <v>1595</v>
      </c>
      <c r="I313" s="1" t="s">
        <v>1610</v>
      </c>
      <c r="J313" s="1">
        <f t="shared" si="4"/>
        <v>84</v>
      </c>
      <c r="K313" s="1">
        <f t="shared" si="5"/>
        <v>0.6785714285714286</v>
      </c>
      <c r="L313" s="1" t="s">
        <v>406</v>
      </c>
      <c r="M313" s="1" t="s">
        <v>59</v>
      </c>
      <c r="N313" s="1" t="s">
        <v>1598</v>
      </c>
      <c r="O313" s="1">
        <v>51</v>
      </c>
      <c r="P313" s="1" t="s">
        <v>1599</v>
      </c>
      <c r="Q313" s="1" t="str">
        <f ca="1">IFERROR(__xludf.DUMMYFUNCTION("IFNA(IFS(REGEXMATCH(R314,""MgCl""),""MgCl"",REGEXMATCH(R314,""CaCl""),""CaCl"", REGEXMATCH(R314,""MgCl CaCl""),""MgCl CaCl""),""None"")
"),"MgCl")</f>
        <v>MgCl</v>
      </c>
      <c r="R313" s="1" t="s">
        <v>34</v>
      </c>
      <c r="S313" s="1" t="s">
        <v>73</v>
      </c>
      <c r="T313" s="1" t="s">
        <v>36</v>
      </c>
      <c r="U313" s="1" t="s">
        <v>1600</v>
      </c>
      <c r="V313" s="1" t="s">
        <v>91</v>
      </c>
      <c r="W313" s="1" t="s">
        <v>1192</v>
      </c>
      <c r="X313" s="1">
        <v>10000291</v>
      </c>
      <c r="Z313" s="1" t="s">
        <v>1546</v>
      </c>
      <c r="AA313" s="1" t="s">
        <v>41</v>
      </c>
    </row>
    <row r="314" spans="1:27" x14ac:dyDescent="0.3">
      <c r="A314" s="1">
        <v>2000</v>
      </c>
      <c r="B314" s="1" t="s">
        <v>1571</v>
      </c>
      <c r="C314" s="1" t="s">
        <v>1572</v>
      </c>
      <c r="D314" s="1" t="s">
        <v>1573</v>
      </c>
      <c r="E314" s="1" t="s">
        <v>1574</v>
      </c>
      <c r="F314" s="1" t="s">
        <v>26</v>
      </c>
      <c r="G314" s="1" t="s">
        <v>1611</v>
      </c>
      <c r="H314" s="1" t="s">
        <v>1576</v>
      </c>
      <c r="I314" s="1" t="s">
        <v>1612</v>
      </c>
      <c r="J314" s="1">
        <f t="shared" si="4"/>
        <v>102</v>
      </c>
      <c r="K314" s="1">
        <f t="shared" si="5"/>
        <v>0.53921568627450978</v>
      </c>
      <c r="L314" s="1" t="s">
        <v>1613</v>
      </c>
      <c r="M314" s="1" t="s">
        <v>59</v>
      </c>
      <c r="N314" s="1" t="s">
        <v>1579</v>
      </c>
      <c r="O314" s="1">
        <v>40</v>
      </c>
      <c r="P314" s="1" t="s">
        <v>1580</v>
      </c>
      <c r="Q314" s="1" t="str">
        <f ca="1">IFERROR(__xludf.DUMMYFUNCTION("IFNA(IFS(REGEXMATCH(R315,""MgCl""),""MgCl"",REGEXMATCH(R315,""CaCl""),""CaCl"", REGEXMATCH(R315,""MgCl CaCl""),""MgCl CaCl""),""None"")
"),"MgCl")</f>
        <v>MgCl</v>
      </c>
      <c r="R314" s="1" t="s">
        <v>34</v>
      </c>
      <c r="S314" s="1">
        <v>8</v>
      </c>
      <c r="T314" s="1" t="s">
        <v>36</v>
      </c>
      <c r="U314" s="1" t="s">
        <v>1581</v>
      </c>
      <c r="V314" s="1" t="s">
        <v>38</v>
      </c>
      <c r="W314" s="1" t="s">
        <v>1582</v>
      </c>
      <c r="X314" s="1">
        <v>10000292</v>
      </c>
      <c r="Z314" s="1" t="s">
        <v>1583</v>
      </c>
      <c r="AA314" s="1" t="s">
        <v>41</v>
      </c>
    </row>
    <row r="315" spans="1:27" x14ac:dyDescent="0.3">
      <c r="A315" s="1">
        <v>2000</v>
      </c>
      <c r="B315" s="1" t="s">
        <v>1614</v>
      </c>
      <c r="C315" s="1" t="s">
        <v>382</v>
      </c>
      <c r="D315" s="1" t="s">
        <v>1615</v>
      </c>
      <c r="E315" s="1" t="s">
        <v>8554</v>
      </c>
      <c r="F315" s="1" t="s">
        <v>26</v>
      </c>
      <c r="G315" s="1" t="s">
        <v>1616</v>
      </c>
      <c r="H315" s="1" t="s">
        <v>1617</v>
      </c>
      <c r="I315" s="1" t="s">
        <v>1618</v>
      </c>
      <c r="J315" s="1">
        <f t="shared" si="4"/>
        <v>41</v>
      </c>
      <c r="K315" s="1">
        <f t="shared" si="5"/>
        <v>0.46341463414634149</v>
      </c>
      <c r="L315" s="1" t="s">
        <v>1619</v>
      </c>
      <c r="M315" s="1">
        <v>17.899999999999999</v>
      </c>
      <c r="N315" s="1" t="s">
        <v>1620</v>
      </c>
      <c r="O315" s="1">
        <v>30</v>
      </c>
      <c r="P315" s="1" t="s">
        <v>1621</v>
      </c>
      <c r="Q315" s="1" t="s">
        <v>33</v>
      </c>
      <c r="R315" s="1" t="s">
        <v>103</v>
      </c>
      <c r="S315" s="1" t="s">
        <v>391</v>
      </c>
      <c r="T315" s="1" t="s">
        <v>36</v>
      </c>
      <c r="U315" s="1" t="s">
        <v>1622</v>
      </c>
      <c r="V315" s="1" t="s">
        <v>1623</v>
      </c>
      <c r="W315" s="1" t="s">
        <v>91</v>
      </c>
      <c r="X315" s="1">
        <v>10000293</v>
      </c>
      <c r="Z315" s="1" t="s">
        <v>1546</v>
      </c>
      <c r="AA315" s="1" t="s">
        <v>41</v>
      </c>
    </row>
    <row r="316" spans="1:27" x14ac:dyDescent="0.3">
      <c r="A316" s="1">
        <v>2000</v>
      </c>
      <c r="B316" s="1" t="s">
        <v>1614</v>
      </c>
      <c r="C316" s="1" t="s">
        <v>382</v>
      </c>
      <c r="D316" s="1" t="s">
        <v>1615</v>
      </c>
      <c r="E316" s="1" t="s">
        <v>1624</v>
      </c>
      <c r="F316" s="1" t="s">
        <v>26</v>
      </c>
      <c r="G316" s="1" t="s">
        <v>1625</v>
      </c>
      <c r="H316" s="1" t="s">
        <v>1617</v>
      </c>
      <c r="I316" s="1" t="s">
        <v>1626</v>
      </c>
      <c r="J316" s="1">
        <f t="shared" si="4"/>
        <v>80</v>
      </c>
      <c r="K316" s="1">
        <f t="shared" si="5"/>
        <v>0.4375</v>
      </c>
      <c r="L316" s="1" t="s">
        <v>1627</v>
      </c>
      <c r="M316" s="1">
        <v>21</v>
      </c>
      <c r="N316" s="1" t="s">
        <v>1620</v>
      </c>
      <c r="O316" s="1">
        <v>30</v>
      </c>
      <c r="P316" s="1" t="s">
        <v>1621</v>
      </c>
      <c r="Q316" s="1" t="s">
        <v>33</v>
      </c>
      <c r="R316" s="1" t="s">
        <v>103</v>
      </c>
      <c r="S316" s="1" t="s">
        <v>391</v>
      </c>
      <c r="T316" s="1" t="s">
        <v>36</v>
      </c>
      <c r="U316" s="1" t="s">
        <v>1622</v>
      </c>
      <c r="V316" s="1" t="s">
        <v>38</v>
      </c>
      <c r="W316" s="1" t="s">
        <v>91</v>
      </c>
      <c r="X316" s="1">
        <v>10000294</v>
      </c>
      <c r="Z316" s="1" t="s">
        <v>1546</v>
      </c>
      <c r="AA316" s="1" t="s">
        <v>41</v>
      </c>
    </row>
    <row r="317" spans="1:27" x14ac:dyDescent="0.3">
      <c r="A317" s="1">
        <v>2000</v>
      </c>
      <c r="B317" s="1" t="s">
        <v>1614</v>
      </c>
      <c r="C317" s="1" t="s">
        <v>382</v>
      </c>
      <c r="D317" s="1" t="s">
        <v>1615</v>
      </c>
      <c r="E317" s="1" t="s">
        <v>1624</v>
      </c>
      <c r="F317" s="1" t="s">
        <v>26</v>
      </c>
      <c r="G317" s="1" t="s">
        <v>1628</v>
      </c>
      <c r="H317" s="1" t="s">
        <v>1617</v>
      </c>
      <c r="I317" s="1" t="s">
        <v>1629</v>
      </c>
      <c r="J317" s="1">
        <f t="shared" si="4"/>
        <v>80</v>
      </c>
      <c r="K317" s="1">
        <f t="shared" si="5"/>
        <v>0.45</v>
      </c>
      <c r="L317" s="1" t="s">
        <v>1630</v>
      </c>
      <c r="M317" s="1">
        <v>23.4</v>
      </c>
      <c r="N317" s="1" t="s">
        <v>1620</v>
      </c>
      <c r="O317" s="1">
        <v>30</v>
      </c>
      <c r="P317" s="1" t="s">
        <v>1621</v>
      </c>
      <c r="Q317" s="1" t="s">
        <v>33</v>
      </c>
      <c r="R317" s="1" t="s">
        <v>103</v>
      </c>
      <c r="S317" s="1" t="s">
        <v>391</v>
      </c>
      <c r="T317" s="1" t="s">
        <v>36</v>
      </c>
      <c r="U317" s="1" t="s">
        <v>1622</v>
      </c>
      <c r="V317" s="1" t="s">
        <v>38</v>
      </c>
      <c r="W317" s="1" t="s">
        <v>91</v>
      </c>
      <c r="X317" s="1">
        <v>10000295</v>
      </c>
      <c r="Z317" s="1" t="s">
        <v>1546</v>
      </c>
      <c r="AA317" s="1" t="s">
        <v>41</v>
      </c>
    </row>
    <row r="318" spans="1:27" x14ac:dyDescent="0.3">
      <c r="A318" s="1">
        <v>2000</v>
      </c>
      <c r="B318" s="1" t="s">
        <v>1631</v>
      </c>
      <c r="C318" s="1" t="s">
        <v>1301</v>
      </c>
      <c r="D318" s="1" t="s">
        <v>1632</v>
      </c>
      <c r="E318" s="1" t="s">
        <v>8555</v>
      </c>
      <c r="F318" s="1" t="s">
        <v>66</v>
      </c>
      <c r="G318" s="1" t="s">
        <v>162</v>
      </c>
      <c r="H318" s="1" t="s">
        <v>1633</v>
      </c>
      <c r="I318" s="1" t="s">
        <v>1634</v>
      </c>
      <c r="J318" s="1">
        <f t="shared" si="4"/>
        <v>104</v>
      </c>
      <c r="K318" s="1">
        <f t="shared" si="5"/>
        <v>0.61538461538461542</v>
      </c>
      <c r="L318" s="1" t="s">
        <v>1635</v>
      </c>
      <c r="M318" s="1">
        <v>11000</v>
      </c>
      <c r="N318" s="1" t="s">
        <v>1636</v>
      </c>
      <c r="O318" s="1">
        <v>59</v>
      </c>
      <c r="P318" s="1" t="s">
        <v>1637</v>
      </c>
      <c r="Q318" s="1" t="s">
        <v>57</v>
      </c>
      <c r="R318" s="1" t="s">
        <v>34</v>
      </c>
      <c r="S318" s="1" t="s">
        <v>466</v>
      </c>
      <c r="T318" s="1" t="s">
        <v>36</v>
      </c>
      <c r="U318" s="1" t="s">
        <v>1638</v>
      </c>
      <c r="V318" s="1" t="s">
        <v>38</v>
      </c>
      <c r="W318" s="1" t="s">
        <v>91</v>
      </c>
      <c r="X318" s="1">
        <v>10000296</v>
      </c>
      <c r="Z318" s="1" t="s">
        <v>1639</v>
      </c>
      <c r="AA318" s="1" t="s">
        <v>41</v>
      </c>
    </row>
    <row r="319" spans="1:27" x14ac:dyDescent="0.3">
      <c r="A319" s="1">
        <v>2000</v>
      </c>
      <c r="B319" s="1" t="s">
        <v>1631</v>
      </c>
      <c r="C319" s="1" t="s">
        <v>1301</v>
      </c>
      <c r="D319" s="1" t="s">
        <v>1632</v>
      </c>
      <c r="E319" s="1" t="s">
        <v>1640</v>
      </c>
      <c r="F319" s="1" t="s">
        <v>66</v>
      </c>
      <c r="G319" s="1" t="s">
        <v>193</v>
      </c>
      <c r="H319" s="1" t="s">
        <v>1633</v>
      </c>
      <c r="I319" s="1" t="s">
        <v>1641</v>
      </c>
      <c r="J319" s="1">
        <f t="shared" si="4"/>
        <v>103</v>
      </c>
      <c r="K319" s="1">
        <f t="shared" si="5"/>
        <v>0.56310679611650483</v>
      </c>
      <c r="L319" s="1" t="s">
        <v>1642</v>
      </c>
      <c r="M319" s="1">
        <v>9100</v>
      </c>
      <c r="N319" s="1" t="s">
        <v>1636</v>
      </c>
      <c r="O319" s="1">
        <v>59</v>
      </c>
      <c r="P319" s="1" t="s">
        <v>1637</v>
      </c>
      <c r="Q319" s="1" t="s">
        <v>57</v>
      </c>
      <c r="R319" s="1" t="s">
        <v>34</v>
      </c>
      <c r="S319" s="1" t="s">
        <v>466</v>
      </c>
      <c r="T319" s="1" t="s">
        <v>36</v>
      </c>
      <c r="U319" s="1" t="s">
        <v>1638</v>
      </c>
      <c r="V319" s="1" t="s">
        <v>38</v>
      </c>
      <c r="W319" s="1" t="s">
        <v>91</v>
      </c>
      <c r="X319" s="1">
        <v>10000297</v>
      </c>
      <c r="Z319" s="1" t="s">
        <v>1639</v>
      </c>
      <c r="AA319" s="1" t="s">
        <v>41</v>
      </c>
    </row>
    <row r="320" spans="1:27" x14ac:dyDescent="0.3">
      <c r="A320" s="1">
        <v>2000</v>
      </c>
      <c r="B320" s="1" t="s">
        <v>1631</v>
      </c>
      <c r="C320" s="1" t="s">
        <v>1301</v>
      </c>
      <c r="D320" s="1" t="s">
        <v>1632</v>
      </c>
      <c r="E320" s="1" t="s">
        <v>8555</v>
      </c>
      <c r="F320" s="1" t="s">
        <v>66</v>
      </c>
      <c r="G320" s="1" t="s">
        <v>196</v>
      </c>
      <c r="H320" s="1" t="s">
        <v>1633</v>
      </c>
      <c r="I320" s="1" t="s">
        <v>1643</v>
      </c>
      <c r="J320" s="1">
        <f t="shared" si="4"/>
        <v>104</v>
      </c>
      <c r="K320" s="1">
        <f t="shared" si="5"/>
        <v>0.56730769230769229</v>
      </c>
      <c r="L320" s="1" t="s">
        <v>1644</v>
      </c>
      <c r="M320" s="1">
        <v>120000</v>
      </c>
      <c r="N320" s="1" t="s">
        <v>1636</v>
      </c>
      <c r="O320" s="1">
        <v>59</v>
      </c>
      <c r="P320" s="1" t="s">
        <v>1637</v>
      </c>
      <c r="Q320" s="1" t="s">
        <v>57</v>
      </c>
      <c r="R320" s="1" t="s">
        <v>34</v>
      </c>
      <c r="S320" s="1" t="s">
        <v>466</v>
      </c>
      <c r="T320" s="1" t="s">
        <v>36</v>
      </c>
      <c r="U320" s="1" t="s">
        <v>1638</v>
      </c>
      <c r="V320" s="1" t="s">
        <v>38</v>
      </c>
      <c r="W320" s="1" t="s">
        <v>91</v>
      </c>
      <c r="X320" s="1">
        <v>10000298</v>
      </c>
      <c r="Z320" s="1" t="s">
        <v>1639</v>
      </c>
      <c r="AA320" s="1" t="s">
        <v>41</v>
      </c>
    </row>
    <row r="321" spans="1:28" x14ac:dyDescent="0.3">
      <c r="A321" s="1">
        <v>2000</v>
      </c>
      <c r="B321" s="1" t="s">
        <v>1631</v>
      </c>
      <c r="C321" s="1" t="s">
        <v>1301</v>
      </c>
      <c r="D321" s="1" t="s">
        <v>1632</v>
      </c>
      <c r="E321" s="1" t="s">
        <v>1640</v>
      </c>
      <c r="F321" s="1" t="s">
        <v>66</v>
      </c>
      <c r="G321" s="1" t="s">
        <v>226</v>
      </c>
      <c r="H321" s="1" t="s">
        <v>1633</v>
      </c>
      <c r="I321" s="1" t="s">
        <v>1645</v>
      </c>
      <c r="J321" s="1">
        <f t="shared" si="4"/>
        <v>104</v>
      </c>
      <c r="K321" s="1">
        <f t="shared" si="5"/>
        <v>0.64423076923076927</v>
      </c>
      <c r="L321" s="1" t="s">
        <v>1646</v>
      </c>
      <c r="M321" s="1">
        <v>6300</v>
      </c>
      <c r="N321" s="1" t="s">
        <v>1636</v>
      </c>
      <c r="O321" s="1">
        <v>59</v>
      </c>
      <c r="P321" s="1" t="s">
        <v>1637</v>
      </c>
      <c r="Q321" s="1" t="s">
        <v>57</v>
      </c>
      <c r="R321" s="1" t="s">
        <v>34</v>
      </c>
      <c r="S321" s="1" t="s">
        <v>466</v>
      </c>
      <c r="T321" s="1" t="s">
        <v>36</v>
      </c>
      <c r="U321" s="1" t="s">
        <v>1638</v>
      </c>
      <c r="V321" s="1" t="s">
        <v>38</v>
      </c>
      <c r="W321" s="1" t="s">
        <v>91</v>
      </c>
      <c r="X321" s="1">
        <v>10000299</v>
      </c>
      <c r="Z321" s="1" t="s">
        <v>1639</v>
      </c>
      <c r="AA321" s="1" t="s">
        <v>41</v>
      </c>
    </row>
    <row r="322" spans="1:28" x14ac:dyDescent="0.3">
      <c r="A322" s="1">
        <v>2000</v>
      </c>
      <c r="B322" s="1" t="s">
        <v>1631</v>
      </c>
      <c r="C322" s="1" t="s">
        <v>1301</v>
      </c>
      <c r="D322" s="1" t="s">
        <v>1632</v>
      </c>
      <c r="E322" s="1" t="s">
        <v>1640</v>
      </c>
      <c r="F322" s="1" t="s">
        <v>66</v>
      </c>
      <c r="G322" s="1" t="s">
        <v>251</v>
      </c>
      <c r="H322" s="1" t="s">
        <v>1633</v>
      </c>
      <c r="I322" s="1" t="s">
        <v>1647</v>
      </c>
      <c r="J322" s="1">
        <f t="shared" si="4"/>
        <v>104</v>
      </c>
      <c r="K322" s="1">
        <f t="shared" si="5"/>
        <v>0.61538461538461542</v>
      </c>
      <c r="L322" s="1" t="s">
        <v>1648</v>
      </c>
      <c r="M322" s="1">
        <v>13000</v>
      </c>
      <c r="N322" s="1" t="s">
        <v>1636</v>
      </c>
      <c r="O322" s="1">
        <v>59</v>
      </c>
      <c r="P322" s="1" t="s">
        <v>1637</v>
      </c>
      <c r="Q322" s="1" t="s">
        <v>57</v>
      </c>
      <c r="R322" s="1" t="s">
        <v>34</v>
      </c>
      <c r="S322" s="1" t="s">
        <v>466</v>
      </c>
      <c r="T322" s="1" t="s">
        <v>36</v>
      </c>
      <c r="U322" s="1" t="s">
        <v>1638</v>
      </c>
      <c r="V322" s="1" t="s">
        <v>38</v>
      </c>
      <c r="W322" s="1" t="s">
        <v>91</v>
      </c>
      <c r="X322" s="1">
        <v>10000300</v>
      </c>
      <c r="Z322" s="1" t="s">
        <v>1639</v>
      </c>
      <c r="AA322" s="1" t="s">
        <v>41</v>
      </c>
    </row>
    <row r="323" spans="1:28" x14ac:dyDescent="0.3">
      <c r="A323" s="1">
        <v>2000</v>
      </c>
      <c r="B323" s="1" t="s">
        <v>1631</v>
      </c>
      <c r="C323" s="1" t="s">
        <v>1301</v>
      </c>
      <c r="D323" s="1" t="s">
        <v>1632</v>
      </c>
      <c r="E323" s="1" t="s">
        <v>1640</v>
      </c>
      <c r="F323" s="1" t="s">
        <v>66</v>
      </c>
      <c r="G323" s="1" t="s">
        <v>1649</v>
      </c>
      <c r="H323" s="1" t="s">
        <v>1633</v>
      </c>
      <c r="I323" s="1" t="s">
        <v>1650</v>
      </c>
      <c r="J323" s="1">
        <f t="shared" si="4"/>
        <v>102</v>
      </c>
      <c r="K323" s="1">
        <f t="shared" si="5"/>
        <v>0.66666666666666663</v>
      </c>
      <c r="L323" s="1" t="s">
        <v>1651</v>
      </c>
      <c r="M323" s="1">
        <v>1600</v>
      </c>
      <c r="N323" s="1" t="s">
        <v>1636</v>
      </c>
      <c r="O323" s="1">
        <v>59</v>
      </c>
      <c r="P323" s="1" t="s">
        <v>1637</v>
      </c>
      <c r="Q323" s="1" t="s">
        <v>57</v>
      </c>
      <c r="R323" s="1" t="s">
        <v>34</v>
      </c>
      <c r="S323" s="1" t="s">
        <v>466</v>
      </c>
      <c r="T323" s="1" t="s">
        <v>36</v>
      </c>
      <c r="U323" s="1" t="s">
        <v>1638</v>
      </c>
      <c r="V323" s="1" t="s">
        <v>38</v>
      </c>
      <c r="W323" s="1" t="s">
        <v>91</v>
      </c>
      <c r="X323" s="1">
        <v>10000301</v>
      </c>
      <c r="Z323" s="1" t="s">
        <v>1639</v>
      </c>
      <c r="AA323" s="1" t="s">
        <v>41</v>
      </c>
      <c r="AB323" s="1" t="s">
        <v>8745</v>
      </c>
    </row>
    <row r="324" spans="1:28" x14ac:dyDescent="0.3">
      <c r="A324" s="1">
        <v>2000</v>
      </c>
      <c r="B324" s="1" t="s">
        <v>1631</v>
      </c>
      <c r="C324" s="1" t="s">
        <v>1301</v>
      </c>
      <c r="D324" s="1" t="s">
        <v>1632</v>
      </c>
      <c r="E324" s="1" t="s">
        <v>1640</v>
      </c>
      <c r="F324" s="1" t="s">
        <v>66</v>
      </c>
      <c r="G324" s="1" t="s">
        <v>1652</v>
      </c>
      <c r="H324" s="1" t="s">
        <v>1633</v>
      </c>
      <c r="I324" s="1" t="s">
        <v>1653</v>
      </c>
      <c r="J324" s="1">
        <f t="shared" si="4"/>
        <v>105</v>
      </c>
      <c r="K324" s="1">
        <f t="shared" si="5"/>
        <v>0.60952380952380958</v>
      </c>
      <c r="L324" s="1" t="s">
        <v>1654</v>
      </c>
      <c r="M324" s="1">
        <v>2700</v>
      </c>
      <c r="N324" s="1" t="s">
        <v>1636</v>
      </c>
      <c r="O324" s="1">
        <v>59</v>
      </c>
      <c r="P324" s="1" t="s">
        <v>1637</v>
      </c>
      <c r="Q324" s="1" t="s">
        <v>57</v>
      </c>
      <c r="R324" s="1" t="s">
        <v>34</v>
      </c>
      <c r="S324" s="1" t="s">
        <v>466</v>
      </c>
      <c r="T324" s="1" t="s">
        <v>36</v>
      </c>
      <c r="U324" s="1" t="s">
        <v>1638</v>
      </c>
      <c r="V324" s="1" t="s">
        <v>38</v>
      </c>
      <c r="W324" s="1" t="s">
        <v>91</v>
      </c>
      <c r="X324" s="1">
        <v>10000302</v>
      </c>
      <c r="Z324" s="1" t="s">
        <v>1639</v>
      </c>
      <c r="AA324" s="1" t="s">
        <v>41</v>
      </c>
    </row>
    <row r="325" spans="1:28" x14ac:dyDescent="0.3">
      <c r="A325" s="1">
        <v>2000</v>
      </c>
      <c r="B325" s="1" t="s">
        <v>1631</v>
      </c>
      <c r="C325" s="1" t="s">
        <v>1301</v>
      </c>
      <c r="D325" s="1" t="s">
        <v>1632</v>
      </c>
      <c r="E325" s="1" t="s">
        <v>1640</v>
      </c>
      <c r="F325" s="1" t="s">
        <v>66</v>
      </c>
      <c r="G325" s="1" t="s">
        <v>1655</v>
      </c>
      <c r="H325" s="1" t="s">
        <v>1633</v>
      </c>
      <c r="I325" s="1" t="s">
        <v>1656</v>
      </c>
      <c r="J325" s="1">
        <f t="shared" si="4"/>
        <v>105</v>
      </c>
      <c r="K325" s="1">
        <f t="shared" si="5"/>
        <v>0.580952380952381</v>
      </c>
      <c r="L325" s="1" t="s">
        <v>1657</v>
      </c>
      <c r="M325" s="1">
        <v>9800</v>
      </c>
      <c r="N325" s="1" t="s">
        <v>1636</v>
      </c>
      <c r="O325" s="1">
        <v>59</v>
      </c>
      <c r="P325" s="1" t="s">
        <v>1637</v>
      </c>
      <c r="Q325" s="1" t="s">
        <v>57</v>
      </c>
      <c r="R325" s="1" t="s">
        <v>34</v>
      </c>
      <c r="S325" s="1" t="s">
        <v>466</v>
      </c>
      <c r="T325" s="1" t="s">
        <v>36</v>
      </c>
      <c r="U325" s="1" t="s">
        <v>1638</v>
      </c>
      <c r="V325" s="1" t="s">
        <v>38</v>
      </c>
      <c r="W325" s="1" t="s">
        <v>91</v>
      </c>
      <c r="X325" s="1">
        <v>10000303</v>
      </c>
      <c r="Z325" s="1" t="s">
        <v>1639</v>
      </c>
      <c r="AA325" s="1" t="s">
        <v>41</v>
      </c>
    </row>
    <row r="326" spans="1:28" x14ac:dyDescent="0.3">
      <c r="A326" s="1">
        <v>2000</v>
      </c>
      <c r="B326" s="1" t="s">
        <v>1631</v>
      </c>
      <c r="C326" s="1" t="s">
        <v>1301</v>
      </c>
      <c r="D326" s="1" t="s">
        <v>1632</v>
      </c>
      <c r="E326" s="1" t="s">
        <v>1640</v>
      </c>
      <c r="F326" s="1" t="s">
        <v>66</v>
      </c>
      <c r="G326" s="1" t="s">
        <v>1658</v>
      </c>
      <c r="H326" s="1" t="s">
        <v>1633</v>
      </c>
      <c r="I326" s="1" t="s">
        <v>1659</v>
      </c>
      <c r="J326" s="1">
        <f t="shared" si="4"/>
        <v>105</v>
      </c>
      <c r="K326" s="1">
        <f t="shared" si="5"/>
        <v>0.56190476190476191</v>
      </c>
      <c r="L326" s="1" t="s">
        <v>1660</v>
      </c>
      <c r="M326" s="1">
        <v>220000</v>
      </c>
      <c r="N326" s="1" t="s">
        <v>1636</v>
      </c>
      <c r="O326" s="1">
        <v>59</v>
      </c>
      <c r="P326" s="1" t="s">
        <v>1637</v>
      </c>
      <c r="Q326" s="1" t="s">
        <v>57</v>
      </c>
      <c r="R326" s="1" t="s">
        <v>34</v>
      </c>
      <c r="S326" s="1" t="s">
        <v>466</v>
      </c>
      <c r="T326" s="1" t="s">
        <v>36</v>
      </c>
      <c r="U326" s="1" t="s">
        <v>1638</v>
      </c>
      <c r="V326" s="1" t="s">
        <v>38</v>
      </c>
      <c r="W326" s="1" t="s">
        <v>91</v>
      </c>
      <c r="X326" s="1">
        <v>10000304</v>
      </c>
      <c r="Z326" s="1" t="s">
        <v>1639</v>
      </c>
      <c r="AA326" s="1" t="s">
        <v>41</v>
      </c>
    </row>
    <row r="327" spans="1:28" x14ac:dyDescent="0.3">
      <c r="A327" s="1">
        <v>2000</v>
      </c>
      <c r="B327" s="1" t="s">
        <v>1631</v>
      </c>
      <c r="C327" s="1" t="s">
        <v>1301</v>
      </c>
      <c r="D327" s="1" t="s">
        <v>1632</v>
      </c>
      <c r="E327" s="1" t="s">
        <v>1640</v>
      </c>
      <c r="F327" s="1" t="s">
        <v>66</v>
      </c>
      <c r="G327" s="1" t="s">
        <v>1661</v>
      </c>
      <c r="H327" s="1" t="s">
        <v>1633</v>
      </c>
      <c r="I327" s="1" t="s">
        <v>1662</v>
      </c>
      <c r="J327" s="1">
        <f t="shared" si="4"/>
        <v>24</v>
      </c>
      <c r="K327" s="1">
        <f t="shared" si="5"/>
        <v>0.79166666666666663</v>
      </c>
      <c r="L327" s="1" t="s">
        <v>1663</v>
      </c>
      <c r="M327" s="1">
        <v>150000</v>
      </c>
      <c r="N327" s="1" t="s">
        <v>1636</v>
      </c>
      <c r="O327" s="1">
        <v>59</v>
      </c>
      <c r="P327" s="1" t="s">
        <v>1637</v>
      </c>
      <c r="Q327" s="1" t="s">
        <v>57</v>
      </c>
      <c r="R327" s="1" t="s">
        <v>34</v>
      </c>
      <c r="S327" s="1" t="s">
        <v>466</v>
      </c>
      <c r="T327" s="1" t="s">
        <v>36</v>
      </c>
      <c r="U327" s="1" t="s">
        <v>1638</v>
      </c>
      <c r="V327" s="1" t="s">
        <v>1664</v>
      </c>
      <c r="W327" s="1" t="s">
        <v>91</v>
      </c>
      <c r="X327" s="1">
        <v>10000305</v>
      </c>
      <c r="Z327" s="1" t="s">
        <v>1639</v>
      </c>
      <c r="AA327" s="1" t="s">
        <v>41</v>
      </c>
    </row>
    <row r="328" spans="1:28" x14ac:dyDescent="0.3">
      <c r="A328" s="1">
        <v>2000</v>
      </c>
      <c r="B328" s="1" t="s">
        <v>1631</v>
      </c>
      <c r="C328" s="1" t="s">
        <v>1301</v>
      </c>
      <c r="D328" s="1" t="s">
        <v>1632</v>
      </c>
      <c r="E328" s="1" t="s">
        <v>1640</v>
      </c>
      <c r="F328" s="1" t="s">
        <v>66</v>
      </c>
      <c r="G328" s="1" t="s">
        <v>1665</v>
      </c>
      <c r="H328" s="1" t="s">
        <v>1633</v>
      </c>
      <c r="I328" s="1" t="s">
        <v>1666</v>
      </c>
      <c r="J328" s="1">
        <f t="shared" si="4"/>
        <v>24</v>
      </c>
      <c r="K328" s="1">
        <f t="shared" si="5"/>
        <v>0.58333333333333337</v>
      </c>
      <c r="L328" s="1" t="s">
        <v>36</v>
      </c>
      <c r="M328" s="1" t="s">
        <v>59</v>
      </c>
      <c r="N328" s="1" t="s">
        <v>1636</v>
      </c>
      <c r="O328" s="1">
        <v>59</v>
      </c>
      <c r="P328" s="1" t="s">
        <v>1637</v>
      </c>
      <c r="Q328" s="1" t="str">
        <f ca="1">IFERROR(__xludf.DUMMYFUNCTION("IFNA(IFS(REGEXMATCH(R329,""MgCl""),""MgCl"",REGEXMATCH(R329,""CaCl""),""CaCl"", REGEXMATCH(R329,""MgCl CaCl""),""MgCl CaCl""),""None"")
"),"None")</f>
        <v>None</v>
      </c>
      <c r="R328" s="1" t="s">
        <v>34</v>
      </c>
      <c r="S328" s="1" t="s">
        <v>466</v>
      </c>
      <c r="T328" s="1" t="s">
        <v>36</v>
      </c>
      <c r="U328" s="1" t="s">
        <v>1638</v>
      </c>
      <c r="V328" s="1" t="s">
        <v>1664</v>
      </c>
      <c r="W328" s="1" t="s">
        <v>91</v>
      </c>
      <c r="X328" s="1">
        <v>10000306</v>
      </c>
      <c r="Z328" s="1" t="s">
        <v>1639</v>
      </c>
      <c r="AA328" s="1" t="s">
        <v>41</v>
      </c>
    </row>
    <row r="329" spans="1:28" x14ac:dyDescent="0.3">
      <c r="A329" s="1">
        <v>2000</v>
      </c>
      <c r="B329" s="1" t="s">
        <v>1667</v>
      </c>
      <c r="C329" s="1" t="s">
        <v>307</v>
      </c>
      <c r="D329" s="1" t="s">
        <v>1668</v>
      </c>
      <c r="E329" s="1" t="s">
        <v>8556</v>
      </c>
      <c r="F329" s="1" t="s">
        <v>26</v>
      </c>
      <c r="G329" s="1" t="s">
        <v>1669</v>
      </c>
      <c r="H329" s="1" t="s">
        <v>1670</v>
      </c>
      <c r="I329" s="1" t="s">
        <v>1671</v>
      </c>
      <c r="J329" s="1">
        <f t="shared" si="4"/>
        <v>78</v>
      </c>
      <c r="K329" s="1">
        <f t="shared" si="5"/>
        <v>0.61538461538461542</v>
      </c>
      <c r="L329" s="1" t="s">
        <v>1672</v>
      </c>
      <c r="M329" s="1" t="s">
        <v>59</v>
      </c>
      <c r="N329" s="1" t="s">
        <v>1673</v>
      </c>
      <c r="O329" s="1">
        <v>50</v>
      </c>
      <c r="P329" s="1" t="s">
        <v>1674</v>
      </c>
      <c r="Q329" s="1" t="s">
        <v>297</v>
      </c>
      <c r="R329" s="1" t="s">
        <v>34</v>
      </c>
      <c r="S329" s="1" t="s">
        <v>391</v>
      </c>
      <c r="T329" s="1" t="s">
        <v>36</v>
      </c>
      <c r="U329" s="1" t="s">
        <v>1675</v>
      </c>
      <c r="V329" s="1" t="s">
        <v>38</v>
      </c>
      <c r="W329" s="1" t="s">
        <v>91</v>
      </c>
      <c r="X329" s="1">
        <v>10000307</v>
      </c>
      <c r="Z329" s="1" t="s">
        <v>1676</v>
      </c>
      <c r="AA329" s="1" t="s">
        <v>41</v>
      </c>
    </row>
    <row r="330" spans="1:28" x14ac:dyDescent="0.3">
      <c r="A330" s="1">
        <v>2000</v>
      </c>
      <c r="B330" s="1" t="s">
        <v>1667</v>
      </c>
      <c r="C330" s="1" t="s">
        <v>307</v>
      </c>
      <c r="D330" s="1" t="s">
        <v>1668</v>
      </c>
      <c r="E330" s="1" t="s">
        <v>8556</v>
      </c>
      <c r="F330" s="1" t="s">
        <v>26</v>
      </c>
      <c r="G330" s="1" t="s">
        <v>1677</v>
      </c>
      <c r="H330" s="1" t="s">
        <v>1670</v>
      </c>
      <c r="I330" s="1" t="s">
        <v>1678</v>
      </c>
      <c r="J330" s="1">
        <f t="shared" si="4"/>
        <v>31</v>
      </c>
      <c r="K330" s="1">
        <f t="shared" si="5"/>
        <v>0.5161290322580645</v>
      </c>
      <c r="L330" s="1" t="s">
        <v>1679</v>
      </c>
      <c r="M330" s="1">
        <v>10000</v>
      </c>
      <c r="N330" s="1" t="s">
        <v>1673</v>
      </c>
      <c r="O330" s="1">
        <v>50</v>
      </c>
      <c r="P330" s="1" t="s">
        <v>1674</v>
      </c>
      <c r="Q330" s="1" t="s">
        <v>297</v>
      </c>
      <c r="R330" s="1" t="s">
        <v>34</v>
      </c>
      <c r="S330" s="1" t="s">
        <v>391</v>
      </c>
      <c r="T330" s="1" t="s">
        <v>36</v>
      </c>
      <c r="U330" s="1" t="s">
        <v>1675</v>
      </c>
      <c r="V330" s="1" t="s">
        <v>1680</v>
      </c>
      <c r="W330" s="1" t="s">
        <v>91</v>
      </c>
      <c r="X330" s="1">
        <v>10000308</v>
      </c>
      <c r="Z330" s="1" t="s">
        <v>1676</v>
      </c>
      <c r="AA330" s="1" t="s">
        <v>41</v>
      </c>
      <c r="AB330" s="1" t="s">
        <v>8492</v>
      </c>
    </row>
    <row r="331" spans="1:28" x14ac:dyDescent="0.3">
      <c r="A331" s="1">
        <v>2000</v>
      </c>
      <c r="B331" s="1" t="s">
        <v>1681</v>
      </c>
      <c r="C331" s="1" t="s">
        <v>1682</v>
      </c>
      <c r="D331" s="1" t="s">
        <v>1683</v>
      </c>
      <c r="E331" s="1" t="s">
        <v>1684</v>
      </c>
      <c r="F331" s="1" t="s">
        <v>26</v>
      </c>
      <c r="G331" s="1" t="s">
        <v>1685</v>
      </c>
      <c r="H331" s="1" t="s">
        <v>1686</v>
      </c>
      <c r="I331" s="1" t="s">
        <v>1687</v>
      </c>
      <c r="J331" s="1">
        <f t="shared" si="4"/>
        <v>78</v>
      </c>
      <c r="K331" s="1">
        <f t="shared" si="5"/>
        <v>0.55128205128205132</v>
      </c>
      <c r="L331" s="1" t="s">
        <v>693</v>
      </c>
      <c r="M331" s="1">
        <v>10</v>
      </c>
      <c r="N331" s="1" t="s">
        <v>1688</v>
      </c>
      <c r="O331" s="1">
        <v>30</v>
      </c>
      <c r="P331" s="1" t="s">
        <v>1689</v>
      </c>
      <c r="Q331" s="1" t="s">
        <v>57</v>
      </c>
      <c r="R331" s="1" t="s">
        <v>315</v>
      </c>
      <c r="S331" s="1" t="s">
        <v>59</v>
      </c>
      <c r="T331" s="1" t="s">
        <v>36</v>
      </c>
      <c r="U331" s="1" t="s">
        <v>1690</v>
      </c>
      <c r="V331" s="1" t="s">
        <v>38</v>
      </c>
      <c r="W331" s="1" t="s">
        <v>91</v>
      </c>
      <c r="X331" s="1">
        <v>10000309</v>
      </c>
      <c r="Z331" s="1" t="s">
        <v>1691</v>
      </c>
      <c r="AA331" s="1" t="s">
        <v>41</v>
      </c>
    </row>
    <row r="332" spans="1:28" x14ac:dyDescent="0.3">
      <c r="A332" s="1">
        <v>2000</v>
      </c>
      <c r="B332" s="1" t="s">
        <v>1681</v>
      </c>
      <c r="C332" s="1" t="s">
        <v>1682</v>
      </c>
      <c r="D332" s="1" t="s">
        <v>1683</v>
      </c>
      <c r="E332" s="1" t="s">
        <v>1684</v>
      </c>
      <c r="F332" s="1" t="s">
        <v>26</v>
      </c>
      <c r="G332" s="1" t="s">
        <v>1692</v>
      </c>
      <c r="H332" s="1" t="s">
        <v>1686</v>
      </c>
      <c r="I332" s="1" t="s">
        <v>1693</v>
      </c>
      <c r="J332" s="1">
        <f t="shared" si="4"/>
        <v>78</v>
      </c>
      <c r="K332" s="1">
        <f t="shared" si="5"/>
        <v>0.58974358974358976</v>
      </c>
      <c r="L332" s="1" t="s">
        <v>693</v>
      </c>
      <c r="M332" s="1">
        <v>10</v>
      </c>
      <c r="N332" s="1" t="s">
        <v>1688</v>
      </c>
      <c r="O332" s="1">
        <v>30</v>
      </c>
      <c r="P332" s="1" t="s">
        <v>1689</v>
      </c>
      <c r="Q332" s="1" t="s">
        <v>57</v>
      </c>
      <c r="R332" s="1" t="s">
        <v>315</v>
      </c>
      <c r="S332" s="1" t="s">
        <v>59</v>
      </c>
      <c r="T332" s="1" t="s">
        <v>36</v>
      </c>
      <c r="U332" s="1" t="s">
        <v>1690</v>
      </c>
      <c r="V332" s="1" t="s">
        <v>38</v>
      </c>
      <c r="W332" s="1" t="s">
        <v>91</v>
      </c>
      <c r="X332" s="1">
        <v>10000310</v>
      </c>
      <c r="Z332" s="1" t="s">
        <v>1691</v>
      </c>
      <c r="AA332" s="1" t="s">
        <v>41</v>
      </c>
    </row>
    <row r="333" spans="1:28" x14ac:dyDescent="0.3">
      <c r="A333" s="1">
        <v>2000</v>
      </c>
      <c r="B333" s="1" t="s">
        <v>1694</v>
      </c>
      <c r="C333" s="1" t="s">
        <v>1695</v>
      </c>
      <c r="D333" s="1" t="s">
        <v>1696</v>
      </c>
      <c r="E333" s="1" t="s">
        <v>1697</v>
      </c>
      <c r="F333" s="1" t="s">
        <v>66</v>
      </c>
      <c r="G333" s="1" t="s">
        <v>1698</v>
      </c>
      <c r="H333" s="1" t="s">
        <v>1699</v>
      </c>
      <c r="I333" s="1" t="s">
        <v>1700</v>
      </c>
      <c r="J333" s="1">
        <f t="shared" si="4"/>
        <v>61</v>
      </c>
      <c r="K333" s="1">
        <f t="shared" si="5"/>
        <v>0.60655737704918034</v>
      </c>
      <c r="L333" s="1" t="s">
        <v>1701</v>
      </c>
      <c r="M333" s="1">
        <v>0.56000000000000005</v>
      </c>
      <c r="N333" s="1" t="s">
        <v>1702</v>
      </c>
      <c r="O333" s="1">
        <v>61</v>
      </c>
      <c r="P333" s="1" t="s">
        <v>1703</v>
      </c>
      <c r="Q333" s="1" t="s">
        <v>33</v>
      </c>
      <c r="R333" s="1" t="s">
        <v>103</v>
      </c>
      <c r="S333" s="1">
        <v>7.4</v>
      </c>
      <c r="T333" s="1" t="s">
        <v>1704</v>
      </c>
      <c r="U333" s="1" t="s">
        <v>1705</v>
      </c>
      <c r="V333" s="1" t="s">
        <v>38</v>
      </c>
      <c r="W333" s="1" t="s">
        <v>91</v>
      </c>
      <c r="X333" s="1">
        <v>10000311</v>
      </c>
      <c r="Z333" s="1" t="s">
        <v>1706</v>
      </c>
      <c r="AA333" s="1" t="s">
        <v>41</v>
      </c>
    </row>
    <row r="334" spans="1:28" x14ac:dyDescent="0.3">
      <c r="A334" s="1">
        <v>2000</v>
      </c>
      <c r="B334" s="1" t="s">
        <v>1694</v>
      </c>
      <c r="C334" s="1" t="s">
        <v>1695</v>
      </c>
      <c r="D334" s="1" t="s">
        <v>1696</v>
      </c>
      <c r="E334" s="1" t="s">
        <v>1697</v>
      </c>
      <c r="F334" s="1" t="s">
        <v>66</v>
      </c>
      <c r="G334" s="1" t="s">
        <v>1707</v>
      </c>
      <c r="H334" s="1" t="s">
        <v>1699</v>
      </c>
      <c r="I334" s="1" t="s">
        <v>1708</v>
      </c>
      <c r="J334" s="1">
        <f t="shared" si="4"/>
        <v>61</v>
      </c>
      <c r="K334" s="1">
        <f t="shared" si="5"/>
        <v>0.62295081967213117</v>
      </c>
      <c r="L334" s="1" t="s">
        <v>1709</v>
      </c>
      <c r="M334" s="1">
        <v>1.6E-2</v>
      </c>
      <c r="N334" s="1" t="s">
        <v>1702</v>
      </c>
      <c r="O334" s="1">
        <v>61</v>
      </c>
      <c r="P334" s="1" t="s">
        <v>1703</v>
      </c>
      <c r="Q334" s="1" t="s">
        <v>33</v>
      </c>
      <c r="R334" s="1" t="s">
        <v>103</v>
      </c>
      <c r="S334" s="1">
        <v>7.4</v>
      </c>
      <c r="T334" s="1" t="s">
        <v>1704</v>
      </c>
      <c r="U334" s="1" t="s">
        <v>1705</v>
      </c>
      <c r="V334" s="1" t="s">
        <v>38</v>
      </c>
      <c r="W334" s="1" t="s">
        <v>91</v>
      </c>
      <c r="X334" s="1">
        <v>10000312</v>
      </c>
      <c r="Z334" s="1" t="s">
        <v>1706</v>
      </c>
      <c r="AA334" s="1" t="s">
        <v>41</v>
      </c>
    </row>
    <row r="335" spans="1:28" x14ac:dyDescent="0.3">
      <c r="A335" s="1">
        <v>2000</v>
      </c>
      <c r="B335" s="1" t="s">
        <v>1710</v>
      </c>
      <c r="C335" s="1" t="s">
        <v>1301</v>
      </c>
      <c r="D335" s="1" t="s">
        <v>1711</v>
      </c>
      <c r="E335" s="1" t="s">
        <v>1712</v>
      </c>
      <c r="F335" s="1" t="s">
        <v>66</v>
      </c>
      <c r="G335" s="1" t="s">
        <v>1713</v>
      </c>
      <c r="H335" s="1" t="s">
        <v>1714</v>
      </c>
      <c r="I335" s="1" t="s">
        <v>1715</v>
      </c>
      <c r="J335" s="1">
        <f t="shared" si="4"/>
        <v>105</v>
      </c>
      <c r="K335" s="1">
        <f t="shared" si="5"/>
        <v>0.6</v>
      </c>
      <c r="L335" s="1" t="s">
        <v>1716</v>
      </c>
      <c r="M335" s="1" t="s">
        <v>59</v>
      </c>
      <c r="N335" s="1" t="s">
        <v>1717</v>
      </c>
      <c r="O335" s="1">
        <v>59</v>
      </c>
      <c r="P335" s="1" t="s">
        <v>1718</v>
      </c>
      <c r="Q335" s="1" t="str">
        <f ca="1">IFERROR(__xludf.DUMMYFUNCTION("IFNA(IFS(REGEXMATCH(R336,""MgCl""),""MgCl"",REGEXMATCH(R336,""CaCl""),""CaCl"", REGEXMATCH(R336,""MgCl CaCl""),""MgCl CaCl""),""None"")
"),"MgCl")</f>
        <v>MgCl</v>
      </c>
      <c r="R335" s="1" t="s">
        <v>34</v>
      </c>
      <c r="S335" s="1" t="s">
        <v>466</v>
      </c>
      <c r="T335" s="1" t="s">
        <v>36</v>
      </c>
      <c r="U335" s="1" t="s">
        <v>1719</v>
      </c>
      <c r="V335" s="1" t="s">
        <v>38</v>
      </c>
      <c r="W335" s="1" t="s">
        <v>1720</v>
      </c>
      <c r="X335" s="1">
        <v>10000313</v>
      </c>
      <c r="Z335" s="1" t="s">
        <v>1721</v>
      </c>
      <c r="AA335" s="1" t="s">
        <v>41</v>
      </c>
    </row>
    <row r="336" spans="1:28" x14ac:dyDescent="0.3">
      <c r="A336" s="1">
        <v>2000</v>
      </c>
      <c r="B336" s="1" t="s">
        <v>1710</v>
      </c>
      <c r="C336" s="1" t="s">
        <v>1301</v>
      </c>
      <c r="D336" s="1" t="s">
        <v>1711</v>
      </c>
      <c r="E336" s="1" t="s">
        <v>1712</v>
      </c>
      <c r="F336" s="1" t="s">
        <v>66</v>
      </c>
      <c r="G336" s="1" t="s">
        <v>1722</v>
      </c>
      <c r="H336" s="1" t="s">
        <v>1714</v>
      </c>
      <c r="I336" s="1" t="s">
        <v>1723</v>
      </c>
      <c r="J336" s="1">
        <f t="shared" si="4"/>
        <v>98</v>
      </c>
      <c r="K336" s="1">
        <f t="shared" si="5"/>
        <v>0.5714285714285714</v>
      </c>
      <c r="L336" s="1" t="s">
        <v>1724</v>
      </c>
      <c r="M336" s="1" t="s">
        <v>59</v>
      </c>
      <c r="N336" s="1" t="s">
        <v>1717</v>
      </c>
      <c r="O336" s="1">
        <v>59</v>
      </c>
      <c r="P336" s="1" t="s">
        <v>1718</v>
      </c>
      <c r="Q336" s="1" t="str">
        <f ca="1">IFERROR(__xludf.DUMMYFUNCTION("IFNA(IFS(REGEXMATCH(R337,""MgCl""),""MgCl"",REGEXMATCH(R337,""CaCl""),""CaCl"", REGEXMATCH(R337,""MgCl CaCl""),""MgCl CaCl""),""None"")
"),"MgCl")</f>
        <v>MgCl</v>
      </c>
      <c r="R336" s="1" t="s">
        <v>34</v>
      </c>
      <c r="S336" s="1" t="s">
        <v>466</v>
      </c>
      <c r="T336" s="1" t="s">
        <v>36</v>
      </c>
      <c r="U336" s="1" t="s">
        <v>1719</v>
      </c>
      <c r="V336" s="1" t="s">
        <v>38</v>
      </c>
      <c r="W336" s="1" t="s">
        <v>1720</v>
      </c>
      <c r="X336" s="1">
        <v>10000314</v>
      </c>
      <c r="Z336" s="1" t="s">
        <v>1721</v>
      </c>
      <c r="AA336" s="1" t="s">
        <v>41</v>
      </c>
    </row>
    <row r="337" spans="1:28" x14ac:dyDescent="0.3">
      <c r="A337" s="1">
        <v>2000</v>
      </c>
      <c r="B337" s="1" t="s">
        <v>1710</v>
      </c>
      <c r="C337" s="1" t="s">
        <v>1301</v>
      </c>
      <c r="D337" s="1" t="s">
        <v>1711</v>
      </c>
      <c r="E337" s="1" t="s">
        <v>1712</v>
      </c>
      <c r="F337" s="1" t="s">
        <v>66</v>
      </c>
      <c r="G337" s="1" t="s">
        <v>1725</v>
      </c>
      <c r="H337" s="1" t="s">
        <v>1714</v>
      </c>
      <c r="I337" s="1" t="s">
        <v>1726</v>
      </c>
      <c r="J337" s="1">
        <f t="shared" si="4"/>
        <v>103</v>
      </c>
      <c r="K337" s="1">
        <f t="shared" si="5"/>
        <v>0.56310679611650483</v>
      </c>
      <c r="L337" s="1" t="s">
        <v>1727</v>
      </c>
      <c r="M337" s="1" t="s">
        <v>59</v>
      </c>
      <c r="N337" s="1" t="s">
        <v>1717</v>
      </c>
      <c r="O337" s="1">
        <v>59</v>
      </c>
      <c r="P337" s="1" t="s">
        <v>1718</v>
      </c>
      <c r="Q337" s="1" t="str">
        <f ca="1">IFERROR(__xludf.DUMMYFUNCTION("IFNA(IFS(REGEXMATCH(R338,""MgCl""),""MgCl"",REGEXMATCH(R338,""CaCl""),""CaCl"", REGEXMATCH(R338,""MgCl CaCl""),""MgCl CaCl""),""None"")
"),"MgCl")</f>
        <v>MgCl</v>
      </c>
      <c r="R337" s="1" t="s">
        <v>34</v>
      </c>
      <c r="S337" s="1" t="s">
        <v>466</v>
      </c>
      <c r="T337" s="1" t="s">
        <v>36</v>
      </c>
      <c r="U337" s="1" t="s">
        <v>1719</v>
      </c>
      <c r="V337" s="1" t="s">
        <v>38</v>
      </c>
      <c r="W337" s="1" t="s">
        <v>1720</v>
      </c>
      <c r="X337" s="1">
        <v>10000315</v>
      </c>
      <c r="Z337" s="1" t="s">
        <v>1721</v>
      </c>
      <c r="AA337" s="1" t="s">
        <v>41</v>
      </c>
    </row>
    <row r="338" spans="1:28" x14ac:dyDescent="0.3">
      <c r="A338" s="1">
        <v>2000</v>
      </c>
      <c r="B338" s="1" t="s">
        <v>1710</v>
      </c>
      <c r="C338" s="1" t="s">
        <v>1301</v>
      </c>
      <c r="D338" s="1" t="s">
        <v>1711</v>
      </c>
      <c r="E338" s="1" t="s">
        <v>1712</v>
      </c>
      <c r="F338" s="1" t="s">
        <v>66</v>
      </c>
      <c r="G338" s="1" t="s">
        <v>1728</v>
      </c>
      <c r="H338" s="1" t="s">
        <v>1714</v>
      </c>
      <c r="I338" s="1" t="s">
        <v>1729</v>
      </c>
      <c r="J338" s="1">
        <f t="shared" si="4"/>
        <v>105</v>
      </c>
      <c r="K338" s="1">
        <f t="shared" si="5"/>
        <v>0.63809523809523805</v>
      </c>
      <c r="L338" s="1" t="s">
        <v>1730</v>
      </c>
      <c r="M338" s="1" t="s">
        <v>59</v>
      </c>
      <c r="N338" s="1" t="s">
        <v>1717</v>
      </c>
      <c r="O338" s="1">
        <v>59</v>
      </c>
      <c r="P338" s="1" t="s">
        <v>1718</v>
      </c>
      <c r="Q338" s="1" t="str">
        <f ca="1">IFERROR(__xludf.DUMMYFUNCTION("IFNA(IFS(REGEXMATCH(R339,""MgCl""),""MgCl"",REGEXMATCH(R339,""CaCl""),""CaCl"", REGEXMATCH(R339,""MgCl CaCl""),""MgCl CaCl""),""None"")
"),"MgCl")</f>
        <v>MgCl</v>
      </c>
      <c r="R338" s="1" t="s">
        <v>34</v>
      </c>
      <c r="S338" s="1" t="s">
        <v>466</v>
      </c>
      <c r="T338" s="1" t="s">
        <v>36</v>
      </c>
      <c r="U338" s="1" t="s">
        <v>1719</v>
      </c>
      <c r="V338" s="1" t="s">
        <v>38</v>
      </c>
      <c r="W338" s="1" t="s">
        <v>1720</v>
      </c>
      <c r="X338" s="1">
        <v>10000316</v>
      </c>
      <c r="Z338" s="1" t="s">
        <v>1721</v>
      </c>
      <c r="AA338" s="1" t="s">
        <v>41</v>
      </c>
    </row>
    <row r="339" spans="1:28" x14ac:dyDescent="0.3">
      <c r="A339" s="1">
        <v>2000</v>
      </c>
      <c r="B339" s="1" t="s">
        <v>1710</v>
      </c>
      <c r="C339" s="1" t="s">
        <v>1301</v>
      </c>
      <c r="D339" s="1" t="s">
        <v>1711</v>
      </c>
      <c r="E339" s="1" t="s">
        <v>1712</v>
      </c>
      <c r="F339" s="1" t="s">
        <v>66</v>
      </c>
      <c r="G339" s="1" t="s">
        <v>1731</v>
      </c>
      <c r="H339" s="1" t="s">
        <v>1714</v>
      </c>
      <c r="I339" s="1" t="s">
        <v>1732</v>
      </c>
      <c r="J339" s="1">
        <f t="shared" si="4"/>
        <v>105</v>
      </c>
      <c r="K339" s="1">
        <f t="shared" si="5"/>
        <v>0.6</v>
      </c>
      <c r="L339" s="1" t="s">
        <v>1733</v>
      </c>
      <c r="M339" s="1" t="s">
        <v>59</v>
      </c>
      <c r="N339" s="1" t="s">
        <v>1717</v>
      </c>
      <c r="O339" s="1">
        <v>59</v>
      </c>
      <c r="P339" s="1" t="s">
        <v>1718</v>
      </c>
      <c r="Q339" s="1" t="str">
        <f ca="1">IFERROR(__xludf.DUMMYFUNCTION("IFNA(IFS(REGEXMATCH(R340,""MgCl""),""MgCl"",REGEXMATCH(R340,""CaCl""),""CaCl"", REGEXMATCH(R340,""MgCl CaCl""),""MgCl CaCl""),""None"")
"),"MgCl")</f>
        <v>MgCl</v>
      </c>
      <c r="R339" s="1" t="s">
        <v>34</v>
      </c>
      <c r="S339" s="1" t="s">
        <v>466</v>
      </c>
      <c r="T339" s="1" t="s">
        <v>36</v>
      </c>
      <c r="U339" s="1" t="s">
        <v>1719</v>
      </c>
      <c r="V339" s="1" t="s">
        <v>38</v>
      </c>
      <c r="W339" s="1" t="s">
        <v>1720</v>
      </c>
      <c r="X339" s="1">
        <v>10000317</v>
      </c>
      <c r="Z339" s="1" t="s">
        <v>1721</v>
      </c>
      <c r="AA339" s="1" t="s">
        <v>41</v>
      </c>
      <c r="AB339" s="1" t="s">
        <v>8746</v>
      </c>
    </row>
    <row r="340" spans="1:28" x14ac:dyDescent="0.3">
      <c r="A340" s="1">
        <v>2000</v>
      </c>
      <c r="B340" s="1" t="s">
        <v>364</v>
      </c>
      <c r="C340" s="1" t="s">
        <v>494</v>
      </c>
      <c r="D340" s="1" t="s">
        <v>1734</v>
      </c>
      <c r="E340" s="1" t="s">
        <v>8747</v>
      </c>
      <c r="F340" s="1" t="s">
        <v>26</v>
      </c>
      <c r="G340" s="1" t="s">
        <v>1735</v>
      </c>
      <c r="H340" s="1" t="s">
        <v>1736</v>
      </c>
      <c r="I340" s="1" t="s">
        <v>1737</v>
      </c>
      <c r="J340" s="1">
        <f t="shared" si="4"/>
        <v>124</v>
      </c>
      <c r="K340" s="1">
        <f t="shared" si="5"/>
        <v>0.59677419354838712</v>
      </c>
      <c r="L340" s="1" t="s">
        <v>1738</v>
      </c>
      <c r="M340" s="1">
        <v>35000</v>
      </c>
      <c r="N340" s="1" t="s">
        <v>1739</v>
      </c>
      <c r="O340" s="1">
        <v>80</v>
      </c>
      <c r="P340" s="1" t="s">
        <v>1740</v>
      </c>
      <c r="Q340" s="1" t="s">
        <v>33</v>
      </c>
      <c r="R340" s="1" t="s">
        <v>34</v>
      </c>
      <c r="S340" s="1" t="s">
        <v>73</v>
      </c>
      <c r="T340" s="1" t="s">
        <v>1741</v>
      </c>
      <c r="U340" s="1" t="s">
        <v>1742</v>
      </c>
      <c r="V340" s="1" t="s">
        <v>1743</v>
      </c>
      <c r="W340" s="1" t="s">
        <v>1744</v>
      </c>
      <c r="X340" s="1">
        <v>10000318</v>
      </c>
      <c r="Z340" s="1" t="s">
        <v>1363</v>
      </c>
      <c r="AA340" s="1" t="s">
        <v>41</v>
      </c>
    </row>
    <row r="341" spans="1:28" x14ac:dyDescent="0.3">
      <c r="A341" s="1">
        <v>2000</v>
      </c>
      <c r="B341" s="1" t="s">
        <v>1745</v>
      </c>
      <c r="C341" s="1" t="s">
        <v>788</v>
      </c>
      <c r="D341" s="1" t="s">
        <v>1746</v>
      </c>
      <c r="E341" s="1" t="s">
        <v>8748</v>
      </c>
      <c r="F341" s="1" t="s">
        <v>26</v>
      </c>
      <c r="G341" s="1" t="s">
        <v>1747</v>
      </c>
      <c r="H341" s="1" t="s">
        <v>1748</v>
      </c>
      <c r="I341" s="1" t="s">
        <v>1749</v>
      </c>
      <c r="J341" s="1">
        <f t="shared" si="4"/>
        <v>73</v>
      </c>
      <c r="K341" s="1">
        <f t="shared" si="5"/>
        <v>0.50684931506849318</v>
      </c>
      <c r="L341" s="1" t="s">
        <v>1750</v>
      </c>
      <c r="M341" s="1">
        <v>11.6</v>
      </c>
      <c r="N341" s="1" t="s">
        <v>1751</v>
      </c>
      <c r="O341" s="1">
        <v>30</v>
      </c>
      <c r="P341" s="1" t="s">
        <v>1752</v>
      </c>
      <c r="Q341" s="1" t="s">
        <v>796</v>
      </c>
      <c r="R341" s="1" t="s">
        <v>34</v>
      </c>
      <c r="S341" s="1" t="s">
        <v>1452</v>
      </c>
      <c r="T341" s="1" t="s">
        <v>1753</v>
      </c>
      <c r="U341" s="1" t="s">
        <v>1754</v>
      </c>
      <c r="V341" s="1" t="s">
        <v>38</v>
      </c>
      <c r="W341" s="1" t="s">
        <v>91</v>
      </c>
      <c r="X341" s="1">
        <v>10000319</v>
      </c>
      <c r="Z341" s="1" t="s">
        <v>1755</v>
      </c>
      <c r="AA341" s="1" t="s">
        <v>41</v>
      </c>
    </row>
    <row r="342" spans="1:28" x14ac:dyDescent="0.3">
      <c r="A342" s="1">
        <v>2000</v>
      </c>
      <c r="B342" s="1" t="s">
        <v>1745</v>
      </c>
      <c r="C342" s="1" t="s">
        <v>788</v>
      </c>
      <c r="D342" s="1" t="s">
        <v>1746</v>
      </c>
      <c r="E342" s="1" t="s">
        <v>8748</v>
      </c>
      <c r="F342" s="1" t="s">
        <v>26</v>
      </c>
      <c r="G342" s="1" t="s">
        <v>1756</v>
      </c>
      <c r="H342" s="1" t="s">
        <v>1748</v>
      </c>
      <c r="I342" s="1" t="s">
        <v>1757</v>
      </c>
      <c r="J342" s="1">
        <f t="shared" si="4"/>
        <v>74</v>
      </c>
      <c r="K342" s="1">
        <f t="shared" si="5"/>
        <v>0.51351351351351349</v>
      </c>
      <c r="L342" s="1" t="s">
        <v>1758</v>
      </c>
      <c r="M342" s="1">
        <v>6.3</v>
      </c>
      <c r="N342" s="1" t="s">
        <v>1751</v>
      </c>
      <c r="O342" s="1">
        <v>30</v>
      </c>
      <c r="P342" s="1" t="s">
        <v>1752</v>
      </c>
      <c r="Q342" s="1" t="s">
        <v>796</v>
      </c>
      <c r="R342" s="1" t="s">
        <v>34</v>
      </c>
      <c r="S342" s="1" t="s">
        <v>1452</v>
      </c>
      <c r="T342" s="1" t="s">
        <v>1753</v>
      </c>
      <c r="U342" s="1" t="s">
        <v>1754</v>
      </c>
      <c r="V342" s="1" t="s">
        <v>38</v>
      </c>
      <c r="W342" s="1" t="s">
        <v>91</v>
      </c>
      <c r="X342" s="1">
        <v>10000320</v>
      </c>
      <c r="Z342" s="1" t="s">
        <v>1755</v>
      </c>
      <c r="AA342" s="1" t="s">
        <v>41</v>
      </c>
    </row>
    <row r="343" spans="1:28" x14ac:dyDescent="0.3">
      <c r="A343" s="1">
        <v>2000</v>
      </c>
      <c r="B343" s="1" t="s">
        <v>1745</v>
      </c>
      <c r="C343" s="1" t="s">
        <v>788</v>
      </c>
      <c r="D343" s="1" t="s">
        <v>1746</v>
      </c>
      <c r="E343" s="1" t="s">
        <v>8748</v>
      </c>
      <c r="F343" s="1" t="s">
        <v>26</v>
      </c>
      <c r="G343" s="1" t="s">
        <v>1759</v>
      </c>
      <c r="H343" s="1" t="s">
        <v>1748</v>
      </c>
      <c r="I343" s="1" t="s">
        <v>1760</v>
      </c>
      <c r="J343" s="1">
        <f t="shared" si="4"/>
        <v>74</v>
      </c>
      <c r="K343" s="1">
        <f t="shared" si="5"/>
        <v>0.52702702702702697</v>
      </c>
      <c r="L343" s="1" t="s">
        <v>1761</v>
      </c>
      <c r="M343" s="1">
        <v>8.9</v>
      </c>
      <c r="N343" s="1" t="s">
        <v>1751</v>
      </c>
      <c r="O343" s="1">
        <v>30</v>
      </c>
      <c r="P343" s="1" t="s">
        <v>1752</v>
      </c>
      <c r="Q343" s="1" t="s">
        <v>796</v>
      </c>
      <c r="R343" s="1" t="s">
        <v>34</v>
      </c>
      <c r="S343" s="1" t="s">
        <v>1452</v>
      </c>
      <c r="T343" s="1" t="s">
        <v>1753</v>
      </c>
      <c r="U343" s="1" t="s">
        <v>1754</v>
      </c>
      <c r="V343" s="1" t="s">
        <v>38</v>
      </c>
      <c r="W343" s="1" t="s">
        <v>91</v>
      </c>
      <c r="X343" s="1">
        <v>10000321</v>
      </c>
      <c r="Z343" s="1" t="s">
        <v>1755</v>
      </c>
      <c r="AA343" s="1" t="s">
        <v>41</v>
      </c>
    </row>
    <row r="344" spans="1:28" x14ac:dyDescent="0.3">
      <c r="A344" s="1">
        <v>2000</v>
      </c>
      <c r="B344" s="1" t="s">
        <v>1762</v>
      </c>
      <c r="C344" s="1" t="s">
        <v>1763</v>
      </c>
      <c r="D344" s="1" t="s">
        <v>1764</v>
      </c>
      <c r="E344" s="1" t="s">
        <v>8557</v>
      </c>
      <c r="F344" s="1" t="s">
        <v>26</v>
      </c>
      <c r="G344" s="1" t="s">
        <v>1765</v>
      </c>
      <c r="H344" s="1" t="s">
        <v>1766</v>
      </c>
      <c r="I344" s="1" t="s">
        <v>1767</v>
      </c>
      <c r="J344" s="1">
        <f t="shared" si="4"/>
        <v>78</v>
      </c>
      <c r="K344" s="1">
        <f t="shared" si="5"/>
        <v>0.5</v>
      </c>
      <c r="L344" s="1" t="s">
        <v>1768</v>
      </c>
      <c r="M344" s="1">
        <v>0.31</v>
      </c>
      <c r="N344" s="1" t="s">
        <v>1769</v>
      </c>
      <c r="O344" s="1">
        <v>30</v>
      </c>
      <c r="P344" s="1" t="s">
        <v>1770</v>
      </c>
      <c r="Q344" s="1" t="s">
        <v>33</v>
      </c>
      <c r="R344" s="1" t="s">
        <v>34</v>
      </c>
      <c r="S344" s="1" t="s">
        <v>35</v>
      </c>
      <c r="T344" s="1" t="s">
        <v>1741</v>
      </c>
      <c r="U344" s="1" t="s">
        <v>1771</v>
      </c>
      <c r="V344" s="1" t="s">
        <v>38</v>
      </c>
      <c r="W344" s="1" t="s">
        <v>91</v>
      </c>
      <c r="X344" s="1">
        <v>10000322</v>
      </c>
      <c r="Z344" s="1" t="s">
        <v>1772</v>
      </c>
      <c r="AA344" s="1" t="s">
        <v>41</v>
      </c>
    </row>
    <row r="345" spans="1:28" x14ac:dyDescent="0.3">
      <c r="A345" s="1">
        <v>2000</v>
      </c>
      <c r="B345" s="1" t="s">
        <v>1773</v>
      </c>
      <c r="C345" s="1" t="s">
        <v>382</v>
      </c>
      <c r="D345" s="1" t="s">
        <v>1774</v>
      </c>
      <c r="E345" s="1" t="s">
        <v>8749</v>
      </c>
      <c r="F345" s="1" t="s">
        <v>133</v>
      </c>
      <c r="G345" s="1" t="s">
        <v>1775</v>
      </c>
      <c r="H345" s="1" t="s">
        <v>1776</v>
      </c>
      <c r="I345" s="1" t="s">
        <v>1777</v>
      </c>
      <c r="J345" s="1">
        <f t="shared" si="4"/>
        <v>71</v>
      </c>
      <c r="K345" s="1">
        <f t="shared" si="5"/>
        <v>0.676056338028169</v>
      </c>
      <c r="L345" s="1" t="s">
        <v>388</v>
      </c>
      <c r="M345" s="1">
        <v>7</v>
      </c>
      <c r="N345" s="1" t="s">
        <v>1778</v>
      </c>
      <c r="O345" s="1">
        <v>40</v>
      </c>
      <c r="P345" s="1" t="s">
        <v>1779</v>
      </c>
      <c r="Q345" s="1" t="s">
        <v>297</v>
      </c>
      <c r="R345" s="1" t="s">
        <v>315</v>
      </c>
      <c r="S345" s="1" t="s">
        <v>997</v>
      </c>
      <c r="T345" s="1" t="s">
        <v>1780</v>
      </c>
      <c r="U345" s="1" t="s">
        <v>1781</v>
      </c>
      <c r="V345" s="1" t="s">
        <v>38</v>
      </c>
      <c r="W345" s="1" t="s">
        <v>1782</v>
      </c>
      <c r="X345" s="1">
        <v>10000323</v>
      </c>
      <c r="Z345" s="1" t="s">
        <v>1783</v>
      </c>
      <c r="AA345" s="1" t="s">
        <v>41</v>
      </c>
    </row>
    <row r="346" spans="1:28" x14ac:dyDescent="0.3">
      <c r="A346" s="1">
        <v>2000</v>
      </c>
      <c r="B346" s="1" t="s">
        <v>1773</v>
      </c>
      <c r="C346" s="1" t="s">
        <v>382</v>
      </c>
      <c r="D346" s="1" t="s">
        <v>1784</v>
      </c>
      <c r="E346" s="1" t="s">
        <v>8749</v>
      </c>
      <c r="F346" s="1" t="s">
        <v>133</v>
      </c>
      <c r="G346" s="1" t="s">
        <v>1785</v>
      </c>
      <c r="H346" s="1" t="s">
        <v>1776</v>
      </c>
      <c r="I346" s="1" t="s">
        <v>1786</v>
      </c>
      <c r="J346" s="1">
        <f t="shared" si="4"/>
        <v>34</v>
      </c>
      <c r="K346" s="1">
        <f t="shared" si="5"/>
        <v>0.6470588235294118</v>
      </c>
      <c r="L346" s="1" t="s">
        <v>388</v>
      </c>
      <c r="M346" s="1">
        <v>7</v>
      </c>
      <c r="N346" s="1" t="s">
        <v>1787</v>
      </c>
      <c r="O346" s="1">
        <v>40</v>
      </c>
      <c r="P346" s="1" t="s">
        <v>1788</v>
      </c>
      <c r="Q346" s="1" t="s">
        <v>297</v>
      </c>
      <c r="R346" s="1" t="s">
        <v>315</v>
      </c>
      <c r="S346" s="1" t="s">
        <v>997</v>
      </c>
      <c r="T346" s="1" t="s">
        <v>1780</v>
      </c>
      <c r="U346" s="1" t="s">
        <v>1781</v>
      </c>
      <c r="V346" s="1" t="s">
        <v>1789</v>
      </c>
      <c r="W346" s="1" t="s">
        <v>1790</v>
      </c>
      <c r="X346" s="1">
        <v>10000324</v>
      </c>
      <c r="Z346" s="1" t="s">
        <v>1783</v>
      </c>
      <c r="AA346" s="1" t="s">
        <v>41</v>
      </c>
    </row>
    <row r="347" spans="1:28" x14ac:dyDescent="0.3">
      <c r="A347" s="1">
        <v>2001</v>
      </c>
      <c r="B347" s="1" t="s">
        <v>1791</v>
      </c>
      <c r="C347" s="1" t="s">
        <v>1792</v>
      </c>
      <c r="D347" s="1" t="s">
        <v>1793</v>
      </c>
      <c r="E347" s="1" t="s">
        <v>8558</v>
      </c>
      <c r="F347" s="1" t="s">
        <v>66</v>
      </c>
      <c r="G347" s="1" t="s">
        <v>1794</v>
      </c>
      <c r="H347" s="1" t="s">
        <v>1795</v>
      </c>
      <c r="I347" s="1" t="s">
        <v>1796</v>
      </c>
      <c r="J347" s="1">
        <f t="shared" si="4"/>
        <v>30</v>
      </c>
      <c r="K347" s="1">
        <f t="shared" si="5"/>
        <v>0.43333333333333335</v>
      </c>
      <c r="L347" s="1" t="s">
        <v>1797</v>
      </c>
      <c r="M347" s="1">
        <v>100000</v>
      </c>
      <c r="N347" s="1" t="s">
        <v>36</v>
      </c>
      <c r="O347" s="1" t="s">
        <v>59</v>
      </c>
      <c r="P347" s="1" t="s">
        <v>1798</v>
      </c>
      <c r="Q347" s="1" t="s">
        <v>57</v>
      </c>
      <c r="R347" s="1" t="s">
        <v>34</v>
      </c>
      <c r="S347" s="1" t="s">
        <v>73</v>
      </c>
      <c r="T347" s="1" t="s">
        <v>36</v>
      </c>
      <c r="U347" s="1" t="s">
        <v>1799</v>
      </c>
      <c r="V347" s="1" t="s">
        <v>91</v>
      </c>
      <c r="W347" s="1" t="s">
        <v>1800</v>
      </c>
      <c r="X347" s="1">
        <v>10000325</v>
      </c>
      <c r="Z347" s="1" t="s">
        <v>1801</v>
      </c>
      <c r="AA347" s="1" t="s">
        <v>41</v>
      </c>
    </row>
    <row r="348" spans="1:28" x14ac:dyDescent="0.3">
      <c r="A348" s="1">
        <v>2001</v>
      </c>
      <c r="B348" s="1" t="s">
        <v>1791</v>
      </c>
      <c r="C348" s="1" t="s">
        <v>1792</v>
      </c>
      <c r="D348" s="1" t="s">
        <v>1793</v>
      </c>
      <c r="E348" s="1" t="s">
        <v>8558</v>
      </c>
      <c r="F348" s="1" t="s">
        <v>66</v>
      </c>
      <c r="G348" s="1" t="s">
        <v>1802</v>
      </c>
      <c r="H348" s="1" t="s">
        <v>1795</v>
      </c>
      <c r="I348" s="1" t="s">
        <v>1803</v>
      </c>
      <c r="J348" s="1">
        <f t="shared" si="4"/>
        <v>38</v>
      </c>
      <c r="K348" s="1">
        <f t="shared" si="5"/>
        <v>0.47368421052631576</v>
      </c>
      <c r="L348" s="1" t="s">
        <v>1804</v>
      </c>
      <c r="M348" s="1">
        <v>20000</v>
      </c>
      <c r="N348" s="1" t="s">
        <v>36</v>
      </c>
      <c r="O348" s="1" t="s">
        <v>59</v>
      </c>
      <c r="P348" s="1" t="s">
        <v>1798</v>
      </c>
      <c r="Q348" s="1" t="s">
        <v>57</v>
      </c>
      <c r="R348" s="1" t="s">
        <v>34</v>
      </c>
      <c r="S348" s="1" t="s">
        <v>73</v>
      </c>
      <c r="T348" s="1" t="s">
        <v>36</v>
      </c>
      <c r="U348" s="1" t="s">
        <v>1799</v>
      </c>
      <c r="V348" s="1" t="s">
        <v>91</v>
      </c>
      <c r="W348" s="1" t="s">
        <v>1805</v>
      </c>
      <c r="X348" s="1">
        <v>10000326</v>
      </c>
      <c r="Z348" s="1" t="s">
        <v>1801</v>
      </c>
      <c r="AA348" s="1" t="s">
        <v>41</v>
      </c>
      <c r="AB348" s="1" t="s">
        <v>8493</v>
      </c>
    </row>
    <row r="349" spans="1:28" x14ac:dyDescent="0.3">
      <c r="A349" s="1">
        <v>2001</v>
      </c>
      <c r="B349" s="1" t="s">
        <v>1806</v>
      </c>
      <c r="C349" s="1" t="s">
        <v>1807</v>
      </c>
      <c r="D349" s="1" t="s">
        <v>1808</v>
      </c>
      <c r="E349" s="1" t="s">
        <v>8559</v>
      </c>
      <c r="F349" s="1" t="s">
        <v>112</v>
      </c>
      <c r="G349" s="1" t="s">
        <v>333</v>
      </c>
      <c r="H349" s="1" t="s">
        <v>1809</v>
      </c>
      <c r="I349" s="1" t="s">
        <v>1810</v>
      </c>
      <c r="J349" s="1">
        <f t="shared" si="4"/>
        <v>95</v>
      </c>
      <c r="K349" s="1">
        <f t="shared" si="5"/>
        <v>0.57894736842105265</v>
      </c>
      <c r="L349" s="1" t="s">
        <v>1811</v>
      </c>
      <c r="M349" s="1">
        <v>250</v>
      </c>
      <c r="N349" s="1" t="s">
        <v>1636</v>
      </c>
      <c r="O349" s="1">
        <v>59</v>
      </c>
      <c r="P349" s="1" t="s">
        <v>1812</v>
      </c>
      <c r="Q349" s="1" t="s">
        <v>57</v>
      </c>
      <c r="R349" s="1" t="s">
        <v>34</v>
      </c>
      <c r="S349" s="1" t="s">
        <v>73</v>
      </c>
      <c r="T349" s="1">
        <v>580.70000000000005</v>
      </c>
      <c r="U349" s="1" t="s">
        <v>1813</v>
      </c>
      <c r="V349" s="1" t="s">
        <v>38</v>
      </c>
      <c r="W349" s="1" t="s">
        <v>1814</v>
      </c>
      <c r="X349" s="1">
        <v>10000327</v>
      </c>
      <c r="Z349" s="1" t="s">
        <v>1815</v>
      </c>
      <c r="AA349" s="1" t="s">
        <v>41</v>
      </c>
    </row>
    <row r="350" spans="1:28" x14ac:dyDescent="0.3">
      <c r="A350" s="1">
        <v>2001</v>
      </c>
      <c r="B350" s="1" t="s">
        <v>1806</v>
      </c>
      <c r="C350" s="1" t="s">
        <v>1807</v>
      </c>
      <c r="D350" s="1" t="s">
        <v>1808</v>
      </c>
      <c r="E350" s="1" t="s">
        <v>8559</v>
      </c>
      <c r="F350" s="1" t="s">
        <v>112</v>
      </c>
      <c r="G350" s="1" t="s">
        <v>1816</v>
      </c>
      <c r="H350" s="1" t="s">
        <v>1809</v>
      </c>
      <c r="I350" s="1" t="s">
        <v>1817</v>
      </c>
      <c r="J350" s="1">
        <f t="shared" si="4"/>
        <v>97</v>
      </c>
      <c r="K350" s="1">
        <f t="shared" si="5"/>
        <v>0.60824742268041232</v>
      </c>
      <c r="L350" s="1" t="s">
        <v>1818</v>
      </c>
      <c r="M350" s="1">
        <v>660</v>
      </c>
      <c r="N350" s="1" t="s">
        <v>1636</v>
      </c>
      <c r="O350" s="1">
        <v>59</v>
      </c>
      <c r="P350" s="1" t="s">
        <v>1812</v>
      </c>
      <c r="Q350" s="1" t="s">
        <v>57</v>
      </c>
      <c r="R350" s="1" t="s">
        <v>34</v>
      </c>
      <c r="S350" s="1" t="s">
        <v>73</v>
      </c>
      <c r="T350" s="1">
        <v>580.70000000000005</v>
      </c>
      <c r="U350" s="1" t="s">
        <v>1813</v>
      </c>
      <c r="V350" s="1" t="s">
        <v>38</v>
      </c>
      <c r="W350" s="1" t="s">
        <v>1814</v>
      </c>
      <c r="X350" s="1">
        <v>10000328</v>
      </c>
      <c r="Z350" s="1" t="s">
        <v>1815</v>
      </c>
      <c r="AA350" s="1" t="s">
        <v>41</v>
      </c>
    </row>
    <row r="351" spans="1:28" x14ac:dyDescent="0.3">
      <c r="A351" s="1">
        <v>2001</v>
      </c>
      <c r="B351" s="1" t="s">
        <v>1819</v>
      </c>
      <c r="C351" s="1" t="s">
        <v>307</v>
      </c>
      <c r="D351" s="1" t="s">
        <v>1820</v>
      </c>
      <c r="E351" s="1" t="s">
        <v>1821</v>
      </c>
      <c r="F351" s="1" t="s">
        <v>26</v>
      </c>
      <c r="G351" s="1" t="s">
        <v>1822</v>
      </c>
      <c r="H351" s="1" t="s">
        <v>1823</v>
      </c>
      <c r="I351" s="1" t="s">
        <v>1824</v>
      </c>
      <c r="J351" s="1">
        <f t="shared" si="4"/>
        <v>78</v>
      </c>
      <c r="K351" s="1">
        <f t="shared" si="5"/>
        <v>0.52564102564102566</v>
      </c>
      <c r="L351" s="1" t="s">
        <v>1825</v>
      </c>
      <c r="M351" s="1">
        <v>87.4</v>
      </c>
      <c r="N351" s="1" t="s">
        <v>1826</v>
      </c>
      <c r="O351" s="1">
        <v>20</v>
      </c>
      <c r="P351" s="1" t="s">
        <v>1827</v>
      </c>
      <c r="Q351" s="1" t="s">
        <v>33</v>
      </c>
      <c r="R351" s="1" t="s">
        <v>34</v>
      </c>
      <c r="S351" s="1" t="s">
        <v>391</v>
      </c>
      <c r="T351" s="1" t="s">
        <v>36</v>
      </c>
      <c r="U351" s="1" t="s">
        <v>1828</v>
      </c>
      <c r="V351" s="1" t="s">
        <v>38</v>
      </c>
      <c r="W351" s="1" t="s">
        <v>91</v>
      </c>
      <c r="X351" s="1">
        <v>10000329</v>
      </c>
      <c r="Z351" s="1" t="s">
        <v>1829</v>
      </c>
      <c r="AA351" s="1" t="s">
        <v>41</v>
      </c>
    </row>
    <row r="352" spans="1:28" x14ac:dyDescent="0.3">
      <c r="A352" s="1">
        <v>2001</v>
      </c>
      <c r="B352" s="1" t="s">
        <v>1819</v>
      </c>
      <c r="C352" s="1" t="s">
        <v>307</v>
      </c>
      <c r="D352" s="1" t="s">
        <v>1820</v>
      </c>
      <c r="E352" s="1" t="s">
        <v>1821</v>
      </c>
      <c r="F352" s="1" t="s">
        <v>26</v>
      </c>
      <c r="G352" s="1" t="s">
        <v>1830</v>
      </c>
      <c r="H352" s="1" t="s">
        <v>1823</v>
      </c>
      <c r="I352" s="1" t="s">
        <v>1831</v>
      </c>
      <c r="J352" s="1">
        <f t="shared" si="4"/>
        <v>77</v>
      </c>
      <c r="K352" s="1">
        <f t="shared" si="5"/>
        <v>0.58441558441558439</v>
      </c>
      <c r="L352" s="1" t="s">
        <v>1832</v>
      </c>
      <c r="M352" s="1">
        <v>13.8</v>
      </c>
      <c r="N352" s="1" t="s">
        <v>1826</v>
      </c>
      <c r="O352" s="1">
        <v>20</v>
      </c>
      <c r="P352" s="1" t="s">
        <v>1827</v>
      </c>
      <c r="Q352" s="1" t="s">
        <v>33</v>
      </c>
      <c r="R352" s="1" t="s">
        <v>34</v>
      </c>
      <c r="S352" s="1" t="s">
        <v>391</v>
      </c>
      <c r="T352" s="1" t="s">
        <v>36</v>
      </c>
      <c r="U352" s="1" t="s">
        <v>1828</v>
      </c>
      <c r="V352" s="1" t="s">
        <v>38</v>
      </c>
      <c r="W352" s="1" t="s">
        <v>91</v>
      </c>
      <c r="X352" s="1">
        <v>10000330</v>
      </c>
      <c r="Z352" s="1" t="s">
        <v>1829</v>
      </c>
      <c r="AA352" s="1" t="s">
        <v>41</v>
      </c>
    </row>
    <row r="353" spans="1:28" x14ac:dyDescent="0.3">
      <c r="A353" s="1">
        <v>2001</v>
      </c>
      <c r="B353" s="1" t="s">
        <v>1819</v>
      </c>
      <c r="C353" s="1" t="s">
        <v>307</v>
      </c>
      <c r="D353" s="1" t="s">
        <v>1820</v>
      </c>
      <c r="E353" s="1" t="s">
        <v>1821</v>
      </c>
      <c r="F353" s="1" t="s">
        <v>26</v>
      </c>
      <c r="G353" s="1" t="s">
        <v>1833</v>
      </c>
      <c r="H353" s="1" t="s">
        <v>1823</v>
      </c>
      <c r="I353" s="1" t="s">
        <v>1834</v>
      </c>
      <c r="J353" s="1">
        <f t="shared" si="4"/>
        <v>77</v>
      </c>
      <c r="K353" s="1">
        <f t="shared" si="5"/>
        <v>0.59740259740259738</v>
      </c>
      <c r="L353" s="1" t="s">
        <v>1835</v>
      </c>
      <c r="M353" s="1">
        <v>17.8</v>
      </c>
      <c r="N353" s="1" t="s">
        <v>1826</v>
      </c>
      <c r="O353" s="1">
        <v>20</v>
      </c>
      <c r="P353" s="1" t="s">
        <v>1827</v>
      </c>
      <c r="Q353" s="1" t="s">
        <v>33</v>
      </c>
      <c r="R353" s="1" t="s">
        <v>34</v>
      </c>
      <c r="S353" s="1" t="s">
        <v>391</v>
      </c>
      <c r="T353" s="1" t="s">
        <v>36</v>
      </c>
      <c r="U353" s="1" t="s">
        <v>1828</v>
      </c>
      <c r="V353" s="1" t="s">
        <v>38</v>
      </c>
      <c r="W353" s="1" t="s">
        <v>91</v>
      </c>
      <c r="X353" s="1">
        <v>10000331</v>
      </c>
      <c r="Z353" s="1" t="s">
        <v>1829</v>
      </c>
      <c r="AA353" s="1" t="s">
        <v>41</v>
      </c>
    </row>
    <row r="354" spans="1:28" x14ac:dyDescent="0.3">
      <c r="A354" s="1">
        <v>2001</v>
      </c>
      <c r="B354" s="1" t="s">
        <v>1836</v>
      </c>
      <c r="C354" s="1" t="s">
        <v>307</v>
      </c>
      <c r="D354" s="1" t="s">
        <v>1837</v>
      </c>
      <c r="E354" s="1" t="s">
        <v>1838</v>
      </c>
      <c r="F354" s="1" t="s">
        <v>66</v>
      </c>
      <c r="G354" s="1" t="s">
        <v>1839</v>
      </c>
      <c r="H354" s="1" t="s">
        <v>1840</v>
      </c>
      <c r="I354" s="1" t="s">
        <v>1841</v>
      </c>
      <c r="J354" s="1">
        <f t="shared" si="4"/>
        <v>58</v>
      </c>
      <c r="K354" s="1">
        <f t="shared" si="5"/>
        <v>0.58620689655172409</v>
      </c>
      <c r="L354" s="1" t="s">
        <v>1842</v>
      </c>
      <c r="M354" s="1" t="s">
        <v>59</v>
      </c>
      <c r="N354" s="1" t="s">
        <v>1843</v>
      </c>
      <c r="O354" s="1">
        <v>26</v>
      </c>
      <c r="P354" s="1" t="s">
        <v>1844</v>
      </c>
      <c r="Q354" s="1" t="str">
        <f ca="1">IFERROR(__xludf.DUMMYFUNCTION("IFNA(IFS(REGEXMATCH(R355,""MgCl""),""MgCl"",REGEXMATCH(R355,""CaCl""),""CaCl"", REGEXMATCH(R355,""MgCl CaCl""),""MgCl CaCl""),""None"")
"),"None")</f>
        <v>None</v>
      </c>
      <c r="R354" s="1" t="s">
        <v>34</v>
      </c>
      <c r="S354" s="1" t="s">
        <v>73</v>
      </c>
      <c r="T354" s="1" t="s">
        <v>36</v>
      </c>
      <c r="U354" s="1" t="s">
        <v>1845</v>
      </c>
      <c r="V354" s="1" t="s">
        <v>38</v>
      </c>
      <c r="W354" s="1" t="s">
        <v>91</v>
      </c>
      <c r="X354" s="1">
        <v>10000332</v>
      </c>
      <c r="Z354" s="1" t="s">
        <v>1846</v>
      </c>
      <c r="AA354" s="1" t="s">
        <v>41</v>
      </c>
    </row>
    <row r="355" spans="1:28" x14ac:dyDescent="0.3">
      <c r="A355" s="1">
        <v>2001</v>
      </c>
      <c r="B355" s="1" t="s">
        <v>1836</v>
      </c>
      <c r="C355" s="1" t="s">
        <v>307</v>
      </c>
      <c r="D355" s="1" t="s">
        <v>1837</v>
      </c>
      <c r="E355" s="1" t="s">
        <v>1838</v>
      </c>
      <c r="F355" s="1" t="s">
        <v>66</v>
      </c>
      <c r="G355" s="1" t="s">
        <v>1847</v>
      </c>
      <c r="H355" s="1" t="s">
        <v>1840</v>
      </c>
      <c r="I355" s="1" t="s">
        <v>1848</v>
      </c>
      <c r="J355" s="1">
        <f t="shared" si="4"/>
        <v>26</v>
      </c>
      <c r="K355" s="1">
        <f t="shared" si="5"/>
        <v>0.69230769230769229</v>
      </c>
      <c r="L355" s="1" t="s">
        <v>1849</v>
      </c>
      <c r="M355" s="1" t="s">
        <v>59</v>
      </c>
      <c r="N355" s="1" t="s">
        <v>1843</v>
      </c>
      <c r="O355" s="1">
        <v>26</v>
      </c>
      <c r="P355" s="1" t="s">
        <v>1844</v>
      </c>
      <c r="Q355" s="1" t="str">
        <f ca="1">IFERROR(__xludf.DUMMYFUNCTION("IFNA(IFS(REGEXMATCH(R356,""MgCl""),""MgCl"",REGEXMATCH(R356,""CaCl""),""CaCl"", REGEXMATCH(R356,""MgCl CaCl""),""MgCl CaCl""),""None"")
"),"None")</f>
        <v>None</v>
      </c>
      <c r="R355" s="1" t="s">
        <v>34</v>
      </c>
      <c r="S355" s="1" t="s">
        <v>73</v>
      </c>
      <c r="T355" s="1" t="s">
        <v>36</v>
      </c>
      <c r="U355" s="1" t="s">
        <v>1845</v>
      </c>
      <c r="V355" s="1" t="s">
        <v>1850</v>
      </c>
      <c r="W355" s="1" t="s">
        <v>91</v>
      </c>
      <c r="X355" s="1">
        <v>10000333</v>
      </c>
      <c r="Z355" s="1" t="s">
        <v>1846</v>
      </c>
      <c r="AA355" s="1" t="s">
        <v>41</v>
      </c>
    </row>
    <row r="356" spans="1:28" x14ac:dyDescent="0.3">
      <c r="A356" s="1">
        <v>2001</v>
      </c>
      <c r="B356" s="1" t="s">
        <v>1851</v>
      </c>
      <c r="C356" s="1" t="s">
        <v>945</v>
      </c>
      <c r="D356" s="1" t="s">
        <v>1852</v>
      </c>
      <c r="E356" s="1" t="s">
        <v>1862</v>
      </c>
      <c r="F356" s="1" t="s">
        <v>112</v>
      </c>
      <c r="G356" s="1" t="s">
        <v>639</v>
      </c>
      <c r="H356" s="1" t="s">
        <v>1853</v>
      </c>
      <c r="I356" s="1" t="s">
        <v>1854</v>
      </c>
      <c r="J356" s="1">
        <f t="shared" si="4"/>
        <v>51</v>
      </c>
      <c r="K356" s="1">
        <f t="shared" si="5"/>
        <v>0.70588235294117652</v>
      </c>
      <c r="L356" s="1" t="s">
        <v>1855</v>
      </c>
      <c r="M356" s="1">
        <v>300</v>
      </c>
      <c r="N356" s="1" t="s">
        <v>1856</v>
      </c>
      <c r="O356" s="1">
        <v>40</v>
      </c>
      <c r="P356" s="1" t="s">
        <v>1857</v>
      </c>
      <c r="Q356" s="1" t="s">
        <v>33</v>
      </c>
      <c r="R356" s="1" t="s">
        <v>315</v>
      </c>
      <c r="S356" s="1" t="s">
        <v>73</v>
      </c>
      <c r="T356" s="1" t="s">
        <v>36</v>
      </c>
      <c r="U356" s="1" t="s">
        <v>1858</v>
      </c>
      <c r="V356" s="1" t="s">
        <v>1859</v>
      </c>
      <c r="W356" s="1" t="s">
        <v>1860</v>
      </c>
      <c r="X356" s="1">
        <v>10000334</v>
      </c>
      <c r="Z356" s="1" t="s">
        <v>1861</v>
      </c>
      <c r="AA356" s="1" t="s">
        <v>41</v>
      </c>
      <c r="AB356" s="1" t="s">
        <v>8494</v>
      </c>
    </row>
    <row r="357" spans="1:28" x14ac:dyDescent="0.3">
      <c r="A357" s="1">
        <v>2001</v>
      </c>
      <c r="B357" s="1" t="s">
        <v>1851</v>
      </c>
      <c r="C357" s="1" t="s">
        <v>945</v>
      </c>
      <c r="D357" s="1" t="s">
        <v>1852</v>
      </c>
      <c r="E357" s="1" t="s">
        <v>1862</v>
      </c>
      <c r="F357" s="1" t="s">
        <v>112</v>
      </c>
      <c r="G357" s="1" t="s">
        <v>1863</v>
      </c>
      <c r="H357" s="1" t="s">
        <v>1853</v>
      </c>
      <c r="I357" s="1" t="s">
        <v>1864</v>
      </c>
      <c r="J357" s="1">
        <f t="shared" si="4"/>
        <v>113</v>
      </c>
      <c r="K357" s="1">
        <f t="shared" si="5"/>
        <v>0.47787610619469029</v>
      </c>
      <c r="L357" s="1" t="s">
        <v>1855</v>
      </c>
      <c r="M357" s="1">
        <v>300</v>
      </c>
      <c r="N357" s="1" t="s">
        <v>1856</v>
      </c>
      <c r="O357" s="1">
        <v>40</v>
      </c>
      <c r="P357" s="1" t="s">
        <v>1857</v>
      </c>
      <c r="Q357" s="1" t="s">
        <v>33</v>
      </c>
      <c r="R357" s="1" t="s">
        <v>315</v>
      </c>
      <c r="S357" s="1" t="s">
        <v>73</v>
      </c>
      <c r="T357" s="1" t="s">
        <v>36</v>
      </c>
      <c r="U357" s="1" t="s">
        <v>1865</v>
      </c>
      <c r="V357" s="1" t="s">
        <v>1859</v>
      </c>
      <c r="W357" s="1" t="s">
        <v>1860</v>
      </c>
      <c r="X357" s="1">
        <v>10000335</v>
      </c>
      <c r="Z357" s="1" t="s">
        <v>1861</v>
      </c>
      <c r="AA357" s="1" t="s">
        <v>41</v>
      </c>
    </row>
    <row r="358" spans="1:28" x14ac:dyDescent="0.3">
      <c r="A358" s="1">
        <v>2001</v>
      </c>
      <c r="B358" s="1" t="s">
        <v>1866</v>
      </c>
      <c r="C358" s="1" t="s">
        <v>289</v>
      </c>
      <c r="D358" s="1" t="s">
        <v>1867</v>
      </c>
      <c r="E358" s="1" t="s">
        <v>8750</v>
      </c>
      <c r="F358" s="1" t="s">
        <v>26</v>
      </c>
      <c r="G358" s="1" t="s">
        <v>342</v>
      </c>
      <c r="H358" s="1" t="s">
        <v>1868</v>
      </c>
      <c r="I358" s="1" t="s">
        <v>1869</v>
      </c>
      <c r="J358" s="1">
        <f t="shared" si="4"/>
        <v>130</v>
      </c>
      <c r="K358" s="1">
        <v>0.4662</v>
      </c>
      <c r="L358" s="1" t="s">
        <v>1870</v>
      </c>
      <c r="M358" s="1">
        <v>8.5000000000000006E-2</v>
      </c>
      <c r="N358" s="1" t="s">
        <v>1871</v>
      </c>
      <c r="O358" s="1">
        <v>70</v>
      </c>
      <c r="P358" s="1" t="s">
        <v>1872</v>
      </c>
      <c r="Q358" s="1" t="s">
        <v>33</v>
      </c>
      <c r="R358" s="1" t="s">
        <v>315</v>
      </c>
      <c r="S358" s="1" t="s">
        <v>73</v>
      </c>
      <c r="T358" s="1" t="s">
        <v>36</v>
      </c>
      <c r="U358" s="1" t="s">
        <v>1873</v>
      </c>
      <c r="V358" s="1" t="s">
        <v>38</v>
      </c>
      <c r="W358" s="1" t="s">
        <v>1874</v>
      </c>
      <c r="X358" s="1">
        <v>10000336</v>
      </c>
      <c r="Z358" s="1" t="s">
        <v>1875</v>
      </c>
      <c r="AA358" s="1" t="s">
        <v>41</v>
      </c>
    </row>
    <row r="359" spans="1:28" x14ac:dyDescent="0.3">
      <c r="A359" s="1">
        <v>2001</v>
      </c>
      <c r="B359" s="1" t="s">
        <v>1876</v>
      </c>
      <c r="C359" s="1" t="s">
        <v>945</v>
      </c>
      <c r="D359" s="1" t="s">
        <v>1877</v>
      </c>
      <c r="E359" s="1" t="s">
        <v>8560</v>
      </c>
      <c r="F359" s="1" t="s">
        <v>26</v>
      </c>
      <c r="G359" s="1" t="s">
        <v>1878</v>
      </c>
      <c r="H359" s="1" t="s">
        <v>1879</v>
      </c>
      <c r="I359" s="1" t="s">
        <v>1880</v>
      </c>
      <c r="J359" s="1">
        <f t="shared" si="4"/>
        <v>131</v>
      </c>
      <c r="K359" s="1">
        <f t="shared" ref="K359:K613" si="6">((LEN(I359)- LEN(SUBSTITUTE(I359,"G",""))
)+ (LEN(I359)- LEN(SUBSTITUTE(I359,"C",""))
)+ (LEN(I359)- LEN(SUBSTITUTE(I359,"g",""))
)+ (LEN(I359)- LEN(SUBSTITUTE(I359,"c",""))
))/J359</f>
        <v>0.49618320610687022</v>
      </c>
      <c r="L359" s="1" t="s">
        <v>1881</v>
      </c>
      <c r="M359" s="1">
        <v>1000</v>
      </c>
      <c r="N359" s="1" t="s">
        <v>1882</v>
      </c>
      <c r="O359" s="1">
        <v>74</v>
      </c>
      <c r="P359" s="1" t="s">
        <v>1883</v>
      </c>
      <c r="Q359" s="1" t="s">
        <v>33</v>
      </c>
      <c r="R359" s="1" t="s">
        <v>34</v>
      </c>
      <c r="S359" s="1" t="s">
        <v>35</v>
      </c>
      <c r="T359" s="1" t="s">
        <v>36</v>
      </c>
      <c r="U359" s="1" t="s">
        <v>1884</v>
      </c>
      <c r="V359" s="1" t="s">
        <v>38</v>
      </c>
      <c r="W359" s="1" t="s">
        <v>91</v>
      </c>
      <c r="X359" s="1">
        <v>10000337</v>
      </c>
      <c r="Z359" s="1" t="s">
        <v>1320</v>
      </c>
      <c r="AA359" s="1" t="s">
        <v>41</v>
      </c>
    </row>
    <row r="360" spans="1:28" x14ac:dyDescent="0.3">
      <c r="A360" s="1">
        <v>2001</v>
      </c>
      <c r="B360" s="1" t="s">
        <v>1876</v>
      </c>
      <c r="C360" s="1" t="s">
        <v>945</v>
      </c>
      <c r="D360" s="1" t="s">
        <v>1877</v>
      </c>
      <c r="E360" s="1" t="s">
        <v>8560</v>
      </c>
      <c r="F360" s="1" t="s">
        <v>26</v>
      </c>
      <c r="G360" s="1" t="s">
        <v>1885</v>
      </c>
      <c r="H360" s="1" t="s">
        <v>1879</v>
      </c>
      <c r="I360" s="1" t="s">
        <v>1886</v>
      </c>
      <c r="J360" s="1">
        <f t="shared" si="4"/>
        <v>60</v>
      </c>
      <c r="K360" s="1">
        <f t="shared" si="6"/>
        <v>0.5</v>
      </c>
      <c r="L360" s="1" t="s">
        <v>36</v>
      </c>
      <c r="M360" s="1" t="s">
        <v>59</v>
      </c>
      <c r="N360" s="1" t="s">
        <v>1882</v>
      </c>
      <c r="O360" s="1">
        <v>74</v>
      </c>
      <c r="P360" s="1" t="s">
        <v>1883</v>
      </c>
      <c r="Q360" s="1" t="str">
        <f ca="1">IFERROR(__xludf.DUMMYFUNCTION("IFNA(IFS(REGEXMATCH(R361,""MgCl""),""MgCl"",REGEXMATCH(R361,""CaCl""),""CaCl"", REGEXMATCH(R361,""MgCl CaCl""),""MgCl CaCl""),""None"")
"),"MgCl")</f>
        <v>MgCl</v>
      </c>
      <c r="R360" s="1" t="s">
        <v>34</v>
      </c>
      <c r="S360" s="1" t="s">
        <v>35</v>
      </c>
      <c r="T360" s="1" t="s">
        <v>36</v>
      </c>
      <c r="U360" s="1" t="s">
        <v>1884</v>
      </c>
      <c r="V360" s="1" t="s">
        <v>38</v>
      </c>
      <c r="W360" s="1" t="s">
        <v>1887</v>
      </c>
      <c r="X360" s="1">
        <v>10000338</v>
      </c>
      <c r="Z360" s="1" t="s">
        <v>1320</v>
      </c>
      <c r="AA360" s="1" t="s">
        <v>41</v>
      </c>
    </row>
    <row r="361" spans="1:28" x14ac:dyDescent="0.3">
      <c r="A361" s="1">
        <v>2001</v>
      </c>
      <c r="B361" s="1" t="s">
        <v>1888</v>
      </c>
      <c r="C361" s="1" t="s">
        <v>1301</v>
      </c>
      <c r="D361" s="1" t="s">
        <v>1889</v>
      </c>
      <c r="E361" s="1" t="s">
        <v>1899</v>
      </c>
      <c r="F361" s="1" t="s">
        <v>66</v>
      </c>
      <c r="G361" s="1" t="s">
        <v>1890</v>
      </c>
      <c r="H361" s="1" t="s">
        <v>1891</v>
      </c>
      <c r="I361" s="1" t="s">
        <v>1892</v>
      </c>
      <c r="J361" s="1">
        <f t="shared" si="4"/>
        <v>108</v>
      </c>
      <c r="K361" s="1">
        <f t="shared" si="6"/>
        <v>0.53703703703703709</v>
      </c>
      <c r="L361" s="1" t="s">
        <v>1893</v>
      </c>
      <c r="M361" s="1">
        <v>45000</v>
      </c>
      <c r="N361" s="1" t="s">
        <v>1894</v>
      </c>
      <c r="O361" s="1">
        <v>59</v>
      </c>
      <c r="P361" s="1" t="s">
        <v>1895</v>
      </c>
      <c r="Q361" s="1" t="s">
        <v>57</v>
      </c>
      <c r="R361" s="1" t="s">
        <v>315</v>
      </c>
      <c r="S361" s="1" t="s">
        <v>1896</v>
      </c>
      <c r="T361" s="1" t="s">
        <v>36</v>
      </c>
      <c r="U361" s="1" t="s">
        <v>1897</v>
      </c>
      <c r="V361" s="1" t="s">
        <v>38</v>
      </c>
      <c r="W361" s="1" t="s">
        <v>91</v>
      </c>
      <c r="X361" s="1">
        <v>10000339</v>
      </c>
      <c r="Z361" s="1" t="s">
        <v>1898</v>
      </c>
      <c r="AA361" s="1" t="s">
        <v>41</v>
      </c>
    </row>
    <row r="362" spans="1:28" x14ac:dyDescent="0.3">
      <c r="A362" s="1">
        <v>2001</v>
      </c>
      <c r="B362" s="1" t="s">
        <v>1888</v>
      </c>
      <c r="C362" s="1" t="s">
        <v>1301</v>
      </c>
      <c r="D362" s="1" t="s">
        <v>1889</v>
      </c>
      <c r="E362" s="1" t="s">
        <v>1899</v>
      </c>
      <c r="F362" s="1" t="s">
        <v>66</v>
      </c>
      <c r="G362" s="1" t="s">
        <v>1900</v>
      </c>
      <c r="H362" s="1" t="s">
        <v>1891</v>
      </c>
      <c r="I362" s="1" t="s">
        <v>1901</v>
      </c>
      <c r="J362" s="1">
        <f t="shared" si="4"/>
        <v>102</v>
      </c>
      <c r="K362" s="1">
        <f t="shared" si="6"/>
        <v>0.56862745098039214</v>
      </c>
      <c r="L362" s="1" t="s">
        <v>1902</v>
      </c>
      <c r="M362" s="1">
        <v>1.94</v>
      </c>
      <c r="N362" s="1" t="s">
        <v>1894</v>
      </c>
      <c r="O362" s="1">
        <v>59</v>
      </c>
      <c r="P362" s="1" t="s">
        <v>1895</v>
      </c>
      <c r="Q362" s="1" t="s">
        <v>57</v>
      </c>
      <c r="R362" s="1" t="s">
        <v>315</v>
      </c>
      <c r="S362" s="1" t="s">
        <v>1896</v>
      </c>
      <c r="T362" s="1" t="s">
        <v>36</v>
      </c>
      <c r="U362" s="1" t="s">
        <v>1897</v>
      </c>
      <c r="V362" s="1" t="s">
        <v>38</v>
      </c>
      <c r="W362" s="1" t="s">
        <v>91</v>
      </c>
      <c r="X362" s="1">
        <v>10000340</v>
      </c>
      <c r="Z362" s="1" t="s">
        <v>1898</v>
      </c>
      <c r="AA362" s="1" t="s">
        <v>41</v>
      </c>
    </row>
    <row r="363" spans="1:28" x14ac:dyDescent="0.3">
      <c r="A363" s="1">
        <v>2001</v>
      </c>
      <c r="B363" s="1" t="s">
        <v>1903</v>
      </c>
      <c r="C363" s="1" t="s">
        <v>382</v>
      </c>
      <c r="D363" s="1" t="s">
        <v>1904</v>
      </c>
      <c r="E363" s="1" t="s">
        <v>8751</v>
      </c>
      <c r="F363" s="1" t="s">
        <v>66</v>
      </c>
      <c r="G363" s="1" t="s">
        <v>1905</v>
      </c>
      <c r="H363" s="1" t="s">
        <v>1906</v>
      </c>
      <c r="I363" s="1" t="s">
        <v>1907</v>
      </c>
      <c r="J363" s="1">
        <f t="shared" si="4"/>
        <v>96</v>
      </c>
      <c r="K363" s="1">
        <f t="shared" si="6"/>
        <v>0.39583333333333331</v>
      </c>
      <c r="L363" s="1" t="s">
        <v>36</v>
      </c>
      <c r="M363" s="1" t="s">
        <v>59</v>
      </c>
      <c r="N363" s="1" t="s">
        <v>1908</v>
      </c>
      <c r="O363" s="1">
        <v>60</v>
      </c>
      <c r="P363" s="1" t="s">
        <v>1909</v>
      </c>
      <c r="Q363" s="1" t="str">
        <f ca="1">IFERROR(__xludf.DUMMYFUNCTION("IFNA(IFS(REGEXMATCH(R364,""MgCl""),""MgCl"",REGEXMATCH(R364,""CaCl""),""CaCl"", REGEXMATCH(R364,""MgCl CaCl""),""MgCl CaCl""),""None"")
"),"MgCl")</f>
        <v>MgCl</v>
      </c>
      <c r="R363" s="1" t="s">
        <v>34</v>
      </c>
      <c r="S363" s="1" t="s">
        <v>73</v>
      </c>
      <c r="T363" s="1" t="s">
        <v>1910</v>
      </c>
      <c r="U363" s="1" t="s">
        <v>1911</v>
      </c>
      <c r="V363" s="1" t="s">
        <v>38</v>
      </c>
      <c r="W363" s="1" t="s">
        <v>91</v>
      </c>
      <c r="X363" s="1">
        <v>10000341</v>
      </c>
      <c r="Z363" s="1" t="s">
        <v>1912</v>
      </c>
      <c r="AA363" s="1" t="s">
        <v>41</v>
      </c>
      <c r="AB363" s="1" t="s">
        <v>8752</v>
      </c>
    </row>
    <row r="364" spans="1:28" x14ac:dyDescent="0.3">
      <c r="A364" s="1">
        <v>2001</v>
      </c>
      <c r="B364" s="1" t="s">
        <v>1913</v>
      </c>
      <c r="C364" s="1" t="s">
        <v>1279</v>
      </c>
      <c r="D364" s="1" t="s">
        <v>1914</v>
      </c>
      <c r="E364" s="1" t="s">
        <v>8561</v>
      </c>
      <c r="F364" s="1" t="s">
        <v>107</v>
      </c>
      <c r="G364" s="1" t="s">
        <v>1915</v>
      </c>
      <c r="H364" s="1" t="s">
        <v>1916</v>
      </c>
      <c r="I364" s="1" t="s">
        <v>1917</v>
      </c>
      <c r="J364" s="1">
        <f t="shared" si="4"/>
        <v>70</v>
      </c>
      <c r="K364" s="1">
        <f t="shared" si="6"/>
        <v>0.62857142857142856</v>
      </c>
      <c r="L364" s="1" t="s">
        <v>1918</v>
      </c>
      <c r="M364" s="1">
        <v>0.18</v>
      </c>
      <c r="N364" s="1" t="s">
        <v>1919</v>
      </c>
      <c r="O364" s="1">
        <v>40</v>
      </c>
      <c r="P364" s="1" t="s">
        <v>1920</v>
      </c>
      <c r="Q364" s="1" t="s">
        <v>297</v>
      </c>
      <c r="R364" s="1" t="s">
        <v>315</v>
      </c>
      <c r="S364" s="1" t="s">
        <v>997</v>
      </c>
      <c r="T364" s="1" t="s">
        <v>36</v>
      </c>
      <c r="U364" s="1" t="s">
        <v>1921</v>
      </c>
      <c r="V364" s="1" t="s">
        <v>38</v>
      </c>
      <c r="W364" s="1" t="s">
        <v>1922</v>
      </c>
      <c r="X364" s="1">
        <v>10000342</v>
      </c>
      <c r="Z364" s="1" t="s">
        <v>1923</v>
      </c>
      <c r="AA364" s="1" t="s">
        <v>41</v>
      </c>
      <c r="AB364" s="1" t="s">
        <v>8753</v>
      </c>
    </row>
    <row r="365" spans="1:28" x14ac:dyDescent="0.3">
      <c r="A365" s="1">
        <v>2001</v>
      </c>
      <c r="B365" s="1" t="s">
        <v>1913</v>
      </c>
      <c r="C365" s="1" t="s">
        <v>1279</v>
      </c>
      <c r="D365" s="1" t="s">
        <v>1914</v>
      </c>
      <c r="E365" s="1" t="s">
        <v>8561</v>
      </c>
      <c r="F365" s="1" t="s">
        <v>107</v>
      </c>
      <c r="G365" s="1" t="s">
        <v>1924</v>
      </c>
      <c r="H365" s="1" t="s">
        <v>1916</v>
      </c>
      <c r="I365" s="1" t="s">
        <v>1925</v>
      </c>
      <c r="J365" s="1">
        <f t="shared" si="4"/>
        <v>69</v>
      </c>
      <c r="K365" s="1">
        <f t="shared" si="6"/>
        <v>0.60869565217391308</v>
      </c>
      <c r="L365" s="1" t="s">
        <v>1926</v>
      </c>
      <c r="M365" s="1">
        <v>0.37</v>
      </c>
      <c r="N365" s="1" t="s">
        <v>1919</v>
      </c>
      <c r="O365" s="1">
        <v>40</v>
      </c>
      <c r="P365" s="1" t="s">
        <v>1920</v>
      </c>
      <c r="Q365" s="1" t="s">
        <v>297</v>
      </c>
      <c r="R365" s="1" t="s">
        <v>315</v>
      </c>
      <c r="S365" s="1" t="s">
        <v>997</v>
      </c>
      <c r="T365" s="1" t="s">
        <v>36</v>
      </c>
      <c r="U365" s="1" t="s">
        <v>1921</v>
      </c>
      <c r="V365" s="1" t="s">
        <v>38</v>
      </c>
      <c r="W365" s="1" t="s">
        <v>1922</v>
      </c>
      <c r="X365" s="1">
        <v>10000343</v>
      </c>
      <c r="Z365" s="1" t="s">
        <v>1923</v>
      </c>
      <c r="AA365" s="1" t="s">
        <v>41</v>
      </c>
    </row>
    <row r="366" spans="1:28" x14ac:dyDescent="0.3">
      <c r="A366" s="1">
        <v>2001</v>
      </c>
      <c r="B366" s="1" t="s">
        <v>1927</v>
      </c>
      <c r="C366" s="1" t="s">
        <v>307</v>
      </c>
      <c r="D366" s="1" t="s">
        <v>1928</v>
      </c>
      <c r="E366" s="1" t="s">
        <v>8754</v>
      </c>
      <c r="F366" s="1" t="s">
        <v>66</v>
      </c>
      <c r="G366" s="1" t="s">
        <v>1929</v>
      </c>
      <c r="H366" s="1" t="s">
        <v>1930</v>
      </c>
      <c r="I366" s="1" t="s">
        <v>1931</v>
      </c>
      <c r="J366" s="1">
        <f t="shared" si="4"/>
        <v>81</v>
      </c>
      <c r="K366" s="1">
        <f t="shared" si="6"/>
        <v>0.54320987654320985</v>
      </c>
      <c r="L366" s="1" t="s">
        <v>36</v>
      </c>
      <c r="M366" s="1" t="s">
        <v>59</v>
      </c>
      <c r="N366" s="1" t="s">
        <v>1932</v>
      </c>
      <c r="O366" s="1">
        <v>35</v>
      </c>
      <c r="P366" s="1" t="s">
        <v>1933</v>
      </c>
      <c r="Q366" s="1" t="str">
        <f ca="1">IFERROR(__xludf.DUMMYFUNCTION("IFNA(IFS(REGEXMATCH(R367,""MgCl""),""MgCl"",REGEXMATCH(R367,""CaCl""),""CaCl"", REGEXMATCH(R367,""MgCl CaCl""),""MgCl CaCl""),""None"")
"),"None")</f>
        <v>None</v>
      </c>
      <c r="R366" s="1" t="s">
        <v>34</v>
      </c>
      <c r="S366" s="1" t="s">
        <v>466</v>
      </c>
      <c r="T366" s="1" t="s">
        <v>1934</v>
      </c>
      <c r="U366" s="1" t="s">
        <v>1935</v>
      </c>
      <c r="V366" s="1" t="s">
        <v>38</v>
      </c>
      <c r="W366" s="1" t="s">
        <v>91</v>
      </c>
      <c r="X366" s="1">
        <v>10000344</v>
      </c>
      <c r="Z366" s="1" t="s">
        <v>1936</v>
      </c>
      <c r="AA366" s="1" t="s">
        <v>41</v>
      </c>
    </row>
    <row r="367" spans="1:28" x14ac:dyDescent="0.3">
      <c r="A367" s="1">
        <v>2001</v>
      </c>
      <c r="B367" s="1" t="s">
        <v>1927</v>
      </c>
      <c r="C367" s="1" t="s">
        <v>307</v>
      </c>
      <c r="D367" s="1" t="s">
        <v>1928</v>
      </c>
      <c r="E367" s="1" t="s">
        <v>8754</v>
      </c>
      <c r="F367" s="1" t="s">
        <v>66</v>
      </c>
      <c r="G367" s="1" t="s">
        <v>1937</v>
      </c>
      <c r="H367" s="1" t="s">
        <v>1930</v>
      </c>
      <c r="I367" s="1" t="s">
        <v>1938</v>
      </c>
      <c r="J367" s="1">
        <f t="shared" si="4"/>
        <v>82</v>
      </c>
      <c r="K367" s="1">
        <f t="shared" si="6"/>
        <v>0.59756097560975607</v>
      </c>
      <c r="L367" s="1" t="s">
        <v>36</v>
      </c>
      <c r="M367" s="1" t="s">
        <v>59</v>
      </c>
      <c r="N367" s="1" t="s">
        <v>1932</v>
      </c>
      <c r="O367" s="1">
        <v>35</v>
      </c>
      <c r="P367" s="1" t="s">
        <v>1933</v>
      </c>
      <c r="Q367" s="1" t="str">
        <f ca="1">IFERROR(__xludf.DUMMYFUNCTION("IFNA(IFS(REGEXMATCH(R368,""MgCl""),""MgCl"",REGEXMATCH(R368,""CaCl""),""CaCl"", REGEXMATCH(R368,""MgCl CaCl""),""MgCl CaCl""),""None"")
"),"None")</f>
        <v>None</v>
      </c>
      <c r="R367" s="1" t="s">
        <v>34</v>
      </c>
      <c r="S367" s="1" t="s">
        <v>466</v>
      </c>
      <c r="T367" s="1" t="s">
        <v>1934</v>
      </c>
      <c r="U367" s="1" t="s">
        <v>1935</v>
      </c>
      <c r="V367" s="1" t="s">
        <v>38</v>
      </c>
      <c r="W367" s="1" t="s">
        <v>91</v>
      </c>
      <c r="X367" s="1">
        <v>10000345</v>
      </c>
      <c r="Z367" s="1" t="s">
        <v>1936</v>
      </c>
      <c r="AA367" s="1" t="s">
        <v>41</v>
      </c>
    </row>
    <row r="368" spans="1:28" x14ac:dyDescent="0.3">
      <c r="A368" s="1">
        <v>2001</v>
      </c>
      <c r="B368" s="1" t="s">
        <v>1939</v>
      </c>
      <c r="C368" s="1" t="s">
        <v>382</v>
      </c>
      <c r="D368" s="1" t="s">
        <v>1940</v>
      </c>
      <c r="E368" s="1" t="s">
        <v>8755</v>
      </c>
      <c r="F368" s="1" t="s">
        <v>133</v>
      </c>
      <c r="G368" s="1" t="s">
        <v>1941</v>
      </c>
      <c r="H368" s="1" t="s">
        <v>1942</v>
      </c>
      <c r="I368" s="1" t="s">
        <v>1943</v>
      </c>
      <c r="J368" s="1">
        <f t="shared" si="4"/>
        <v>39</v>
      </c>
      <c r="K368" s="1">
        <f t="shared" si="6"/>
        <v>0.61538461538461542</v>
      </c>
      <c r="L368" s="1" t="s">
        <v>1944</v>
      </c>
      <c r="M368" s="1">
        <v>5</v>
      </c>
      <c r="N368" s="1" t="s">
        <v>1945</v>
      </c>
      <c r="O368" s="1">
        <v>40</v>
      </c>
      <c r="P368" s="1" t="s">
        <v>1946</v>
      </c>
      <c r="Q368" s="1" t="s">
        <v>297</v>
      </c>
      <c r="R368" s="1" t="s">
        <v>103</v>
      </c>
      <c r="S368" s="1">
        <v>7.4</v>
      </c>
      <c r="T368" s="1" t="s">
        <v>1947</v>
      </c>
      <c r="U368" s="1" t="s">
        <v>1948</v>
      </c>
      <c r="V368" s="1" t="s">
        <v>1949</v>
      </c>
      <c r="W368" s="1" t="s">
        <v>1950</v>
      </c>
      <c r="X368" s="1">
        <v>10000346</v>
      </c>
      <c r="Z368" s="1" t="s">
        <v>1951</v>
      </c>
      <c r="AA368" s="1" t="s">
        <v>41</v>
      </c>
    </row>
    <row r="369" spans="1:28" x14ac:dyDescent="0.3">
      <c r="A369" s="1">
        <v>2001</v>
      </c>
      <c r="B369" s="1" t="s">
        <v>1952</v>
      </c>
      <c r="C369" s="1" t="s">
        <v>154</v>
      </c>
      <c r="D369" s="1" t="s">
        <v>1953</v>
      </c>
      <c r="E369" s="1" t="s">
        <v>8562</v>
      </c>
      <c r="F369" s="1" t="s">
        <v>26</v>
      </c>
      <c r="G369" s="1" t="s">
        <v>1954</v>
      </c>
      <c r="H369" s="1" t="s">
        <v>1955</v>
      </c>
      <c r="I369" s="1" t="s">
        <v>1956</v>
      </c>
      <c r="J369" s="1">
        <f t="shared" si="4"/>
        <v>84</v>
      </c>
      <c r="K369" s="1">
        <f t="shared" si="6"/>
        <v>0.47619047619047616</v>
      </c>
      <c r="L369" s="1" t="s">
        <v>36</v>
      </c>
      <c r="M369" s="1" t="s">
        <v>59</v>
      </c>
      <c r="N369" s="1" t="s">
        <v>1957</v>
      </c>
      <c r="O369" s="1">
        <v>40</v>
      </c>
      <c r="P369" s="1" t="s">
        <v>1958</v>
      </c>
      <c r="Q369" s="1" t="str">
        <f ca="1">IFERROR(__xludf.DUMMYFUNCTION("IFNA(IFS(REGEXMATCH(R370,""MgCl""),""MgCl"",REGEXMATCH(R370,""CaCl""),""CaCl"", REGEXMATCH(R370,""MgCl CaCl""),""MgCl CaCl""),""None"")
"),"MgCl")</f>
        <v>MgCl</v>
      </c>
      <c r="R369" s="1" t="s">
        <v>315</v>
      </c>
      <c r="S369" s="1" t="s">
        <v>73</v>
      </c>
      <c r="T369" s="1" t="s">
        <v>36</v>
      </c>
      <c r="U369" s="1" t="s">
        <v>1959</v>
      </c>
      <c r="V369" s="1" t="s">
        <v>38</v>
      </c>
      <c r="W369" s="1" t="s">
        <v>91</v>
      </c>
      <c r="X369" s="1">
        <v>10000347</v>
      </c>
      <c r="Z369" s="1" t="s">
        <v>1960</v>
      </c>
      <c r="AA369" s="1" t="s">
        <v>41</v>
      </c>
    </row>
    <row r="370" spans="1:28" x14ac:dyDescent="0.3">
      <c r="A370" s="1">
        <v>2001</v>
      </c>
      <c r="B370" s="1" t="s">
        <v>1961</v>
      </c>
      <c r="C370" s="1" t="s">
        <v>1962</v>
      </c>
      <c r="D370" s="1" t="s">
        <v>1963</v>
      </c>
      <c r="E370" s="1" t="s">
        <v>8756</v>
      </c>
      <c r="F370" s="1" t="s">
        <v>26</v>
      </c>
      <c r="G370" s="1" t="s">
        <v>1964</v>
      </c>
      <c r="H370" s="1" t="s">
        <v>1965</v>
      </c>
      <c r="I370" s="1" t="s">
        <v>1966</v>
      </c>
      <c r="J370" s="1">
        <f t="shared" si="4"/>
        <v>80</v>
      </c>
      <c r="K370" s="1">
        <f t="shared" si="6"/>
        <v>0.51249999999999996</v>
      </c>
      <c r="L370" s="1" t="s">
        <v>1967</v>
      </c>
      <c r="M370" s="1">
        <v>2.8</v>
      </c>
      <c r="N370" s="1" t="s">
        <v>1968</v>
      </c>
      <c r="O370" s="1">
        <v>40</v>
      </c>
      <c r="P370" s="1" t="s">
        <v>1969</v>
      </c>
      <c r="Q370" s="1" t="s">
        <v>796</v>
      </c>
      <c r="R370" s="1" t="s">
        <v>315</v>
      </c>
      <c r="S370" s="1" t="s">
        <v>73</v>
      </c>
      <c r="T370" s="1" t="s">
        <v>36</v>
      </c>
      <c r="U370" s="1" t="s">
        <v>1970</v>
      </c>
      <c r="V370" s="1" t="s">
        <v>38</v>
      </c>
      <c r="W370" s="1" t="s">
        <v>91</v>
      </c>
      <c r="X370" s="1">
        <v>10000348</v>
      </c>
      <c r="Z370" s="1" t="s">
        <v>1971</v>
      </c>
      <c r="AA370" s="1" t="s">
        <v>41</v>
      </c>
    </row>
    <row r="371" spans="1:28" x14ac:dyDescent="0.3">
      <c r="A371" s="1">
        <v>2002</v>
      </c>
      <c r="B371" s="1" t="s">
        <v>1972</v>
      </c>
      <c r="C371" s="1" t="s">
        <v>382</v>
      </c>
      <c r="D371" s="1" t="s">
        <v>1973</v>
      </c>
      <c r="E371" s="1" t="s">
        <v>8563</v>
      </c>
      <c r="F371" s="1" t="s">
        <v>26</v>
      </c>
      <c r="G371" s="1" t="s">
        <v>1974</v>
      </c>
      <c r="H371" s="1" t="s">
        <v>1975</v>
      </c>
      <c r="I371" s="1" t="s">
        <v>1976</v>
      </c>
      <c r="J371" s="1">
        <f t="shared" si="4"/>
        <v>98</v>
      </c>
      <c r="K371" s="1">
        <f t="shared" si="6"/>
        <v>0.46938775510204084</v>
      </c>
      <c r="L371" s="1" t="s">
        <v>1977</v>
      </c>
      <c r="M371" s="1">
        <v>10000</v>
      </c>
      <c r="N371" s="1" t="s">
        <v>1978</v>
      </c>
      <c r="O371" s="1">
        <v>50</v>
      </c>
      <c r="P371" s="1" t="s">
        <v>1979</v>
      </c>
      <c r="Q371" s="1" t="s">
        <v>33</v>
      </c>
      <c r="R371" s="1" t="s">
        <v>315</v>
      </c>
      <c r="S371" s="1" t="s">
        <v>1010</v>
      </c>
      <c r="T371" s="1" t="s">
        <v>36</v>
      </c>
      <c r="U371" s="1" t="s">
        <v>1980</v>
      </c>
      <c r="V371" s="1" t="s">
        <v>38</v>
      </c>
      <c r="W371" s="1" t="s">
        <v>91</v>
      </c>
      <c r="X371" s="1">
        <v>10000349</v>
      </c>
      <c r="Z371" s="1" t="s">
        <v>1981</v>
      </c>
      <c r="AA371" s="1" t="s">
        <v>41</v>
      </c>
    </row>
    <row r="372" spans="1:28" x14ac:dyDescent="0.3">
      <c r="A372" s="1">
        <v>2001</v>
      </c>
      <c r="B372" s="1" t="s">
        <v>1972</v>
      </c>
      <c r="C372" s="1" t="s">
        <v>382</v>
      </c>
      <c r="D372" s="1" t="s">
        <v>1973</v>
      </c>
      <c r="E372" s="1" t="s">
        <v>8563</v>
      </c>
      <c r="F372" s="1" t="s">
        <v>26</v>
      </c>
      <c r="G372" s="1" t="s">
        <v>1982</v>
      </c>
      <c r="H372" s="1" t="s">
        <v>1983</v>
      </c>
      <c r="I372" s="1" t="s">
        <v>1984</v>
      </c>
      <c r="J372" s="1">
        <f t="shared" si="4"/>
        <v>91</v>
      </c>
      <c r="K372" s="1">
        <f t="shared" si="6"/>
        <v>0.47252747252747251</v>
      </c>
      <c r="L372" s="1" t="s">
        <v>1679</v>
      </c>
      <c r="M372" s="1">
        <v>10000</v>
      </c>
      <c r="N372" s="1" t="s">
        <v>1985</v>
      </c>
      <c r="O372" s="1">
        <v>50</v>
      </c>
      <c r="P372" s="1" t="s">
        <v>1979</v>
      </c>
      <c r="Q372" s="1" t="s">
        <v>33</v>
      </c>
      <c r="R372" s="1" t="s">
        <v>315</v>
      </c>
      <c r="S372" s="1" t="s">
        <v>1010</v>
      </c>
      <c r="T372" s="1" t="s">
        <v>36</v>
      </c>
      <c r="U372" s="1" t="s">
        <v>1980</v>
      </c>
      <c r="V372" s="1" t="s">
        <v>38</v>
      </c>
      <c r="W372" s="1" t="s">
        <v>91</v>
      </c>
      <c r="X372" s="1">
        <v>10000350</v>
      </c>
      <c r="Z372" s="1" t="s">
        <v>1981</v>
      </c>
      <c r="AA372" s="1" t="s">
        <v>41</v>
      </c>
    </row>
    <row r="373" spans="1:28" x14ac:dyDescent="0.3">
      <c r="A373" s="1">
        <v>2001</v>
      </c>
      <c r="B373" s="1" t="s">
        <v>1986</v>
      </c>
      <c r="C373" s="1" t="s">
        <v>945</v>
      </c>
      <c r="D373" s="1" t="s">
        <v>1987</v>
      </c>
      <c r="E373" s="1" t="s">
        <v>8564</v>
      </c>
      <c r="F373" s="1" t="s">
        <v>66</v>
      </c>
      <c r="G373" s="1" t="s">
        <v>1988</v>
      </c>
      <c r="H373" s="1" t="s">
        <v>1989</v>
      </c>
      <c r="I373" s="1" t="s">
        <v>1990</v>
      </c>
      <c r="J373" s="1">
        <f t="shared" si="4"/>
        <v>49</v>
      </c>
      <c r="K373" s="1">
        <f t="shared" si="6"/>
        <v>0.55102040816326525</v>
      </c>
      <c r="L373" s="1" t="s">
        <v>1991</v>
      </c>
      <c r="M373" s="1">
        <v>45000</v>
      </c>
      <c r="N373" s="1" t="s">
        <v>1992</v>
      </c>
      <c r="O373" s="1">
        <v>60</v>
      </c>
      <c r="P373" s="1" t="s">
        <v>1993</v>
      </c>
      <c r="Q373" s="1" t="s">
        <v>33</v>
      </c>
      <c r="R373" s="1" t="s">
        <v>34</v>
      </c>
      <c r="S373" s="1" t="s">
        <v>35</v>
      </c>
      <c r="T373" s="1" t="s">
        <v>36</v>
      </c>
      <c r="U373" s="1" t="s">
        <v>1994</v>
      </c>
      <c r="V373" s="1" t="s">
        <v>1995</v>
      </c>
      <c r="W373" s="1" t="s">
        <v>91</v>
      </c>
      <c r="X373" s="1">
        <v>10000351</v>
      </c>
      <c r="Z373" s="1" t="s">
        <v>1996</v>
      </c>
      <c r="AA373" s="1" t="s">
        <v>41</v>
      </c>
      <c r="AB373" s="1" t="s">
        <v>8495</v>
      </c>
    </row>
    <row r="374" spans="1:28" x14ac:dyDescent="0.3">
      <c r="A374" s="1">
        <v>2001</v>
      </c>
      <c r="B374" s="1" t="s">
        <v>1986</v>
      </c>
      <c r="C374" s="1" t="s">
        <v>945</v>
      </c>
      <c r="D374" s="1" t="s">
        <v>1987</v>
      </c>
      <c r="E374" s="1" t="s">
        <v>1997</v>
      </c>
      <c r="F374" s="1" t="s">
        <v>66</v>
      </c>
      <c r="G374" s="1" t="s">
        <v>1998</v>
      </c>
      <c r="H374" s="1" t="s">
        <v>1989</v>
      </c>
      <c r="I374" s="1" t="s">
        <v>1999</v>
      </c>
      <c r="J374" s="1">
        <f t="shared" si="4"/>
        <v>55</v>
      </c>
      <c r="K374" s="1">
        <f t="shared" si="6"/>
        <v>0.61818181818181817</v>
      </c>
      <c r="L374" s="1" t="s">
        <v>2000</v>
      </c>
      <c r="M374" s="1">
        <v>760000</v>
      </c>
      <c r="N374" s="1" t="s">
        <v>1992</v>
      </c>
      <c r="O374" s="1">
        <v>60</v>
      </c>
      <c r="P374" s="1" t="s">
        <v>1993</v>
      </c>
      <c r="Q374" s="1" t="s">
        <v>33</v>
      </c>
      <c r="R374" s="1" t="s">
        <v>34</v>
      </c>
      <c r="S374" s="1" t="s">
        <v>35</v>
      </c>
      <c r="T374" s="1" t="s">
        <v>36</v>
      </c>
      <c r="U374" s="1" t="s">
        <v>1994</v>
      </c>
      <c r="V374" s="1" t="s">
        <v>1995</v>
      </c>
      <c r="W374" s="1" t="s">
        <v>91</v>
      </c>
      <c r="X374" s="1">
        <v>10000352</v>
      </c>
      <c r="Z374" s="1" t="s">
        <v>1996</v>
      </c>
      <c r="AA374" s="1" t="s">
        <v>41</v>
      </c>
    </row>
    <row r="375" spans="1:28" x14ac:dyDescent="0.3">
      <c r="A375" s="1">
        <v>2002</v>
      </c>
      <c r="B375" s="1" t="s">
        <v>2001</v>
      </c>
      <c r="C375" s="1" t="s">
        <v>853</v>
      </c>
      <c r="D375" s="1" t="s">
        <v>2002</v>
      </c>
      <c r="E375" s="1" t="s">
        <v>8757</v>
      </c>
      <c r="F375" s="1" t="s">
        <v>26</v>
      </c>
      <c r="G375" s="1" t="s">
        <v>2003</v>
      </c>
      <c r="H375" s="1" t="s">
        <v>2004</v>
      </c>
      <c r="I375" s="1" t="s">
        <v>2005</v>
      </c>
      <c r="J375" s="1">
        <f t="shared" si="4"/>
        <v>92</v>
      </c>
      <c r="K375" s="1">
        <f t="shared" si="6"/>
        <v>0.59782608695652173</v>
      </c>
      <c r="L375" s="1" t="s">
        <v>2006</v>
      </c>
      <c r="M375" s="1">
        <v>16</v>
      </c>
      <c r="N375" s="1" t="s">
        <v>2007</v>
      </c>
      <c r="O375" s="1">
        <v>35</v>
      </c>
      <c r="P375" s="1" t="s">
        <v>2008</v>
      </c>
      <c r="Q375" s="1" t="s">
        <v>33</v>
      </c>
      <c r="R375" s="1" t="s">
        <v>34</v>
      </c>
      <c r="S375" s="1" t="s">
        <v>391</v>
      </c>
      <c r="T375" s="1" t="s">
        <v>2009</v>
      </c>
      <c r="U375" s="1" t="s">
        <v>2010</v>
      </c>
      <c r="V375" s="1" t="s">
        <v>38</v>
      </c>
      <c r="W375" s="1" t="s">
        <v>91</v>
      </c>
      <c r="X375" s="1">
        <v>10000353</v>
      </c>
      <c r="Z375" s="1" t="s">
        <v>2011</v>
      </c>
      <c r="AA375" s="1" t="s">
        <v>41</v>
      </c>
    </row>
    <row r="376" spans="1:28" x14ac:dyDescent="0.3">
      <c r="A376" s="1">
        <v>2002</v>
      </c>
      <c r="B376" s="1" t="s">
        <v>2001</v>
      </c>
      <c r="C376" s="1" t="s">
        <v>853</v>
      </c>
      <c r="D376" s="1" t="s">
        <v>2002</v>
      </c>
      <c r="E376" s="1" t="s">
        <v>8757</v>
      </c>
      <c r="F376" s="1" t="s">
        <v>26</v>
      </c>
      <c r="G376" s="1" t="s">
        <v>2012</v>
      </c>
      <c r="H376" s="1" t="s">
        <v>2004</v>
      </c>
      <c r="I376" s="1" t="s">
        <v>2013</v>
      </c>
      <c r="J376" s="1">
        <f t="shared" si="4"/>
        <v>92</v>
      </c>
      <c r="K376" s="1">
        <f t="shared" si="6"/>
        <v>0.67391304347826086</v>
      </c>
      <c r="L376" s="1" t="s">
        <v>2014</v>
      </c>
      <c r="M376" s="1">
        <v>1.5</v>
      </c>
      <c r="N376" s="1" t="s">
        <v>2007</v>
      </c>
      <c r="O376" s="1">
        <v>35</v>
      </c>
      <c r="P376" s="1" t="s">
        <v>2008</v>
      </c>
      <c r="Q376" s="1" t="s">
        <v>33</v>
      </c>
      <c r="R376" s="1" t="s">
        <v>34</v>
      </c>
      <c r="S376" s="1" t="s">
        <v>391</v>
      </c>
      <c r="T376" s="1" t="s">
        <v>2009</v>
      </c>
      <c r="U376" s="1" t="s">
        <v>2010</v>
      </c>
      <c r="V376" s="1" t="s">
        <v>38</v>
      </c>
      <c r="W376" s="1" t="s">
        <v>91</v>
      </c>
      <c r="X376" s="1">
        <v>10000354</v>
      </c>
      <c r="Z376" s="1" t="s">
        <v>2011</v>
      </c>
      <c r="AA376" s="1" t="s">
        <v>41</v>
      </c>
      <c r="AB376" s="1" t="s">
        <v>8758</v>
      </c>
    </row>
    <row r="377" spans="1:28" x14ac:dyDescent="0.3">
      <c r="A377" s="1">
        <v>2002</v>
      </c>
      <c r="B377" s="1" t="s">
        <v>2001</v>
      </c>
      <c r="C377" s="1" t="s">
        <v>853</v>
      </c>
      <c r="D377" s="1" t="s">
        <v>2002</v>
      </c>
      <c r="E377" s="1" t="s">
        <v>8565</v>
      </c>
      <c r="F377" s="1" t="s">
        <v>26</v>
      </c>
      <c r="G377" s="1" t="s">
        <v>2015</v>
      </c>
      <c r="H377" s="1" t="s">
        <v>2004</v>
      </c>
      <c r="I377" s="1" t="s">
        <v>2016</v>
      </c>
      <c r="J377" s="1">
        <f t="shared" si="4"/>
        <v>92</v>
      </c>
      <c r="K377" s="1">
        <f t="shared" si="6"/>
        <v>0.65217391304347827</v>
      </c>
      <c r="L377" s="1" t="s">
        <v>2017</v>
      </c>
      <c r="M377" s="1">
        <v>10</v>
      </c>
      <c r="N377" s="1" t="s">
        <v>2007</v>
      </c>
      <c r="O377" s="1">
        <v>35</v>
      </c>
      <c r="P377" s="1" t="s">
        <v>2008</v>
      </c>
      <c r="Q377" s="1" t="s">
        <v>33</v>
      </c>
      <c r="R377" s="1" t="s">
        <v>34</v>
      </c>
      <c r="S377" s="1" t="s">
        <v>391</v>
      </c>
      <c r="T377" s="1" t="s">
        <v>2009</v>
      </c>
      <c r="U377" s="1" t="s">
        <v>2010</v>
      </c>
      <c r="V377" s="1" t="s">
        <v>38</v>
      </c>
      <c r="W377" s="1" t="s">
        <v>91</v>
      </c>
      <c r="X377" s="1">
        <v>10000355</v>
      </c>
      <c r="Z377" s="1" t="s">
        <v>2011</v>
      </c>
      <c r="AA377" s="1" t="s">
        <v>41</v>
      </c>
    </row>
    <row r="378" spans="1:28" x14ac:dyDescent="0.3">
      <c r="A378" s="1">
        <v>2002</v>
      </c>
      <c r="B378" s="1" t="s">
        <v>2001</v>
      </c>
      <c r="C378" s="1" t="s">
        <v>853</v>
      </c>
      <c r="D378" s="1" t="s">
        <v>2002</v>
      </c>
      <c r="E378" s="1" t="s">
        <v>8565</v>
      </c>
      <c r="F378" s="1" t="s">
        <v>26</v>
      </c>
      <c r="G378" s="1" t="s">
        <v>2018</v>
      </c>
      <c r="H378" s="1" t="s">
        <v>2004</v>
      </c>
      <c r="I378" s="1" t="s">
        <v>2019</v>
      </c>
      <c r="J378" s="1">
        <f t="shared" si="4"/>
        <v>34</v>
      </c>
      <c r="K378" s="1">
        <f t="shared" si="6"/>
        <v>0.70588235294117652</v>
      </c>
      <c r="L378" s="1" t="s">
        <v>2020</v>
      </c>
      <c r="M378" s="1">
        <v>200</v>
      </c>
      <c r="N378" s="1" t="s">
        <v>2007</v>
      </c>
      <c r="O378" s="1">
        <v>35</v>
      </c>
      <c r="P378" s="1" t="s">
        <v>2008</v>
      </c>
      <c r="Q378" s="1" t="s">
        <v>33</v>
      </c>
      <c r="R378" s="1" t="s">
        <v>34</v>
      </c>
      <c r="S378" s="1" t="s">
        <v>391</v>
      </c>
      <c r="T378" s="1" t="s">
        <v>2009</v>
      </c>
      <c r="U378" s="1" t="s">
        <v>2010</v>
      </c>
      <c r="V378" s="1" t="s">
        <v>2021</v>
      </c>
      <c r="W378" s="1" t="s">
        <v>91</v>
      </c>
      <c r="X378" s="1">
        <v>10000356</v>
      </c>
      <c r="Z378" s="1" t="s">
        <v>2011</v>
      </c>
      <c r="AA378" s="1" t="s">
        <v>41</v>
      </c>
    </row>
    <row r="379" spans="1:28" x14ac:dyDescent="0.3">
      <c r="A379" s="1">
        <v>2002</v>
      </c>
      <c r="B379" s="1" t="s">
        <v>2022</v>
      </c>
      <c r="C379" s="1" t="s">
        <v>154</v>
      </c>
      <c r="D379" s="1" t="s">
        <v>2023</v>
      </c>
      <c r="E379" s="1" t="s">
        <v>8759</v>
      </c>
      <c r="F379" s="1" t="s">
        <v>26</v>
      </c>
      <c r="G379" s="1" t="s">
        <v>2024</v>
      </c>
      <c r="H379" s="1" t="s">
        <v>2025</v>
      </c>
      <c r="I379" s="1" t="s">
        <v>2026</v>
      </c>
      <c r="J379" s="1">
        <f t="shared" si="4"/>
        <v>113</v>
      </c>
      <c r="K379" s="1">
        <f t="shared" si="6"/>
        <v>0.46017699115044247</v>
      </c>
      <c r="L379" s="1" t="s">
        <v>2027</v>
      </c>
      <c r="M379" s="1">
        <v>7</v>
      </c>
      <c r="N379" s="1" t="s">
        <v>2028</v>
      </c>
      <c r="O379" s="1">
        <v>49</v>
      </c>
      <c r="P379" s="1" t="s">
        <v>2029</v>
      </c>
      <c r="Q379" s="1" t="s">
        <v>33</v>
      </c>
      <c r="R379" s="1" t="s">
        <v>315</v>
      </c>
      <c r="S379" s="1" t="s">
        <v>391</v>
      </c>
      <c r="T379" s="1" t="s">
        <v>36</v>
      </c>
      <c r="U379" s="1" t="s">
        <v>2030</v>
      </c>
      <c r="V379" s="1" t="s">
        <v>38</v>
      </c>
      <c r="W379" s="1" t="s">
        <v>91</v>
      </c>
      <c r="X379" s="1">
        <v>10000357</v>
      </c>
      <c r="Z379" s="1" t="s">
        <v>2031</v>
      </c>
      <c r="AA379" s="1" t="s">
        <v>41</v>
      </c>
    </row>
    <row r="380" spans="1:28" x14ac:dyDescent="0.3">
      <c r="A380" s="1">
        <v>2002</v>
      </c>
      <c r="B380" s="1" t="s">
        <v>2032</v>
      </c>
      <c r="C380" s="1" t="s">
        <v>382</v>
      </c>
      <c r="D380" s="1" t="s">
        <v>2033</v>
      </c>
      <c r="E380" s="1" t="s">
        <v>8566</v>
      </c>
      <c r="F380" s="1" t="s">
        <v>26</v>
      </c>
      <c r="G380" s="1" t="s">
        <v>2034</v>
      </c>
      <c r="H380" s="1" t="s">
        <v>2035</v>
      </c>
      <c r="I380" s="1" t="s">
        <v>2036</v>
      </c>
      <c r="J380" s="1">
        <f t="shared" si="4"/>
        <v>91</v>
      </c>
      <c r="K380" s="1">
        <f t="shared" si="6"/>
        <v>0.5714285714285714</v>
      </c>
      <c r="L380" s="1" t="s">
        <v>2037</v>
      </c>
      <c r="M380" s="1">
        <v>370</v>
      </c>
      <c r="N380" s="1" t="s">
        <v>2038</v>
      </c>
      <c r="O380" s="1">
        <v>40</v>
      </c>
      <c r="P380" s="1" t="s">
        <v>2039</v>
      </c>
      <c r="Q380" s="1" t="s">
        <v>57</v>
      </c>
      <c r="R380" s="1" t="s">
        <v>103</v>
      </c>
      <c r="S380" s="1" t="s">
        <v>73</v>
      </c>
      <c r="T380" s="1" t="s">
        <v>36</v>
      </c>
      <c r="U380" s="1" t="s">
        <v>2040</v>
      </c>
      <c r="V380" s="1" t="s">
        <v>38</v>
      </c>
      <c r="W380" s="1" t="s">
        <v>91</v>
      </c>
      <c r="X380" s="1">
        <v>10000358</v>
      </c>
      <c r="Z380" s="1" t="s">
        <v>2041</v>
      </c>
      <c r="AA380" s="1" t="s">
        <v>41</v>
      </c>
      <c r="AB380" s="1" t="s">
        <v>8760</v>
      </c>
    </row>
    <row r="381" spans="1:28" x14ac:dyDescent="0.3">
      <c r="A381" s="1">
        <v>2002</v>
      </c>
      <c r="B381" s="1" t="s">
        <v>2042</v>
      </c>
      <c r="C381" s="1" t="s">
        <v>154</v>
      </c>
      <c r="D381" s="1" t="s">
        <v>2043</v>
      </c>
      <c r="E381" s="1" t="s">
        <v>8567</v>
      </c>
      <c r="F381" s="1" t="s">
        <v>26</v>
      </c>
      <c r="G381" s="1" t="s">
        <v>2044</v>
      </c>
      <c r="H381" s="1" t="s">
        <v>2045</v>
      </c>
      <c r="I381" s="1" t="s">
        <v>2046</v>
      </c>
      <c r="J381" s="1">
        <f t="shared" si="4"/>
        <v>40</v>
      </c>
      <c r="K381" s="1">
        <f t="shared" si="6"/>
        <v>0.55000000000000004</v>
      </c>
      <c r="L381" s="1" t="s">
        <v>2047</v>
      </c>
      <c r="M381" s="1">
        <v>3.6</v>
      </c>
      <c r="N381" s="1" t="s">
        <v>2048</v>
      </c>
      <c r="O381" s="1">
        <v>20</v>
      </c>
      <c r="P381" s="1" t="s">
        <v>2049</v>
      </c>
      <c r="Q381" s="1" t="s">
        <v>57</v>
      </c>
      <c r="R381" s="1" t="s">
        <v>315</v>
      </c>
      <c r="S381" s="1" t="s">
        <v>466</v>
      </c>
      <c r="T381" s="1" t="s">
        <v>36</v>
      </c>
      <c r="U381" s="1" t="s">
        <v>2050</v>
      </c>
      <c r="V381" s="1" t="s">
        <v>38</v>
      </c>
      <c r="W381" s="1" t="s">
        <v>91</v>
      </c>
      <c r="X381" s="1">
        <v>10000359</v>
      </c>
      <c r="Z381" s="1" t="s">
        <v>2051</v>
      </c>
      <c r="AA381" s="1" t="s">
        <v>41</v>
      </c>
    </row>
    <row r="382" spans="1:28" x14ac:dyDescent="0.3">
      <c r="A382" s="1">
        <v>2002</v>
      </c>
      <c r="B382" s="1" t="s">
        <v>2052</v>
      </c>
      <c r="C382" s="1" t="s">
        <v>1279</v>
      </c>
      <c r="D382" s="1" t="s">
        <v>2053</v>
      </c>
      <c r="E382" s="1" t="s">
        <v>8568</v>
      </c>
      <c r="F382" s="1" t="s">
        <v>26</v>
      </c>
      <c r="G382" s="1" t="s">
        <v>2054</v>
      </c>
      <c r="H382" s="1" t="s">
        <v>2055</v>
      </c>
      <c r="I382" s="1" t="s">
        <v>2056</v>
      </c>
      <c r="J382" s="1">
        <f t="shared" si="4"/>
        <v>92</v>
      </c>
      <c r="K382" s="1">
        <f t="shared" si="6"/>
        <v>0.56521739130434778</v>
      </c>
      <c r="L382" s="1" t="s">
        <v>2057</v>
      </c>
      <c r="M382" s="1">
        <v>20000</v>
      </c>
      <c r="N382" s="1" t="s">
        <v>2058</v>
      </c>
      <c r="O382" s="1">
        <v>50</v>
      </c>
      <c r="P382" s="1" t="s">
        <v>2059</v>
      </c>
      <c r="Q382" s="1" t="s">
        <v>33</v>
      </c>
      <c r="R382" s="1" t="s">
        <v>34</v>
      </c>
      <c r="S382" s="1" t="s">
        <v>391</v>
      </c>
      <c r="T382" s="1" t="s">
        <v>36</v>
      </c>
      <c r="U382" s="1" t="s">
        <v>2060</v>
      </c>
      <c r="V382" s="1" t="s">
        <v>38</v>
      </c>
      <c r="W382" s="1" t="s">
        <v>91</v>
      </c>
      <c r="X382" s="1">
        <v>10000360</v>
      </c>
      <c r="Z382" s="1" t="s">
        <v>2061</v>
      </c>
      <c r="AA382" s="1" t="s">
        <v>41</v>
      </c>
    </row>
    <row r="383" spans="1:28" x14ac:dyDescent="0.3">
      <c r="A383" s="1">
        <v>2002</v>
      </c>
      <c r="B383" s="1" t="s">
        <v>2052</v>
      </c>
      <c r="C383" s="1" t="s">
        <v>1279</v>
      </c>
      <c r="D383" s="1" t="s">
        <v>2053</v>
      </c>
      <c r="E383" s="1" t="s">
        <v>8568</v>
      </c>
      <c r="F383" s="1" t="s">
        <v>26</v>
      </c>
      <c r="G383" s="1" t="s">
        <v>2062</v>
      </c>
      <c r="H383" s="1" t="s">
        <v>2055</v>
      </c>
      <c r="I383" s="1" t="s">
        <v>2063</v>
      </c>
      <c r="J383" s="1">
        <f t="shared" si="4"/>
        <v>93</v>
      </c>
      <c r="K383" s="1">
        <f t="shared" si="6"/>
        <v>0.5053763440860215</v>
      </c>
      <c r="L383" s="1" t="s">
        <v>2057</v>
      </c>
      <c r="M383" s="1">
        <v>20000</v>
      </c>
      <c r="N383" s="1" t="s">
        <v>2058</v>
      </c>
      <c r="O383" s="1">
        <v>50</v>
      </c>
      <c r="P383" s="1" t="s">
        <v>2059</v>
      </c>
      <c r="Q383" s="1" t="s">
        <v>33</v>
      </c>
      <c r="R383" s="1" t="s">
        <v>34</v>
      </c>
      <c r="S383" s="1" t="s">
        <v>391</v>
      </c>
      <c r="T383" s="1" t="s">
        <v>36</v>
      </c>
      <c r="U383" s="1" t="s">
        <v>2060</v>
      </c>
      <c r="V383" s="1" t="s">
        <v>38</v>
      </c>
      <c r="W383" s="1" t="s">
        <v>91</v>
      </c>
      <c r="X383" s="1">
        <v>10000361</v>
      </c>
      <c r="Z383" s="1" t="s">
        <v>2061</v>
      </c>
      <c r="AA383" s="1" t="s">
        <v>41</v>
      </c>
    </row>
    <row r="384" spans="1:28" x14ac:dyDescent="0.3">
      <c r="A384" s="1">
        <v>2002</v>
      </c>
      <c r="B384" s="1" t="s">
        <v>2064</v>
      </c>
      <c r="C384" s="1" t="s">
        <v>289</v>
      </c>
      <c r="D384" s="1" t="s">
        <v>2065</v>
      </c>
      <c r="E384" s="1" t="s">
        <v>8569</v>
      </c>
      <c r="F384" s="1" t="s">
        <v>26</v>
      </c>
      <c r="G384" s="1" t="s">
        <v>2066</v>
      </c>
      <c r="H384" s="1" t="s">
        <v>2067</v>
      </c>
      <c r="I384" s="1" t="s">
        <v>2068</v>
      </c>
      <c r="J384" s="1">
        <f t="shared" si="4"/>
        <v>92</v>
      </c>
      <c r="K384" s="1">
        <f t="shared" si="6"/>
        <v>0.60869565217391308</v>
      </c>
      <c r="L384" s="1" t="s">
        <v>679</v>
      </c>
      <c r="M384" s="1">
        <v>30</v>
      </c>
      <c r="N384" s="1" t="s">
        <v>2069</v>
      </c>
      <c r="O384" s="1">
        <v>41</v>
      </c>
      <c r="P384" s="1" t="s">
        <v>2070</v>
      </c>
      <c r="Q384" s="1" t="s">
        <v>33</v>
      </c>
      <c r="R384" s="1" t="s">
        <v>34</v>
      </c>
      <c r="S384" s="1" t="s">
        <v>391</v>
      </c>
      <c r="T384" s="1" t="s">
        <v>36</v>
      </c>
      <c r="U384" s="1" t="s">
        <v>2071</v>
      </c>
      <c r="V384" s="1" t="s">
        <v>38</v>
      </c>
      <c r="W384" s="1" t="s">
        <v>91</v>
      </c>
      <c r="X384" s="1">
        <v>10000362</v>
      </c>
      <c r="Z384" s="1" t="s">
        <v>2072</v>
      </c>
      <c r="AA384" s="1" t="s">
        <v>41</v>
      </c>
    </row>
    <row r="385" spans="1:27" x14ac:dyDescent="0.3">
      <c r="A385" s="1">
        <v>2002</v>
      </c>
      <c r="B385" s="1" t="s">
        <v>2073</v>
      </c>
      <c r="C385" s="1" t="s">
        <v>2074</v>
      </c>
      <c r="D385" s="1" t="s">
        <v>2075</v>
      </c>
      <c r="E385" s="1" t="s">
        <v>2076</v>
      </c>
      <c r="F385" s="1" t="s">
        <v>107</v>
      </c>
      <c r="G385" s="1" t="s">
        <v>2077</v>
      </c>
      <c r="H385" s="1" t="s">
        <v>2078</v>
      </c>
      <c r="I385" s="1" t="s">
        <v>2079</v>
      </c>
      <c r="J385" s="1">
        <f t="shared" si="4"/>
        <v>70</v>
      </c>
      <c r="K385" s="1">
        <f t="shared" si="6"/>
        <v>0.54285714285714282</v>
      </c>
      <c r="L385" s="1" t="s">
        <v>2080</v>
      </c>
      <c r="M385" s="1" t="s">
        <v>59</v>
      </c>
      <c r="N385" s="1" t="s">
        <v>2081</v>
      </c>
      <c r="O385" s="1">
        <v>40</v>
      </c>
      <c r="P385" s="1" t="s">
        <v>2082</v>
      </c>
      <c r="Q385" s="1" t="s">
        <v>297</v>
      </c>
      <c r="R385" s="1" t="s">
        <v>315</v>
      </c>
      <c r="S385" s="1" t="s">
        <v>73</v>
      </c>
      <c r="T385" s="1" t="s">
        <v>36</v>
      </c>
      <c r="U385" s="1" t="s">
        <v>2083</v>
      </c>
      <c r="V385" s="1" t="s">
        <v>38</v>
      </c>
      <c r="W385" s="1" t="s">
        <v>2084</v>
      </c>
      <c r="X385" s="1">
        <v>10000363</v>
      </c>
      <c r="Z385" s="1" t="s">
        <v>2085</v>
      </c>
      <c r="AA385" s="1" t="s">
        <v>41</v>
      </c>
    </row>
    <row r="386" spans="1:27" x14ac:dyDescent="0.3">
      <c r="A386" s="1">
        <v>2002</v>
      </c>
      <c r="B386" s="1" t="s">
        <v>2073</v>
      </c>
      <c r="C386" s="1" t="s">
        <v>2074</v>
      </c>
      <c r="D386" s="1" t="s">
        <v>2075</v>
      </c>
      <c r="E386" s="1" t="s">
        <v>2076</v>
      </c>
      <c r="F386" s="1" t="s">
        <v>107</v>
      </c>
      <c r="G386" s="1" t="s">
        <v>2086</v>
      </c>
      <c r="H386" s="1" t="s">
        <v>2078</v>
      </c>
      <c r="I386" s="1" t="s">
        <v>2087</v>
      </c>
      <c r="J386" s="1">
        <f t="shared" si="4"/>
        <v>71</v>
      </c>
      <c r="K386" s="1">
        <f t="shared" si="6"/>
        <v>0.57746478873239437</v>
      </c>
      <c r="L386" s="1" t="s">
        <v>2088</v>
      </c>
      <c r="M386" s="1" t="s">
        <v>59</v>
      </c>
      <c r="N386" s="1" t="s">
        <v>2081</v>
      </c>
      <c r="O386" s="1">
        <v>40</v>
      </c>
      <c r="P386" s="1" t="s">
        <v>2082</v>
      </c>
      <c r="Q386" s="1" t="s">
        <v>297</v>
      </c>
      <c r="R386" s="1" t="s">
        <v>315</v>
      </c>
      <c r="S386" s="1" t="s">
        <v>73</v>
      </c>
      <c r="T386" s="1" t="s">
        <v>36</v>
      </c>
      <c r="U386" s="1" t="s">
        <v>2083</v>
      </c>
      <c r="V386" s="1" t="s">
        <v>38</v>
      </c>
      <c r="W386" s="1" t="s">
        <v>2084</v>
      </c>
      <c r="X386" s="1">
        <v>10000364</v>
      </c>
      <c r="Z386" s="1" t="s">
        <v>2085</v>
      </c>
      <c r="AA386" s="1" t="s">
        <v>41</v>
      </c>
    </row>
    <row r="387" spans="1:27" x14ac:dyDescent="0.3">
      <c r="A387" s="1">
        <v>2002</v>
      </c>
      <c r="B387" s="1" t="s">
        <v>2089</v>
      </c>
      <c r="C387" s="1" t="s">
        <v>154</v>
      </c>
      <c r="D387" s="1" t="s">
        <v>2090</v>
      </c>
      <c r="E387" s="1" t="s">
        <v>8570</v>
      </c>
      <c r="F387" s="1" t="s">
        <v>26</v>
      </c>
      <c r="G387" s="1" t="s">
        <v>2091</v>
      </c>
      <c r="H387" s="1" t="s">
        <v>2092</v>
      </c>
      <c r="I387" s="1" t="s">
        <v>2093</v>
      </c>
      <c r="J387" s="1">
        <f t="shared" si="4"/>
        <v>118</v>
      </c>
      <c r="K387" s="1">
        <f t="shared" si="6"/>
        <v>0.44067796610169491</v>
      </c>
      <c r="L387" s="1" t="s">
        <v>36</v>
      </c>
      <c r="M387" s="1" t="s">
        <v>59</v>
      </c>
      <c r="N387" s="1" t="s">
        <v>2094</v>
      </c>
      <c r="O387" s="1">
        <v>70</v>
      </c>
      <c r="P387" s="1" t="s">
        <v>2095</v>
      </c>
      <c r="Q387" s="1" t="str">
        <f ca="1">IFERROR(__xludf.DUMMYFUNCTION("IFNA(IFS(REGEXMATCH(R388,""MgCl""),""MgCl"",REGEXMATCH(R388,""CaCl""),""CaCl"", REGEXMATCH(R388,""MgCl CaCl""),""MgCl CaCl""),""None"")
"),"MgCl")</f>
        <v>MgCl</v>
      </c>
      <c r="R387" s="1" t="s">
        <v>34</v>
      </c>
      <c r="S387" s="1" t="s">
        <v>878</v>
      </c>
      <c r="T387" s="1" t="s">
        <v>36</v>
      </c>
      <c r="U387" s="1" t="s">
        <v>2096</v>
      </c>
      <c r="V387" s="1" t="s">
        <v>38</v>
      </c>
      <c r="W387" s="1" t="s">
        <v>91</v>
      </c>
      <c r="X387" s="1">
        <v>10000365</v>
      </c>
      <c r="Z387" s="1" t="s">
        <v>2097</v>
      </c>
      <c r="AA387" s="1" t="s">
        <v>41</v>
      </c>
    </row>
    <row r="388" spans="1:27" x14ac:dyDescent="0.3">
      <c r="A388" s="1">
        <v>2002</v>
      </c>
      <c r="B388" s="1" t="s">
        <v>2089</v>
      </c>
      <c r="C388" s="1" t="s">
        <v>154</v>
      </c>
      <c r="D388" s="1" t="s">
        <v>2090</v>
      </c>
      <c r="E388" s="1" t="s">
        <v>8570</v>
      </c>
      <c r="F388" s="1" t="s">
        <v>26</v>
      </c>
      <c r="G388" s="1" t="s">
        <v>2098</v>
      </c>
      <c r="H388" s="1" t="s">
        <v>2092</v>
      </c>
      <c r="I388" s="1" t="s">
        <v>2099</v>
      </c>
      <c r="J388" s="1">
        <f t="shared" si="4"/>
        <v>118</v>
      </c>
      <c r="K388" s="1">
        <f t="shared" si="6"/>
        <v>0.44067796610169491</v>
      </c>
      <c r="L388" s="1" t="s">
        <v>36</v>
      </c>
      <c r="M388" s="1" t="s">
        <v>59</v>
      </c>
      <c r="N388" s="1" t="s">
        <v>2094</v>
      </c>
      <c r="O388" s="1">
        <v>70</v>
      </c>
      <c r="P388" s="1" t="s">
        <v>2095</v>
      </c>
      <c r="Q388" s="1" t="str">
        <f ca="1">IFERROR(__xludf.DUMMYFUNCTION("IFNA(IFS(REGEXMATCH(R389,""MgCl""),""MgCl"",REGEXMATCH(R389,""CaCl""),""CaCl"", REGEXMATCH(R389,""MgCl CaCl""),""MgCl CaCl""),""None"")
"),"MgCl")</f>
        <v>MgCl</v>
      </c>
      <c r="R388" s="1" t="s">
        <v>34</v>
      </c>
      <c r="S388" s="1" t="s">
        <v>878</v>
      </c>
      <c r="T388" s="1" t="s">
        <v>36</v>
      </c>
      <c r="U388" s="1" t="s">
        <v>2096</v>
      </c>
      <c r="V388" s="1" t="s">
        <v>38</v>
      </c>
      <c r="W388" s="1" t="s">
        <v>91</v>
      </c>
      <c r="X388" s="1">
        <v>10000366</v>
      </c>
      <c r="Z388" s="1" t="s">
        <v>2097</v>
      </c>
      <c r="AA388" s="1" t="s">
        <v>41</v>
      </c>
    </row>
    <row r="389" spans="1:27" x14ac:dyDescent="0.3">
      <c r="A389" s="1">
        <v>2002</v>
      </c>
      <c r="B389" s="1" t="s">
        <v>2089</v>
      </c>
      <c r="C389" s="1" t="s">
        <v>154</v>
      </c>
      <c r="D389" s="1" t="s">
        <v>2090</v>
      </c>
      <c r="E389" s="1" t="s">
        <v>8570</v>
      </c>
      <c r="F389" s="1" t="s">
        <v>26</v>
      </c>
      <c r="G389" s="1" t="s">
        <v>2100</v>
      </c>
      <c r="H389" s="1" t="s">
        <v>2092</v>
      </c>
      <c r="I389" s="1" t="s">
        <v>2101</v>
      </c>
      <c r="J389" s="1">
        <f t="shared" si="4"/>
        <v>119</v>
      </c>
      <c r="K389" s="1">
        <f t="shared" si="6"/>
        <v>0.42016806722689076</v>
      </c>
      <c r="L389" s="1" t="s">
        <v>36</v>
      </c>
      <c r="M389" s="1" t="s">
        <v>59</v>
      </c>
      <c r="N389" s="1" t="s">
        <v>2094</v>
      </c>
      <c r="O389" s="1">
        <v>70</v>
      </c>
      <c r="P389" s="1" t="s">
        <v>2095</v>
      </c>
      <c r="Q389" s="1" t="str">
        <f ca="1">IFERROR(__xludf.DUMMYFUNCTION("IFNA(IFS(REGEXMATCH(R390,""MgCl""),""MgCl"",REGEXMATCH(R390,""CaCl""),""CaCl"", REGEXMATCH(R390,""MgCl CaCl""),""MgCl CaCl""),""None"")
"),"MgCl")</f>
        <v>MgCl</v>
      </c>
      <c r="R389" s="1" t="s">
        <v>34</v>
      </c>
      <c r="S389" s="1" t="s">
        <v>878</v>
      </c>
      <c r="T389" s="1" t="s">
        <v>36</v>
      </c>
      <c r="U389" s="1" t="s">
        <v>2096</v>
      </c>
      <c r="V389" s="1" t="s">
        <v>38</v>
      </c>
      <c r="W389" s="1" t="s">
        <v>91</v>
      </c>
      <c r="X389" s="1">
        <v>10000367</v>
      </c>
      <c r="Z389" s="1" t="s">
        <v>2097</v>
      </c>
      <c r="AA389" s="1" t="s">
        <v>41</v>
      </c>
    </row>
    <row r="390" spans="1:27" x14ac:dyDescent="0.3">
      <c r="A390" s="1">
        <v>2002</v>
      </c>
      <c r="B390" s="1" t="s">
        <v>2102</v>
      </c>
      <c r="C390" s="1" t="s">
        <v>1962</v>
      </c>
      <c r="D390" s="1" t="s">
        <v>2103</v>
      </c>
      <c r="E390" s="1" t="s">
        <v>8761</v>
      </c>
      <c r="F390" s="1" t="s">
        <v>26</v>
      </c>
      <c r="G390" s="1" t="s">
        <v>2104</v>
      </c>
      <c r="H390" s="1" t="s">
        <v>2105</v>
      </c>
      <c r="I390" s="1" t="s">
        <v>2106</v>
      </c>
      <c r="J390" s="1">
        <f t="shared" si="4"/>
        <v>33</v>
      </c>
      <c r="K390" s="1">
        <f t="shared" si="6"/>
        <v>0.51515151515151514</v>
      </c>
      <c r="L390" s="1" t="s">
        <v>2107</v>
      </c>
      <c r="M390" s="1">
        <v>2</v>
      </c>
      <c r="N390" s="1" t="s">
        <v>2108</v>
      </c>
      <c r="O390" s="1">
        <v>20</v>
      </c>
      <c r="P390" s="1" t="s">
        <v>2109</v>
      </c>
      <c r="Q390" s="1" t="s">
        <v>33</v>
      </c>
      <c r="R390" s="1" t="s">
        <v>315</v>
      </c>
      <c r="S390" s="1" t="s">
        <v>503</v>
      </c>
      <c r="T390" s="1" t="s">
        <v>36</v>
      </c>
      <c r="U390" s="1" t="s">
        <v>2110</v>
      </c>
      <c r="V390" s="1" t="s">
        <v>38</v>
      </c>
      <c r="W390" s="1" t="s">
        <v>91</v>
      </c>
      <c r="X390" s="1">
        <v>10000368</v>
      </c>
      <c r="Z390" s="1" t="s">
        <v>2111</v>
      </c>
      <c r="AA390" s="1" t="s">
        <v>41</v>
      </c>
    </row>
    <row r="391" spans="1:27" x14ac:dyDescent="0.3">
      <c r="A391" s="1">
        <v>2002</v>
      </c>
      <c r="B391" s="1" t="s">
        <v>2112</v>
      </c>
      <c r="C391" s="1" t="s">
        <v>289</v>
      </c>
      <c r="D391" s="1" t="s">
        <v>2113</v>
      </c>
      <c r="E391" s="1" t="s">
        <v>8571</v>
      </c>
      <c r="F391" s="1" t="s">
        <v>26</v>
      </c>
      <c r="G391" s="1" t="s">
        <v>2114</v>
      </c>
      <c r="H391" s="1" t="s">
        <v>2115</v>
      </c>
      <c r="I391" s="1" t="s">
        <v>2116</v>
      </c>
      <c r="J391" s="1">
        <f t="shared" si="4"/>
        <v>66</v>
      </c>
      <c r="K391" s="1">
        <f t="shared" si="6"/>
        <v>0.51515151515151514</v>
      </c>
      <c r="L391" s="1" t="s">
        <v>2117</v>
      </c>
      <c r="M391" s="1">
        <v>29</v>
      </c>
      <c r="N391" s="1" t="s">
        <v>2118</v>
      </c>
      <c r="O391" s="1">
        <v>70</v>
      </c>
      <c r="P391" s="1" t="s">
        <v>2119</v>
      </c>
      <c r="Q391" s="1" t="s">
        <v>33</v>
      </c>
      <c r="R391" s="1" t="s">
        <v>34</v>
      </c>
      <c r="S391" s="1" t="s">
        <v>391</v>
      </c>
      <c r="T391" s="1" t="s">
        <v>36</v>
      </c>
      <c r="U391" s="1" t="s">
        <v>2120</v>
      </c>
      <c r="V391" s="1" t="s">
        <v>38</v>
      </c>
      <c r="W391" s="1" t="s">
        <v>91</v>
      </c>
      <c r="X391" s="1">
        <v>10000369</v>
      </c>
      <c r="Z391" s="1" t="s">
        <v>2121</v>
      </c>
      <c r="AA391" s="1" t="s">
        <v>41</v>
      </c>
    </row>
    <row r="392" spans="1:27" x14ac:dyDescent="0.3">
      <c r="A392" s="1">
        <v>2002</v>
      </c>
      <c r="B392" s="1" t="s">
        <v>2122</v>
      </c>
      <c r="C392" s="1" t="s">
        <v>81</v>
      </c>
      <c r="D392" s="1" t="s">
        <v>2123</v>
      </c>
      <c r="E392" s="1" t="s">
        <v>8762</v>
      </c>
      <c r="F392" s="1" t="s">
        <v>26</v>
      </c>
      <c r="G392" s="1" t="s">
        <v>2124</v>
      </c>
      <c r="H392" s="1" t="s">
        <v>2125</v>
      </c>
      <c r="I392" s="1" t="s">
        <v>2126</v>
      </c>
      <c r="J392" s="1">
        <f t="shared" si="4"/>
        <v>122</v>
      </c>
      <c r="K392" s="1">
        <f t="shared" si="6"/>
        <v>0.47540983606557374</v>
      </c>
      <c r="L392" s="1" t="s">
        <v>2127</v>
      </c>
      <c r="M392" s="1">
        <v>28</v>
      </c>
      <c r="N392" s="1" t="s">
        <v>2128</v>
      </c>
      <c r="O392" s="1">
        <v>52</v>
      </c>
      <c r="P392" s="1" t="s">
        <v>2129</v>
      </c>
      <c r="Q392" s="1" t="s">
        <v>33</v>
      </c>
      <c r="R392" s="1" t="s">
        <v>103</v>
      </c>
      <c r="S392" s="1" t="s">
        <v>2130</v>
      </c>
      <c r="T392" s="1" t="s">
        <v>36</v>
      </c>
      <c r="U392" s="1" t="s">
        <v>2131</v>
      </c>
      <c r="V392" s="1" t="s">
        <v>38</v>
      </c>
      <c r="W392" s="1" t="s">
        <v>91</v>
      </c>
      <c r="X392" s="1">
        <v>10000370</v>
      </c>
      <c r="Z392" s="1" t="s">
        <v>2132</v>
      </c>
      <c r="AA392" s="1" t="s">
        <v>41</v>
      </c>
    </row>
    <row r="393" spans="1:27" x14ac:dyDescent="0.3">
      <c r="A393" s="1">
        <v>2002</v>
      </c>
      <c r="B393" s="1" t="s">
        <v>2122</v>
      </c>
      <c r="C393" s="1" t="s">
        <v>81</v>
      </c>
      <c r="D393" s="1" t="s">
        <v>2123</v>
      </c>
      <c r="E393" s="1" t="s">
        <v>8762</v>
      </c>
      <c r="F393" s="1" t="s">
        <v>26</v>
      </c>
      <c r="G393" s="1" t="s">
        <v>2133</v>
      </c>
      <c r="H393" s="1" t="s">
        <v>2125</v>
      </c>
      <c r="I393" s="1" t="s">
        <v>2134</v>
      </c>
      <c r="J393" s="1">
        <f t="shared" si="4"/>
        <v>105</v>
      </c>
      <c r="K393" s="1">
        <f t="shared" si="6"/>
        <v>0.50476190476190474</v>
      </c>
      <c r="L393" s="1" t="s">
        <v>2135</v>
      </c>
      <c r="M393" s="1">
        <v>60</v>
      </c>
      <c r="N393" s="1" t="s">
        <v>2136</v>
      </c>
      <c r="O393" s="1">
        <v>58</v>
      </c>
      <c r="P393" s="1" t="s">
        <v>2129</v>
      </c>
      <c r="Q393" s="1" t="s">
        <v>33</v>
      </c>
      <c r="R393" s="1" t="s">
        <v>103</v>
      </c>
      <c r="S393" s="1" t="s">
        <v>2130</v>
      </c>
      <c r="T393" s="1" t="s">
        <v>36</v>
      </c>
      <c r="U393" s="1" t="s">
        <v>2131</v>
      </c>
      <c r="V393" s="1" t="s">
        <v>38</v>
      </c>
      <c r="W393" s="1" t="s">
        <v>2137</v>
      </c>
      <c r="X393" s="1">
        <v>10000371</v>
      </c>
      <c r="Z393" s="1" t="s">
        <v>2132</v>
      </c>
      <c r="AA393" s="1" t="s">
        <v>41</v>
      </c>
    </row>
    <row r="394" spans="1:27" x14ac:dyDescent="0.3">
      <c r="A394" s="1">
        <v>2002</v>
      </c>
      <c r="B394" s="1" t="s">
        <v>2122</v>
      </c>
      <c r="C394" s="1" t="s">
        <v>81</v>
      </c>
      <c r="D394" s="1" t="s">
        <v>2123</v>
      </c>
      <c r="E394" s="1" t="s">
        <v>8762</v>
      </c>
      <c r="F394" s="1" t="s">
        <v>26</v>
      </c>
      <c r="G394" s="1" t="s">
        <v>2138</v>
      </c>
      <c r="H394" s="1" t="s">
        <v>2125</v>
      </c>
      <c r="I394" s="1" t="s">
        <v>2139</v>
      </c>
      <c r="J394" s="1">
        <f t="shared" si="4"/>
        <v>106</v>
      </c>
      <c r="K394" s="1">
        <f t="shared" si="6"/>
        <v>0.47169811320754718</v>
      </c>
      <c r="L394" s="1" t="s">
        <v>2140</v>
      </c>
      <c r="M394" s="1">
        <v>200</v>
      </c>
      <c r="N394" s="1" t="s">
        <v>2141</v>
      </c>
      <c r="O394" s="1">
        <v>64</v>
      </c>
      <c r="P394" s="1" t="s">
        <v>2129</v>
      </c>
      <c r="Q394" s="1" t="s">
        <v>33</v>
      </c>
      <c r="R394" s="1" t="s">
        <v>103</v>
      </c>
      <c r="S394" s="1" t="s">
        <v>2130</v>
      </c>
      <c r="T394" s="1" t="s">
        <v>36</v>
      </c>
      <c r="U394" s="1" t="s">
        <v>2131</v>
      </c>
      <c r="V394" s="1" t="s">
        <v>38</v>
      </c>
      <c r="W394" s="1" t="s">
        <v>91</v>
      </c>
      <c r="X394" s="1">
        <v>10000372</v>
      </c>
      <c r="Z394" s="1" t="s">
        <v>2132</v>
      </c>
      <c r="AA394" s="1" t="s">
        <v>41</v>
      </c>
    </row>
    <row r="395" spans="1:27" x14ac:dyDescent="0.3">
      <c r="A395" s="1">
        <v>2002</v>
      </c>
      <c r="B395" s="1" t="s">
        <v>2122</v>
      </c>
      <c r="C395" s="1" t="s">
        <v>81</v>
      </c>
      <c r="D395" s="1" t="s">
        <v>2123</v>
      </c>
      <c r="E395" s="1" t="s">
        <v>8762</v>
      </c>
      <c r="F395" s="1" t="s">
        <v>26</v>
      </c>
      <c r="G395" s="1" t="s">
        <v>2142</v>
      </c>
      <c r="H395" s="1" t="s">
        <v>2125</v>
      </c>
      <c r="I395" s="1" t="s">
        <v>2143</v>
      </c>
      <c r="J395" s="1">
        <f t="shared" si="4"/>
        <v>99</v>
      </c>
      <c r="K395" s="1">
        <f t="shared" si="6"/>
        <v>0.46464646464646464</v>
      </c>
      <c r="L395" s="1" t="s">
        <v>2144</v>
      </c>
      <c r="M395" s="1">
        <v>250</v>
      </c>
      <c r="N395" s="1" t="s">
        <v>2141</v>
      </c>
      <c r="O395" s="1">
        <v>64</v>
      </c>
      <c r="P395" s="1" t="s">
        <v>2129</v>
      </c>
      <c r="Q395" s="1" t="s">
        <v>33</v>
      </c>
      <c r="R395" s="1" t="s">
        <v>103</v>
      </c>
      <c r="S395" s="1" t="s">
        <v>2130</v>
      </c>
      <c r="T395" s="1" t="s">
        <v>36</v>
      </c>
      <c r="U395" s="1" t="s">
        <v>2131</v>
      </c>
      <c r="V395" s="1" t="s">
        <v>38</v>
      </c>
      <c r="W395" s="1" t="s">
        <v>91</v>
      </c>
      <c r="X395" s="1">
        <v>10000373</v>
      </c>
      <c r="Z395" s="1" t="s">
        <v>2132</v>
      </c>
      <c r="AA395" s="1" t="s">
        <v>41</v>
      </c>
    </row>
    <row r="396" spans="1:27" x14ac:dyDescent="0.3">
      <c r="A396" s="1">
        <v>2002</v>
      </c>
      <c r="B396" s="1" t="s">
        <v>2122</v>
      </c>
      <c r="C396" s="1" t="s">
        <v>81</v>
      </c>
      <c r="D396" s="1" t="s">
        <v>2123</v>
      </c>
      <c r="E396" s="1" t="s">
        <v>8762</v>
      </c>
      <c r="F396" s="1" t="s">
        <v>26</v>
      </c>
      <c r="G396" s="1" t="s">
        <v>2145</v>
      </c>
      <c r="H396" s="1" t="s">
        <v>2125</v>
      </c>
      <c r="I396" s="1" t="s">
        <v>2146</v>
      </c>
      <c r="J396" s="1">
        <f t="shared" si="4"/>
        <v>108</v>
      </c>
      <c r="K396" s="1">
        <f t="shared" si="6"/>
        <v>0.48148148148148145</v>
      </c>
      <c r="L396" s="1" t="s">
        <v>2144</v>
      </c>
      <c r="M396" s="1">
        <v>250</v>
      </c>
      <c r="N396" s="1" t="s">
        <v>2128</v>
      </c>
      <c r="O396" s="1">
        <v>52</v>
      </c>
      <c r="P396" s="1" t="s">
        <v>2129</v>
      </c>
      <c r="Q396" s="1" t="s">
        <v>33</v>
      </c>
      <c r="R396" s="1" t="s">
        <v>103</v>
      </c>
      <c r="S396" s="1" t="s">
        <v>2130</v>
      </c>
      <c r="T396" s="1" t="s">
        <v>36</v>
      </c>
      <c r="U396" s="1" t="s">
        <v>2131</v>
      </c>
      <c r="V396" s="1" t="s">
        <v>38</v>
      </c>
      <c r="W396" s="1" t="s">
        <v>91</v>
      </c>
      <c r="X396" s="1">
        <v>10000374</v>
      </c>
      <c r="Z396" s="1" t="s">
        <v>2132</v>
      </c>
      <c r="AA396" s="1" t="s">
        <v>41</v>
      </c>
    </row>
    <row r="397" spans="1:27" x14ac:dyDescent="0.3">
      <c r="A397" s="1">
        <v>2002</v>
      </c>
      <c r="B397" s="1" t="s">
        <v>2122</v>
      </c>
      <c r="C397" s="1" t="s">
        <v>81</v>
      </c>
      <c r="D397" s="1" t="s">
        <v>2123</v>
      </c>
      <c r="E397" s="1" t="s">
        <v>8762</v>
      </c>
      <c r="F397" s="1" t="s">
        <v>26</v>
      </c>
      <c r="G397" s="1" t="s">
        <v>2147</v>
      </c>
      <c r="H397" s="1" t="s">
        <v>2125</v>
      </c>
      <c r="I397" s="1" t="s">
        <v>2148</v>
      </c>
      <c r="J397" s="1">
        <f t="shared" si="4"/>
        <v>129</v>
      </c>
      <c r="K397" s="1">
        <f t="shared" si="6"/>
        <v>0.48062015503875971</v>
      </c>
      <c r="L397" s="1" t="s">
        <v>2149</v>
      </c>
      <c r="M397" s="1">
        <v>500</v>
      </c>
      <c r="N397" s="1" t="s">
        <v>2128</v>
      </c>
      <c r="O397" s="1">
        <v>52</v>
      </c>
      <c r="P397" s="1" t="s">
        <v>2129</v>
      </c>
      <c r="Q397" s="1" t="s">
        <v>33</v>
      </c>
      <c r="R397" s="1" t="s">
        <v>103</v>
      </c>
      <c r="S397" s="1" t="s">
        <v>2130</v>
      </c>
      <c r="T397" s="1" t="s">
        <v>36</v>
      </c>
      <c r="U397" s="1" t="s">
        <v>2131</v>
      </c>
      <c r="V397" s="1" t="s">
        <v>38</v>
      </c>
      <c r="W397" s="1" t="s">
        <v>91</v>
      </c>
      <c r="X397" s="1">
        <v>10000375</v>
      </c>
      <c r="Z397" s="1" t="s">
        <v>2132</v>
      </c>
      <c r="AA397" s="1" t="s">
        <v>41</v>
      </c>
    </row>
    <row r="398" spans="1:27" x14ac:dyDescent="0.3">
      <c r="A398" s="1">
        <v>2002</v>
      </c>
      <c r="B398" s="1" t="s">
        <v>2150</v>
      </c>
      <c r="C398" s="1" t="s">
        <v>892</v>
      </c>
      <c r="D398" s="1" t="s">
        <v>2151</v>
      </c>
      <c r="E398" s="1" t="s">
        <v>2159</v>
      </c>
      <c r="F398" s="1" t="s">
        <v>26</v>
      </c>
      <c r="G398" s="1" t="s">
        <v>655</v>
      </c>
      <c r="H398" s="1" t="s">
        <v>2152</v>
      </c>
      <c r="I398" s="1" t="s">
        <v>2153</v>
      </c>
      <c r="J398" s="1">
        <f t="shared" si="4"/>
        <v>72</v>
      </c>
      <c r="K398" s="1">
        <f t="shared" si="6"/>
        <v>0.51388888888888884</v>
      </c>
      <c r="L398" s="1" t="s">
        <v>2154</v>
      </c>
      <c r="M398" s="1">
        <v>1</v>
      </c>
      <c r="N398" s="1" t="s">
        <v>2155</v>
      </c>
      <c r="O398" s="1">
        <v>16</v>
      </c>
      <c r="P398" s="1" t="s">
        <v>2156</v>
      </c>
      <c r="Q398" s="1" t="s">
        <v>33</v>
      </c>
      <c r="R398" s="1" t="s">
        <v>34</v>
      </c>
      <c r="S398" s="1" t="s">
        <v>391</v>
      </c>
      <c r="T398" s="1" t="s">
        <v>36</v>
      </c>
      <c r="U398" s="1" t="s">
        <v>2157</v>
      </c>
      <c r="V398" s="1" t="s">
        <v>38</v>
      </c>
      <c r="W398" s="1" t="s">
        <v>91</v>
      </c>
      <c r="X398" s="1">
        <v>10000376</v>
      </c>
      <c r="Z398" s="1" t="s">
        <v>2158</v>
      </c>
      <c r="AA398" s="1" t="s">
        <v>41</v>
      </c>
    </row>
    <row r="399" spans="1:27" x14ac:dyDescent="0.3">
      <c r="A399" s="1">
        <v>2002</v>
      </c>
      <c r="B399" s="1" t="s">
        <v>2150</v>
      </c>
      <c r="C399" s="1" t="s">
        <v>892</v>
      </c>
      <c r="D399" s="1" t="s">
        <v>2151</v>
      </c>
      <c r="E399" s="1" t="s">
        <v>2159</v>
      </c>
      <c r="F399" s="1" t="s">
        <v>26</v>
      </c>
      <c r="G399" s="1" t="s">
        <v>2160</v>
      </c>
      <c r="H399" s="1" t="s">
        <v>2152</v>
      </c>
      <c r="I399" s="1" t="s">
        <v>2161</v>
      </c>
      <c r="J399" s="1">
        <f t="shared" si="4"/>
        <v>72</v>
      </c>
      <c r="K399" s="1">
        <f t="shared" si="6"/>
        <v>0.54166666666666663</v>
      </c>
      <c r="L399" s="1" t="s">
        <v>2162</v>
      </c>
      <c r="M399" s="1">
        <v>0.46</v>
      </c>
      <c r="N399" s="1" t="s">
        <v>2155</v>
      </c>
      <c r="O399" s="1">
        <v>16</v>
      </c>
      <c r="P399" s="1" t="s">
        <v>2156</v>
      </c>
      <c r="Q399" s="1" t="s">
        <v>33</v>
      </c>
      <c r="R399" s="1" t="s">
        <v>34</v>
      </c>
      <c r="S399" s="1" t="s">
        <v>391</v>
      </c>
      <c r="T399" s="1" t="s">
        <v>36</v>
      </c>
      <c r="U399" s="1" t="s">
        <v>2157</v>
      </c>
      <c r="V399" s="1" t="s">
        <v>38</v>
      </c>
      <c r="W399" s="1" t="s">
        <v>91</v>
      </c>
      <c r="X399" s="1">
        <v>10000377</v>
      </c>
      <c r="Z399" s="1" t="s">
        <v>2158</v>
      </c>
      <c r="AA399" s="1" t="s">
        <v>41</v>
      </c>
    </row>
    <row r="400" spans="1:27" x14ac:dyDescent="0.3">
      <c r="A400" s="1">
        <v>2002</v>
      </c>
      <c r="B400" s="1" t="s">
        <v>2150</v>
      </c>
      <c r="C400" s="1" t="s">
        <v>892</v>
      </c>
      <c r="D400" s="1" t="s">
        <v>2151</v>
      </c>
      <c r="E400" s="1" t="s">
        <v>2159</v>
      </c>
      <c r="F400" s="1" t="s">
        <v>26</v>
      </c>
      <c r="G400" s="1" t="s">
        <v>2163</v>
      </c>
      <c r="H400" s="1" t="s">
        <v>2152</v>
      </c>
      <c r="I400" s="1" t="s">
        <v>2164</v>
      </c>
      <c r="J400" s="1">
        <f t="shared" si="4"/>
        <v>72</v>
      </c>
      <c r="K400" s="1">
        <f t="shared" si="6"/>
        <v>0.47222222222222221</v>
      </c>
      <c r="L400" s="1" t="s">
        <v>2165</v>
      </c>
      <c r="M400" s="1">
        <v>1.19</v>
      </c>
      <c r="N400" s="1" t="s">
        <v>2155</v>
      </c>
      <c r="O400" s="1">
        <v>16</v>
      </c>
      <c r="P400" s="1" t="s">
        <v>2156</v>
      </c>
      <c r="Q400" s="1" t="s">
        <v>33</v>
      </c>
      <c r="R400" s="1" t="s">
        <v>34</v>
      </c>
      <c r="S400" s="1" t="s">
        <v>391</v>
      </c>
      <c r="T400" s="1" t="s">
        <v>36</v>
      </c>
      <c r="U400" s="1" t="s">
        <v>2157</v>
      </c>
      <c r="V400" s="1" t="s">
        <v>38</v>
      </c>
      <c r="W400" s="1" t="s">
        <v>91</v>
      </c>
      <c r="X400" s="1">
        <v>10000378</v>
      </c>
      <c r="Z400" s="1" t="s">
        <v>2158</v>
      </c>
      <c r="AA400" s="1" t="s">
        <v>41</v>
      </c>
    </row>
    <row r="401" spans="1:28" x14ac:dyDescent="0.3">
      <c r="A401" s="1">
        <v>2002</v>
      </c>
      <c r="B401" s="1" t="s">
        <v>2150</v>
      </c>
      <c r="C401" s="1" t="s">
        <v>892</v>
      </c>
      <c r="D401" s="1" t="s">
        <v>2151</v>
      </c>
      <c r="E401" s="1" t="s">
        <v>2159</v>
      </c>
      <c r="F401" s="1" t="s">
        <v>26</v>
      </c>
      <c r="G401" s="1" t="s">
        <v>2166</v>
      </c>
      <c r="H401" s="1" t="s">
        <v>2152</v>
      </c>
      <c r="I401" s="1" t="s">
        <v>2167</v>
      </c>
      <c r="J401" s="1">
        <f t="shared" si="4"/>
        <v>72</v>
      </c>
      <c r="K401" s="1">
        <f t="shared" si="6"/>
        <v>0.5</v>
      </c>
      <c r="L401" s="1" t="s">
        <v>2168</v>
      </c>
      <c r="M401" s="1">
        <v>0.1</v>
      </c>
      <c r="N401" s="1" t="s">
        <v>2155</v>
      </c>
      <c r="O401" s="1">
        <v>16</v>
      </c>
      <c r="P401" s="1" t="s">
        <v>2156</v>
      </c>
      <c r="Q401" s="1" t="s">
        <v>33</v>
      </c>
      <c r="R401" s="1" t="s">
        <v>34</v>
      </c>
      <c r="S401" s="1" t="s">
        <v>391</v>
      </c>
      <c r="T401" s="1" t="s">
        <v>36</v>
      </c>
      <c r="U401" s="1" t="s">
        <v>2157</v>
      </c>
      <c r="V401" s="1" t="s">
        <v>38</v>
      </c>
      <c r="W401" s="1" t="s">
        <v>91</v>
      </c>
      <c r="X401" s="1">
        <v>10000379</v>
      </c>
      <c r="Z401" s="1" t="s">
        <v>2158</v>
      </c>
      <c r="AA401" s="1" t="s">
        <v>41</v>
      </c>
    </row>
    <row r="402" spans="1:28" x14ac:dyDescent="0.3">
      <c r="A402" s="1">
        <v>2002</v>
      </c>
      <c r="B402" s="1" t="s">
        <v>2169</v>
      </c>
      <c r="C402" s="1" t="s">
        <v>382</v>
      </c>
      <c r="D402" s="1" t="s">
        <v>2170</v>
      </c>
      <c r="E402" s="1" t="s">
        <v>2180</v>
      </c>
      <c r="F402" s="1" t="s">
        <v>107</v>
      </c>
      <c r="G402" s="1" t="s">
        <v>2171</v>
      </c>
      <c r="H402" s="1" t="s">
        <v>2172</v>
      </c>
      <c r="I402" s="1" t="s">
        <v>2173</v>
      </c>
      <c r="J402" s="1">
        <f t="shared" si="4"/>
        <v>107</v>
      </c>
      <c r="K402" s="1">
        <f t="shared" si="6"/>
        <v>0.53271028037383172</v>
      </c>
      <c r="L402" s="1" t="s">
        <v>2174</v>
      </c>
      <c r="M402" s="1">
        <v>142</v>
      </c>
      <c r="N402" s="1" t="s">
        <v>2175</v>
      </c>
      <c r="O402" s="1">
        <v>40</v>
      </c>
      <c r="P402" s="1" t="s">
        <v>2176</v>
      </c>
      <c r="Q402" s="1" t="s">
        <v>57</v>
      </c>
      <c r="R402" s="1" t="s">
        <v>103</v>
      </c>
      <c r="S402" s="1" t="s">
        <v>73</v>
      </c>
      <c r="T402" s="1" t="s">
        <v>36</v>
      </c>
      <c r="U402" s="1" t="s">
        <v>2177</v>
      </c>
      <c r="V402" s="1" t="s">
        <v>38</v>
      </c>
      <c r="W402" s="1" t="s">
        <v>2178</v>
      </c>
      <c r="X402" s="1">
        <v>10000380</v>
      </c>
      <c r="Z402" s="1" t="s">
        <v>2179</v>
      </c>
      <c r="AA402" s="1" t="s">
        <v>41</v>
      </c>
    </row>
    <row r="403" spans="1:28" x14ac:dyDescent="0.3">
      <c r="A403" s="1">
        <v>2002</v>
      </c>
      <c r="B403" s="1" t="s">
        <v>2169</v>
      </c>
      <c r="C403" s="1" t="s">
        <v>382</v>
      </c>
      <c r="D403" s="1" t="s">
        <v>2170</v>
      </c>
      <c r="E403" s="1" t="s">
        <v>2180</v>
      </c>
      <c r="F403" s="1" t="s">
        <v>107</v>
      </c>
      <c r="G403" s="1" t="s">
        <v>2181</v>
      </c>
      <c r="H403" s="1" t="s">
        <v>2172</v>
      </c>
      <c r="I403" s="1" t="s">
        <v>2182</v>
      </c>
      <c r="J403" s="1">
        <f t="shared" si="4"/>
        <v>103</v>
      </c>
      <c r="K403" s="1">
        <f t="shared" si="6"/>
        <v>0.49514563106796117</v>
      </c>
      <c r="L403" s="1" t="s">
        <v>2183</v>
      </c>
      <c r="M403" s="1">
        <v>400</v>
      </c>
      <c r="N403" s="1" t="s">
        <v>2175</v>
      </c>
      <c r="O403" s="1">
        <v>40</v>
      </c>
      <c r="P403" s="1" t="s">
        <v>2176</v>
      </c>
      <c r="Q403" s="1" t="s">
        <v>57</v>
      </c>
      <c r="R403" s="1" t="s">
        <v>103</v>
      </c>
      <c r="S403" s="1" t="s">
        <v>73</v>
      </c>
      <c r="T403" s="1" t="s">
        <v>36</v>
      </c>
      <c r="U403" s="1" t="s">
        <v>2177</v>
      </c>
      <c r="V403" s="1" t="s">
        <v>38</v>
      </c>
      <c r="W403" s="1" t="s">
        <v>2178</v>
      </c>
      <c r="X403" s="1">
        <v>10000381</v>
      </c>
      <c r="Z403" s="1" t="s">
        <v>2179</v>
      </c>
      <c r="AA403" s="1" t="s">
        <v>41</v>
      </c>
      <c r="AB403" s="1" t="s">
        <v>8763</v>
      </c>
    </row>
    <row r="404" spans="1:28" x14ac:dyDescent="0.3">
      <c r="A404" s="1">
        <v>2002</v>
      </c>
      <c r="B404" s="1" t="s">
        <v>2169</v>
      </c>
      <c r="C404" s="1" t="s">
        <v>382</v>
      </c>
      <c r="D404" s="1" t="s">
        <v>2170</v>
      </c>
      <c r="E404" s="1" t="s">
        <v>2180</v>
      </c>
      <c r="F404" s="1" t="s">
        <v>107</v>
      </c>
      <c r="G404" s="1" t="s">
        <v>2184</v>
      </c>
      <c r="H404" s="1" t="s">
        <v>2172</v>
      </c>
      <c r="I404" s="1" t="s">
        <v>2185</v>
      </c>
      <c r="J404" s="1">
        <f t="shared" si="4"/>
        <v>107</v>
      </c>
      <c r="K404" s="1">
        <f t="shared" si="6"/>
        <v>0.52336448598130836</v>
      </c>
      <c r="L404" s="1" t="s">
        <v>2186</v>
      </c>
      <c r="M404" s="1">
        <v>40</v>
      </c>
      <c r="N404" s="1" t="s">
        <v>2175</v>
      </c>
      <c r="O404" s="1">
        <v>40</v>
      </c>
      <c r="P404" s="1" t="s">
        <v>2176</v>
      </c>
      <c r="Q404" s="1" t="s">
        <v>57</v>
      </c>
      <c r="R404" s="1" t="s">
        <v>103</v>
      </c>
      <c r="S404" s="1" t="s">
        <v>73</v>
      </c>
      <c r="T404" s="1" t="s">
        <v>36</v>
      </c>
      <c r="U404" s="1" t="s">
        <v>2177</v>
      </c>
      <c r="V404" s="1" t="s">
        <v>38</v>
      </c>
      <c r="W404" s="1" t="s">
        <v>2178</v>
      </c>
      <c r="X404" s="1">
        <v>10000382</v>
      </c>
      <c r="Z404" s="1" t="s">
        <v>2179</v>
      </c>
      <c r="AA404" s="1" t="s">
        <v>41</v>
      </c>
      <c r="AB404" s="1" t="s">
        <v>8764</v>
      </c>
    </row>
    <row r="405" spans="1:28" x14ac:dyDescent="0.3">
      <c r="A405" s="1">
        <v>2002</v>
      </c>
      <c r="B405" s="1" t="s">
        <v>2169</v>
      </c>
      <c r="C405" s="1" t="s">
        <v>382</v>
      </c>
      <c r="D405" s="1" t="s">
        <v>2170</v>
      </c>
      <c r="E405" s="1" t="s">
        <v>2180</v>
      </c>
      <c r="F405" s="1" t="s">
        <v>107</v>
      </c>
      <c r="G405" s="1" t="s">
        <v>2187</v>
      </c>
      <c r="H405" s="1" t="s">
        <v>2172</v>
      </c>
      <c r="I405" s="1" t="s">
        <v>2188</v>
      </c>
      <c r="J405" s="1">
        <f t="shared" si="4"/>
        <v>107</v>
      </c>
      <c r="K405" s="1">
        <f t="shared" si="6"/>
        <v>0.46728971962616822</v>
      </c>
      <c r="L405" s="1" t="s">
        <v>2189</v>
      </c>
      <c r="M405" s="1">
        <v>209</v>
      </c>
      <c r="N405" s="1" t="s">
        <v>2175</v>
      </c>
      <c r="O405" s="1">
        <v>40</v>
      </c>
      <c r="P405" s="1" t="s">
        <v>2176</v>
      </c>
      <c r="Q405" s="1" t="s">
        <v>57</v>
      </c>
      <c r="R405" s="1" t="s">
        <v>103</v>
      </c>
      <c r="S405" s="1" t="s">
        <v>73</v>
      </c>
      <c r="T405" s="1" t="s">
        <v>36</v>
      </c>
      <c r="U405" s="1" t="s">
        <v>2177</v>
      </c>
      <c r="V405" s="1" t="s">
        <v>38</v>
      </c>
      <c r="W405" s="1" t="s">
        <v>2178</v>
      </c>
      <c r="X405" s="1">
        <v>10000383</v>
      </c>
      <c r="Z405" s="1" t="s">
        <v>2179</v>
      </c>
      <c r="AA405" s="1" t="s">
        <v>41</v>
      </c>
      <c r="AB405" s="1" t="s">
        <v>8765</v>
      </c>
    </row>
    <row r="406" spans="1:28" x14ac:dyDescent="0.3">
      <c r="A406" s="1">
        <v>2002</v>
      </c>
      <c r="B406" s="1" t="s">
        <v>2190</v>
      </c>
      <c r="C406" s="1" t="s">
        <v>2191</v>
      </c>
      <c r="D406" s="1" t="s">
        <v>2192</v>
      </c>
      <c r="E406" s="1" t="s">
        <v>8572</v>
      </c>
      <c r="F406" s="1" t="s">
        <v>26</v>
      </c>
      <c r="G406" s="1" t="s">
        <v>2193</v>
      </c>
      <c r="H406" s="1" t="s">
        <v>2194</v>
      </c>
      <c r="I406" s="1" t="s">
        <v>2195</v>
      </c>
      <c r="J406" s="1">
        <f t="shared" si="4"/>
        <v>87</v>
      </c>
      <c r="K406" s="1">
        <f t="shared" si="6"/>
        <v>0.54022988505747127</v>
      </c>
      <c r="L406" s="1" t="s">
        <v>2196</v>
      </c>
      <c r="M406" s="1">
        <v>0.37</v>
      </c>
      <c r="N406" s="1" t="s">
        <v>2197</v>
      </c>
      <c r="O406" s="1">
        <v>40</v>
      </c>
      <c r="P406" s="1" t="s">
        <v>2198</v>
      </c>
      <c r="Q406" s="1" t="s">
        <v>297</v>
      </c>
      <c r="R406" s="1" t="s">
        <v>315</v>
      </c>
      <c r="S406" s="1">
        <v>7.5</v>
      </c>
      <c r="T406" s="1" t="s">
        <v>36</v>
      </c>
      <c r="U406" s="1" t="s">
        <v>2199</v>
      </c>
      <c r="V406" s="1" t="s">
        <v>38</v>
      </c>
      <c r="W406" s="1" t="s">
        <v>91</v>
      </c>
      <c r="X406" s="1">
        <v>10000384</v>
      </c>
      <c r="Z406" s="1" t="s">
        <v>2200</v>
      </c>
      <c r="AA406" s="1" t="s">
        <v>41</v>
      </c>
    </row>
    <row r="407" spans="1:28" x14ac:dyDescent="0.3">
      <c r="A407" s="1">
        <v>2003</v>
      </c>
      <c r="B407" s="1" t="s">
        <v>2201</v>
      </c>
      <c r="C407" s="1" t="s">
        <v>562</v>
      </c>
      <c r="D407" s="1" t="s">
        <v>2202</v>
      </c>
      <c r="E407" s="1" t="s">
        <v>8766</v>
      </c>
      <c r="F407" s="1" t="s">
        <v>26</v>
      </c>
      <c r="G407" s="1" t="s">
        <v>2203</v>
      </c>
      <c r="H407" s="1" t="s">
        <v>2204</v>
      </c>
      <c r="I407" s="1" t="s">
        <v>2205</v>
      </c>
      <c r="J407" s="1">
        <f t="shared" si="4"/>
        <v>86</v>
      </c>
      <c r="K407" s="1">
        <f t="shared" si="6"/>
        <v>0.56976744186046513</v>
      </c>
      <c r="L407" s="1" t="s">
        <v>2206</v>
      </c>
      <c r="M407" s="1" t="s">
        <v>59</v>
      </c>
      <c r="N407" s="1" t="s">
        <v>2207</v>
      </c>
      <c r="O407" s="1">
        <v>40</v>
      </c>
      <c r="P407" s="1" t="s">
        <v>2208</v>
      </c>
      <c r="Q407" s="1" t="str">
        <f ca="1">IFERROR(__xludf.DUMMYFUNCTION("IFNA(IFS(REGEXMATCH(R408,""MgCl""),""MgCl"",REGEXMATCH(R408,""CaCl""),""CaCl"", REGEXMATCH(R408,""MgCl CaCl""),""MgCl CaCl""),""None"")
"),"MgCl")</f>
        <v>MgCl</v>
      </c>
      <c r="R407" s="1" t="s">
        <v>34</v>
      </c>
      <c r="S407" s="1">
        <v>8</v>
      </c>
      <c r="T407" s="1" t="s">
        <v>2009</v>
      </c>
      <c r="U407" s="1" t="s">
        <v>2209</v>
      </c>
      <c r="V407" s="1" t="s">
        <v>38</v>
      </c>
      <c r="W407" s="1" t="s">
        <v>91</v>
      </c>
      <c r="X407" s="1">
        <v>10000385</v>
      </c>
      <c r="Z407" s="1" t="s">
        <v>2210</v>
      </c>
      <c r="AA407" s="1" t="s">
        <v>41</v>
      </c>
    </row>
    <row r="408" spans="1:28" x14ac:dyDescent="0.3">
      <c r="A408" s="1">
        <v>2003</v>
      </c>
      <c r="B408" s="1" t="s">
        <v>2201</v>
      </c>
      <c r="C408" s="1" t="s">
        <v>562</v>
      </c>
      <c r="D408" s="1" t="s">
        <v>2202</v>
      </c>
      <c r="E408" s="1" t="s">
        <v>8766</v>
      </c>
      <c r="F408" s="1" t="s">
        <v>26</v>
      </c>
      <c r="G408" s="1" t="s">
        <v>2211</v>
      </c>
      <c r="H408" s="1" t="s">
        <v>2204</v>
      </c>
      <c r="I408" s="1" t="s">
        <v>2212</v>
      </c>
      <c r="J408" s="1">
        <f t="shared" si="4"/>
        <v>87</v>
      </c>
      <c r="K408" s="1">
        <f t="shared" si="6"/>
        <v>0.50574712643678166</v>
      </c>
      <c r="L408" s="1" t="s">
        <v>2213</v>
      </c>
      <c r="M408" s="1" t="s">
        <v>59</v>
      </c>
      <c r="N408" s="1" t="s">
        <v>2207</v>
      </c>
      <c r="O408" s="1">
        <v>40</v>
      </c>
      <c r="P408" s="1" t="s">
        <v>2208</v>
      </c>
      <c r="Q408" s="1" t="str">
        <f ca="1">IFERROR(__xludf.DUMMYFUNCTION("IFNA(IFS(REGEXMATCH(R409,""MgCl""),""MgCl"",REGEXMATCH(R409,""CaCl""),""CaCl"", REGEXMATCH(R409,""MgCl CaCl""),""MgCl CaCl""),""None"")
"),"MgCl")</f>
        <v>MgCl</v>
      </c>
      <c r="R408" s="1" t="s">
        <v>34</v>
      </c>
      <c r="S408" s="1">
        <v>8</v>
      </c>
      <c r="T408" s="1" t="s">
        <v>2009</v>
      </c>
      <c r="U408" s="1" t="s">
        <v>2209</v>
      </c>
      <c r="V408" s="1" t="s">
        <v>38</v>
      </c>
      <c r="W408" s="1" t="s">
        <v>91</v>
      </c>
      <c r="X408" s="1">
        <v>10000386</v>
      </c>
      <c r="Z408" s="1" t="s">
        <v>2210</v>
      </c>
      <c r="AA408" s="1" t="s">
        <v>41</v>
      </c>
    </row>
    <row r="409" spans="1:28" x14ac:dyDescent="0.3">
      <c r="A409" s="1">
        <v>2003</v>
      </c>
      <c r="B409" s="1" t="s">
        <v>2201</v>
      </c>
      <c r="C409" s="1" t="s">
        <v>562</v>
      </c>
      <c r="D409" s="1" t="s">
        <v>2202</v>
      </c>
      <c r="E409" s="1" t="s">
        <v>8766</v>
      </c>
      <c r="F409" s="1" t="s">
        <v>26</v>
      </c>
      <c r="G409" s="1" t="s">
        <v>2214</v>
      </c>
      <c r="H409" s="1" t="s">
        <v>2204</v>
      </c>
      <c r="I409" s="1" t="s">
        <v>2215</v>
      </c>
      <c r="J409" s="1">
        <f t="shared" si="4"/>
        <v>87</v>
      </c>
      <c r="K409" s="1">
        <f t="shared" si="6"/>
        <v>0.57471264367816088</v>
      </c>
      <c r="L409" s="1" t="s">
        <v>2216</v>
      </c>
      <c r="M409" s="1" t="s">
        <v>59</v>
      </c>
      <c r="N409" s="1" t="s">
        <v>2207</v>
      </c>
      <c r="O409" s="1">
        <v>40</v>
      </c>
      <c r="P409" s="1" t="s">
        <v>2208</v>
      </c>
      <c r="Q409" s="1" t="str">
        <f ca="1">IFERROR(__xludf.DUMMYFUNCTION("IFNA(IFS(REGEXMATCH(R410,""MgCl""),""MgCl"",REGEXMATCH(R410,""CaCl""),""CaCl"", REGEXMATCH(R410,""MgCl CaCl""),""MgCl CaCl""),""None"")
"),"MgCl")</f>
        <v>MgCl</v>
      </c>
      <c r="R409" s="1" t="s">
        <v>34</v>
      </c>
      <c r="S409" s="1">
        <v>8</v>
      </c>
      <c r="T409" s="1" t="s">
        <v>2009</v>
      </c>
      <c r="U409" s="1" t="s">
        <v>2209</v>
      </c>
      <c r="V409" s="1" t="s">
        <v>38</v>
      </c>
      <c r="W409" s="1" t="s">
        <v>91</v>
      </c>
      <c r="X409" s="1">
        <v>10000387</v>
      </c>
      <c r="Z409" s="1" t="s">
        <v>2210</v>
      </c>
      <c r="AA409" s="1" t="s">
        <v>41</v>
      </c>
    </row>
    <row r="410" spans="1:28" x14ac:dyDescent="0.3">
      <c r="A410" s="1">
        <v>2003</v>
      </c>
      <c r="B410" s="1" t="s">
        <v>2217</v>
      </c>
      <c r="C410" s="1" t="s">
        <v>81</v>
      </c>
      <c r="D410" s="1" t="s">
        <v>2218</v>
      </c>
      <c r="E410" s="1" t="s">
        <v>8767</v>
      </c>
      <c r="F410" s="1" t="s">
        <v>26</v>
      </c>
      <c r="G410" s="1" t="s">
        <v>2219</v>
      </c>
      <c r="H410" s="1" t="s">
        <v>2220</v>
      </c>
      <c r="I410" s="1" t="s">
        <v>2221</v>
      </c>
      <c r="J410" s="1">
        <f t="shared" si="4"/>
        <v>80</v>
      </c>
      <c r="K410" s="1">
        <f t="shared" si="6"/>
        <v>0.625</v>
      </c>
      <c r="L410" s="1" t="s">
        <v>2222</v>
      </c>
      <c r="M410" s="1">
        <v>3.1</v>
      </c>
      <c r="N410" s="1" t="s">
        <v>2223</v>
      </c>
      <c r="O410" s="1">
        <v>40</v>
      </c>
      <c r="P410" s="1" t="s">
        <v>2224</v>
      </c>
      <c r="Q410" s="1" t="s">
        <v>796</v>
      </c>
      <c r="R410" s="1" t="s">
        <v>315</v>
      </c>
      <c r="S410" s="1" t="s">
        <v>73</v>
      </c>
      <c r="T410" s="1" t="s">
        <v>36</v>
      </c>
      <c r="U410" s="1" t="s">
        <v>2225</v>
      </c>
      <c r="V410" s="1" t="s">
        <v>38</v>
      </c>
      <c r="W410" s="1" t="s">
        <v>91</v>
      </c>
      <c r="X410" s="1">
        <v>10000388</v>
      </c>
      <c r="Z410" s="1" t="s">
        <v>2111</v>
      </c>
      <c r="AA410" s="1" t="s">
        <v>41</v>
      </c>
    </row>
    <row r="411" spans="1:28" x14ac:dyDescent="0.3">
      <c r="A411" s="1">
        <v>2003</v>
      </c>
      <c r="B411" s="1" t="s">
        <v>2217</v>
      </c>
      <c r="C411" s="1" t="s">
        <v>81</v>
      </c>
      <c r="D411" s="1" t="s">
        <v>2218</v>
      </c>
      <c r="E411" s="1" t="s">
        <v>8767</v>
      </c>
      <c r="F411" s="1" t="s">
        <v>26</v>
      </c>
      <c r="G411" s="1" t="s">
        <v>2226</v>
      </c>
      <c r="H411" s="1" t="s">
        <v>2220</v>
      </c>
      <c r="I411" s="1" t="s">
        <v>2227</v>
      </c>
      <c r="J411" s="1">
        <f t="shared" si="4"/>
        <v>41</v>
      </c>
      <c r="K411" s="1">
        <f t="shared" si="6"/>
        <v>0.6097560975609756</v>
      </c>
      <c r="L411" s="1" t="s">
        <v>2228</v>
      </c>
      <c r="M411" s="1">
        <v>2.2000000000000002</v>
      </c>
      <c r="N411" s="1" t="s">
        <v>2223</v>
      </c>
      <c r="O411" s="1">
        <v>40</v>
      </c>
      <c r="P411" s="1" t="s">
        <v>2224</v>
      </c>
      <c r="Q411" s="1" t="s">
        <v>796</v>
      </c>
      <c r="R411" s="1" t="s">
        <v>315</v>
      </c>
      <c r="S411" s="1" t="s">
        <v>73</v>
      </c>
      <c r="T411" s="1" t="s">
        <v>36</v>
      </c>
      <c r="U411" s="1" t="s">
        <v>2229</v>
      </c>
      <c r="V411" s="1" t="s">
        <v>2230</v>
      </c>
      <c r="W411" s="1" t="s">
        <v>91</v>
      </c>
      <c r="X411" s="1">
        <v>10000389</v>
      </c>
      <c r="Z411" s="1" t="s">
        <v>2111</v>
      </c>
      <c r="AA411" s="1" t="s">
        <v>41</v>
      </c>
    </row>
    <row r="412" spans="1:28" x14ac:dyDescent="0.3">
      <c r="A412" s="1">
        <v>2003</v>
      </c>
      <c r="B412" s="1" t="s">
        <v>2231</v>
      </c>
      <c r="C412" s="1" t="s">
        <v>154</v>
      </c>
      <c r="D412" s="1" t="s">
        <v>2232</v>
      </c>
      <c r="E412" s="1" t="s">
        <v>8768</v>
      </c>
      <c r="F412" s="1" t="s">
        <v>139</v>
      </c>
      <c r="G412" s="1" t="s">
        <v>2233</v>
      </c>
      <c r="H412" s="1" t="s">
        <v>2234</v>
      </c>
      <c r="I412" s="1" t="s">
        <v>2235</v>
      </c>
      <c r="J412" s="1">
        <f t="shared" si="4"/>
        <v>48</v>
      </c>
      <c r="K412" s="1">
        <f t="shared" si="6"/>
        <v>0.625</v>
      </c>
      <c r="L412" s="1" t="s">
        <v>2236</v>
      </c>
      <c r="M412" s="1">
        <v>2.5</v>
      </c>
      <c r="N412" s="1" t="s">
        <v>2237</v>
      </c>
      <c r="O412" s="1">
        <v>40</v>
      </c>
      <c r="P412" s="1" t="s">
        <v>2238</v>
      </c>
      <c r="Q412" s="1" t="s">
        <v>297</v>
      </c>
      <c r="R412" s="1" t="s">
        <v>315</v>
      </c>
      <c r="S412" s="1" t="s">
        <v>73</v>
      </c>
      <c r="T412" s="1" t="s">
        <v>36</v>
      </c>
      <c r="U412" s="1" t="s">
        <v>2239</v>
      </c>
      <c r="V412" s="1" t="s">
        <v>38</v>
      </c>
      <c r="W412" s="1" t="s">
        <v>2240</v>
      </c>
      <c r="X412" s="1">
        <v>10000390</v>
      </c>
      <c r="Z412" s="1" t="s">
        <v>2241</v>
      </c>
      <c r="AA412" s="1" t="s">
        <v>41</v>
      </c>
    </row>
    <row r="413" spans="1:28" x14ac:dyDescent="0.3">
      <c r="A413" s="1">
        <v>2003</v>
      </c>
      <c r="B413" s="1" t="s">
        <v>2242</v>
      </c>
      <c r="C413" s="1" t="s">
        <v>154</v>
      </c>
      <c r="D413" s="1" t="s">
        <v>2243</v>
      </c>
      <c r="E413" s="1" t="s">
        <v>2253</v>
      </c>
      <c r="F413" s="1" t="s">
        <v>66</v>
      </c>
      <c r="G413" s="1" t="s">
        <v>2244</v>
      </c>
      <c r="H413" s="1" t="s">
        <v>2245</v>
      </c>
      <c r="I413" s="1" t="s">
        <v>2246</v>
      </c>
      <c r="J413" s="1">
        <f t="shared" si="4"/>
        <v>87</v>
      </c>
      <c r="K413" s="1">
        <f t="shared" si="6"/>
        <v>0.5977011494252874</v>
      </c>
      <c r="L413" s="1" t="s">
        <v>2247</v>
      </c>
      <c r="M413" s="1">
        <v>26.5</v>
      </c>
      <c r="N413" s="1" t="s">
        <v>2248</v>
      </c>
      <c r="O413" s="1">
        <v>40</v>
      </c>
      <c r="P413" s="1" t="s">
        <v>2249</v>
      </c>
      <c r="Q413" s="1" t="s">
        <v>57</v>
      </c>
      <c r="R413" s="1" t="s">
        <v>34</v>
      </c>
      <c r="S413" s="1" t="s">
        <v>2250</v>
      </c>
      <c r="T413" s="1" t="s">
        <v>36</v>
      </c>
      <c r="U413" s="1" t="s">
        <v>2251</v>
      </c>
      <c r="V413" s="1" t="s">
        <v>38</v>
      </c>
      <c r="W413" s="1" t="s">
        <v>91</v>
      </c>
      <c r="X413" s="1">
        <v>10000391</v>
      </c>
      <c r="Z413" s="1" t="s">
        <v>2252</v>
      </c>
      <c r="AA413" s="1" t="s">
        <v>41</v>
      </c>
    </row>
    <row r="414" spans="1:28" x14ac:dyDescent="0.3">
      <c r="A414" s="1">
        <v>2003</v>
      </c>
      <c r="B414" s="1" t="s">
        <v>2242</v>
      </c>
      <c r="C414" s="1" t="s">
        <v>154</v>
      </c>
      <c r="D414" s="1" t="s">
        <v>2243</v>
      </c>
      <c r="E414" s="1" t="s">
        <v>2253</v>
      </c>
      <c r="F414" s="1" t="s">
        <v>66</v>
      </c>
      <c r="G414" s="1" t="s">
        <v>2254</v>
      </c>
      <c r="H414" s="1" t="s">
        <v>2255</v>
      </c>
      <c r="I414" s="1" t="s">
        <v>2256</v>
      </c>
      <c r="J414" s="1">
        <f t="shared" si="4"/>
        <v>39</v>
      </c>
      <c r="K414" s="1">
        <f t="shared" si="6"/>
        <v>0.66666666666666663</v>
      </c>
      <c r="L414" s="1" t="s">
        <v>2257</v>
      </c>
      <c r="M414" s="1">
        <v>11</v>
      </c>
      <c r="N414" s="1" t="s">
        <v>2248</v>
      </c>
      <c r="O414" s="1">
        <v>40</v>
      </c>
      <c r="P414" s="1" t="s">
        <v>2249</v>
      </c>
      <c r="Q414" s="1" t="s">
        <v>57</v>
      </c>
      <c r="R414" s="1" t="s">
        <v>34</v>
      </c>
      <c r="S414" s="1" t="s">
        <v>2250</v>
      </c>
      <c r="T414" s="1" t="s">
        <v>36</v>
      </c>
      <c r="U414" s="1" t="s">
        <v>2251</v>
      </c>
      <c r="V414" s="1" t="s">
        <v>38</v>
      </c>
      <c r="W414" s="1" t="s">
        <v>91</v>
      </c>
      <c r="X414" s="1">
        <v>10000392</v>
      </c>
      <c r="Z414" s="1" t="s">
        <v>2252</v>
      </c>
      <c r="AA414" s="1" t="s">
        <v>41</v>
      </c>
      <c r="AB414" s="1" t="s">
        <v>8496</v>
      </c>
    </row>
    <row r="415" spans="1:28" x14ac:dyDescent="0.3">
      <c r="A415" s="1">
        <v>2003</v>
      </c>
      <c r="B415" s="1" t="s">
        <v>2258</v>
      </c>
      <c r="C415" s="1" t="s">
        <v>2259</v>
      </c>
      <c r="D415" s="1" t="s">
        <v>2260</v>
      </c>
      <c r="E415" s="1" t="s">
        <v>8573</v>
      </c>
      <c r="F415" s="1" t="s">
        <v>26</v>
      </c>
      <c r="G415" s="1" t="s">
        <v>2261</v>
      </c>
      <c r="H415" s="1" t="s">
        <v>2262</v>
      </c>
      <c r="I415" s="1" t="s">
        <v>2263</v>
      </c>
      <c r="J415" s="1">
        <f t="shared" si="4"/>
        <v>68</v>
      </c>
      <c r="K415" s="1">
        <f t="shared" si="6"/>
        <v>0.44117647058823528</v>
      </c>
      <c r="L415" s="1" t="s">
        <v>2264</v>
      </c>
      <c r="M415" s="1">
        <v>164</v>
      </c>
      <c r="N415" s="1" t="s">
        <v>2265</v>
      </c>
      <c r="O415" s="1">
        <v>25</v>
      </c>
      <c r="P415" s="1" t="s">
        <v>2266</v>
      </c>
      <c r="Q415" s="1" t="s">
        <v>297</v>
      </c>
      <c r="R415" s="1" t="s">
        <v>315</v>
      </c>
      <c r="S415" s="1">
        <v>7.35</v>
      </c>
      <c r="T415" s="1" t="s">
        <v>36</v>
      </c>
      <c r="U415" s="1" t="s">
        <v>2267</v>
      </c>
      <c r="V415" s="1" t="s">
        <v>38</v>
      </c>
      <c r="W415" s="1" t="s">
        <v>2268</v>
      </c>
      <c r="X415" s="1">
        <v>10000393</v>
      </c>
      <c r="Z415" s="1" t="s">
        <v>2269</v>
      </c>
      <c r="AA415" s="1" t="s">
        <v>41</v>
      </c>
      <c r="AB415" s="1" t="s">
        <v>8497</v>
      </c>
    </row>
    <row r="416" spans="1:28" x14ac:dyDescent="0.3">
      <c r="A416" s="1">
        <v>2003</v>
      </c>
      <c r="B416" s="1" t="s">
        <v>2258</v>
      </c>
      <c r="C416" s="1" t="s">
        <v>2259</v>
      </c>
      <c r="D416" s="1" t="s">
        <v>2260</v>
      </c>
      <c r="E416" s="1" t="s">
        <v>2270</v>
      </c>
      <c r="F416" s="1" t="s">
        <v>26</v>
      </c>
      <c r="G416" s="1" t="s">
        <v>2271</v>
      </c>
      <c r="H416" s="1" t="s">
        <v>2262</v>
      </c>
      <c r="I416" s="1" t="s">
        <v>2272</v>
      </c>
      <c r="J416" s="1">
        <f t="shared" si="4"/>
        <v>68</v>
      </c>
      <c r="K416" s="1">
        <f t="shared" si="6"/>
        <v>0.54411764705882348</v>
      </c>
      <c r="L416" s="1" t="s">
        <v>2273</v>
      </c>
      <c r="M416" s="1">
        <v>240</v>
      </c>
      <c r="N416" s="1" t="s">
        <v>2265</v>
      </c>
      <c r="O416" s="1">
        <v>25</v>
      </c>
      <c r="P416" s="1" t="s">
        <v>2274</v>
      </c>
      <c r="Q416" s="1" t="s">
        <v>297</v>
      </c>
      <c r="R416" s="1" t="s">
        <v>315</v>
      </c>
      <c r="S416" s="1">
        <v>7.35</v>
      </c>
      <c r="T416" s="1" t="s">
        <v>36</v>
      </c>
      <c r="U416" s="1" t="s">
        <v>2267</v>
      </c>
      <c r="V416" s="1" t="s">
        <v>38</v>
      </c>
      <c r="W416" s="1" t="s">
        <v>2268</v>
      </c>
      <c r="X416" s="1">
        <v>10000394</v>
      </c>
      <c r="Z416" s="1" t="s">
        <v>2269</v>
      </c>
      <c r="AA416" s="1" t="s">
        <v>41</v>
      </c>
    </row>
    <row r="417" spans="1:27" x14ac:dyDescent="0.3">
      <c r="A417" s="1">
        <v>2003</v>
      </c>
      <c r="B417" s="1" t="s">
        <v>2275</v>
      </c>
      <c r="C417" s="1" t="s">
        <v>81</v>
      </c>
      <c r="D417" s="1" t="s">
        <v>2276</v>
      </c>
      <c r="E417" s="1" t="s">
        <v>8769</v>
      </c>
      <c r="F417" s="1" t="s">
        <v>26</v>
      </c>
      <c r="G417" s="1" t="s">
        <v>2277</v>
      </c>
      <c r="H417" s="1" t="s">
        <v>2278</v>
      </c>
      <c r="I417" s="1" t="s">
        <v>2279</v>
      </c>
      <c r="J417" s="1">
        <f t="shared" si="4"/>
        <v>83</v>
      </c>
      <c r="K417" s="1">
        <f t="shared" si="6"/>
        <v>0.60240963855421692</v>
      </c>
      <c r="L417" s="1" t="s">
        <v>2280</v>
      </c>
      <c r="M417" s="1">
        <v>45</v>
      </c>
      <c r="N417" s="1" t="s">
        <v>2281</v>
      </c>
      <c r="O417" s="1">
        <v>49</v>
      </c>
      <c r="P417" s="1" t="s">
        <v>2282</v>
      </c>
      <c r="Q417" s="1" t="s">
        <v>33</v>
      </c>
      <c r="R417" s="1" t="s">
        <v>315</v>
      </c>
      <c r="S417" s="1" t="s">
        <v>73</v>
      </c>
      <c r="T417" s="1" t="s">
        <v>2283</v>
      </c>
      <c r="U417" s="1" t="s">
        <v>2284</v>
      </c>
      <c r="V417" s="1" t="s">
        <v>38</v>
      </c>
      <c r="W417" s="1" t="s">
        <v>91</v>
      </c>
      <c r="X417" s="1">
        <v>10000395</v>
      </c>
      <c r="Z417" s="1" t="s">
        <v>2285</v>
      </c>
      <c r="AA417" s="1" t="s">
        <v>41</v>
      </c>
    </row>
    <row r="418" spans="1:27" x14ac:dyDescent="0.3">
      <c r="A418" s="1">
        <v>2003</v>
      </c>
      <c r="B418" s="1" t="s">
        <v>2286</v>
      </c>
      <c r="C418" s="1" t="s">
        <v>2287</v>
      </c>
      <c r="D418" s="1" t="s">
        <v>2288</v>
      </c>
      <c r="E418" s="1" t="s">
        <v>8770</v>
      </c>
      <c r="F418" s="1" t="s">
        <v>107</v>
      </c>
      <c r="G418" s="1" t="s">
        <v>2289</v>
      </c>
      <c r="H418" s="1" t="s">
        <v>2290</v>
      </c>
      <c r="I418" s="1" t="s">
        <v>2291</v>
      </c>
      <c r="J418" s="1">
        <f t="shared" si="4"/>
        <v>79</v>
      </c>
      <c r="K418" s="1">
        <f t="shared" si="6"/>
        <v>0.60759493670886078</v>
      </c>
      <c r="L418" s="1" t="s">
        <v>2292</v>
      </c>
      <c r="M418" s="1">
        <v>0.16</v>
      </c>
      <c r="N418" s="1" t="s">
        <v>2293</v>
      </c>
      <c r="O418" s="1">
        <v>40</v>
      </c>
      <c r="P418" s="1" t="s">
        <v>2294</v>
      </c>
      <c r="Q418" s="1" t="s">
        <v>33</v>
      </c>
      <c r="R418" s="1" t="s">
        <v>103</v>
      </c>
      <c r="S418" s="1">
        <v>7.4</v>
      </c>
      <c r="T418" s="1" t="s">
        <v>2295</v>
      </c>
      <c r="U418" s="1" t="s">
        <v>2296</v>
      </c>
      <c r="V418" s="1" t="s">
        <v>38</v>
      </c>
      <c r="W418" s="1" t="s">
        <v>2297</v>
      </c>
      <c r="X418" s="1">
        <v>10000396</v>
      </c>
      <c r="Z418" s="1" t="s">
        <v>2298</v>
      </c>
      <c r="AA418" s="1" t="s">
        <v>41</v>
      </c>
    </row>
    <row r="419" spans="1:27" x14ac:dyDescent="0.3">
      <c r="A419" s="1">
        <v>2003</v>
      </c>
      <c r="B419" s="1" t="s">
        <v>2286</v>
      </c>
      <c r="C419" s="1" t="s">
        <v>2287</v>
      </c>
      <c r="D419" s="1" t="s">
        <v>2288</v>
      </c>
      <c r="E419" s="1" t="s">
        <v>8574</v>
      </c>
      <c r="F419" s="1" t="s">
        <v>107</v>
      </c>
      <c r="G419" s="1" t="s">
        <v>2289</v>
      </c>
      <c r="H419" s="1" t="s">
        <v>2299</v>
      </c>
      <c r="I419" s="1" t="s">
        <v>2291</v>
      </c>
      <c r="J419" s="1">
        <f t="shared" si="4"/>
        <v>79</v>
      </c>
      <c r="K419" s="1">
        <f t="shared" si="6"/>
        <v>0.60759493670886078</v>
      </c>
      <c r="L419" s="1" t="s">
        <v>36</v>
      </c>
      <c r="M419" s="1" t="s">
        <v>59</v>
      </c>
      <c r="N419" s="1" t="s">
        <v>2293</v>
      </c>
      <c r="O419" s="1">
        <v>40</v>
      </c>
      <c r="P419" s="1" t="s">
        <v>2294</v>
      </c>
      <c r="Q419" s="1" t="str">
        <f ca="1">IFERROR(__xludf.DUMMYFUNCTION("IFNA(IFS(REGEXMATCH(R420,""MgCl""),""MgCl"",REGEXMATCH(R420,""CaCl""),""CaCl"", REGEXMATCH(R420,""MgCl CaCl""),""MgCl CaCl""),""None"")
"),"MgCl")</f>
        <v>MgCl</v>
      </c>
      <c r="R419" s="1" t="s">
        <v>103</v>
      </c>
      <c r="S419" s="1">
        <v>7.4</v>
      </c>
      <c r="T419" s="1" t="s">
        <v>2295</v>
      </c>
      <c r="U419" s="1" t="s">
        <v>2296</v>
      </c>
      <c r="V419" s="1" t="s">
        <v>38</v>
      </c>
      <c r="W419" s="1" t="s">
        <v>8575</v>
      </c>
      <c r="X419" s="1">
        <v>10000396</v>
      </c>
      <c r="Z419" s="1" t="s">
        <v>2298</v>
      </c>
      <c r="AA419" s="1" t="s">
        <v>41</v>
      </c>
    </row>
    <row r="420" spans="1:27" x14ac:dyDescent="0.3">
      <c r="A420" s="1">
        <v>2003</v>
      </c>
      <c r="B420" s="1" t="s">
        <v>2286</v>
      </c>
      <c r="C420" s="1" t="s">
        <v>2287</v>
      </c>
      <c r="D420" s="1" t="s">
        <v>2288</v>
      </c>
      <c r="E420" s="1" t="s">
        <v>8574</v>
      </c>
      <c r="F420" s="1" t="s">
        <v>107</v>
      </c>
      <c r="G420" s="1" t="s">
        <v>2300</v>
      </c>
      <c r="H420" s="1" t="s">
        <v>2290</v>
      </c>
      <c r="I420" s="1" t="s">
        <v>2301</v>
      </c>
      <c r="J420" s="1">
        <f t="shared" si="4"/>
        <v>79</v>
      </c>
      <c r="K420" s="1">
        <f t="shared" si="6"/>
        <v>0.55696202531645567</v>
      </c>
      <c r="L420" s="1" t="s">
        <v>2302</v>
      </c>
      <c r="M420" s="1">
        <v>0.03</v>
      </c>
      <c r="N420" s="1" t="s">
        <v>2293</v>
      </c>
      <c r="O420" s="1">
        <v>40</v>
      </c>
      <c r="P420" s="1" t="s">
        <v>2294</v>
      </c>
      <c r="Q420" s="1" t="s">
        <v>33</v>
      </c>
      <c r="R420" s="1" t="s">
        <v>103</v>
      </c>
      <c r="S420" s="1">
        <v>7.4</v>
      </c>
      <c r="T420" s="1" t="s">
        <v>2295</v>
      </c>
      <c r="U420" s="1" t="s">
        <v>2296</v>
      </c>
      <c r="V420" s="1" t="s">
        <v>38</v>
      </c>
      <c r="W420" s="1" t="s">
        <v>2297</v>
      </c>
      <c r="X420" s="1">
        <v>10000397</v>
      </c>
      <c r="Z420" s="1" t="s">
        <v>2298</v>
      </c>
      <c r="AA420" s="1" t="s">
        <v>41</v>
      </c>
    </row>
    <row r="421" spans="1:27" x14ac:dyDescent="0.3">
      <c r="A421" s="1">
        <v>2003</v>
      </c>
      <c r="B421" s="1" t="s">
        <v>2286</v>
      </c>
      <c r="C421" s="1" t="s">
        <v>2287</v>
      </c>
      <c r="D421" s="1" t="s">
        <v>2288</v>
      </c>
      <c r="E421" s="1" t="s">
        <v>8574</v>
      </c>
      <c r="F421" s="1" t="s">
        <v>107</v>
      </c>
      <c r="G421" s="1" t="s">
        <v>2300</v>
      </c>
      <c r="H421" s="1" t="s">
        <v>2299</v>
      </c>
      <c r="I421" s="1" t="s">
        <v>2301</v>
      </c>
      <c r="J421" s="1">
        <f t="shared" si="4"/>
        <v>79</v>
      </c>
      <c r="K421" s="1">
        <f t="shared" si="6"/>
        <v>0.55696202531645567</v>
      </c>
      <c r="L421" s="1" t="s">
        <v>2303</v>
      </c>
      <c r="M421" s="1">
        <v>0.4</v>
      </c>
      <c r="N421" s="1" t="s">
        <v>2293</v>
      </c>
      <c r="O421" s="1">
        <v>40</v>
      </c>
      <c r="P421" s="1" t="s">
        <v>2294</v>
      </c>
      <c r="Q421" s="1" t="s">
        <v>33</v>
      </c>
      <c r="R421" s="1" t="s">
        <v>103</v>
      </c>
      <c r="S421" s="1">
        <v>7.4</v>
      </c>
      <c r="T421" s="1" t="s">
        <v>2295</v>
      </c>
      <c r="U421" s="1" t="s">
        <v>2296</v>
      </c>
      <c r="V421" s="1" t="s">
        <v>38</v>
      </c>
      <c r="W421" s="1" t="s">
        <v>2297</v>
      </c>
      <c r="X421" s="1">
        <v>10000397</v>
      </c>
      <c r="Z421" s="1" t="s">
        <v>2298</v>
      </c>
      <c r="AA421" s="1" t="s">
        <v>41</v>
      </c>
    </row>
    <row r="422" spans="1:27" x14ac:dyDescent="0.3">
      <c r="A422" s="1">
        <v>2003</v>
      </c>
      <c r="B422" s="1" t="s">
        <v>2304</v>
      </c>
      <c r="C422" s="1" t="s">
        <v>494</v>
      </c>
      <c r="D422" s="1" t="s">
        <v>2305</v>
      </c>
      <c r="E422" s="1" t="s">
        <v>8576</v>
      </c>
      <c r="F422" s="1" t="s">
        <v>26</v>
      </c>
      <c r="G422" s="1" t="s">
        <v>2306</v>
      </c>
      <c r="H422" s="1" t="s">
        <v>2307</v>
      </c>
      <c r="I422" s="1" t="s">
        <v>2308</v>
      </c>
      <c r="J422" s="1">
        <f t="shared" si="4"/>
        <v>88</v>
      </c>
      <c r="K422" s="1">
        <f t="shared" si="6"/>
        <v>0.53409090909090906</v>
      </c>
      <c r="L422" s="1" t="s">
        <v>2309</v>
      </c>
      <c r="M422" s="1">
        <v>8000</v>
      </c>
      <c r="N422" s="1" t="s">
        <v>2310</v>
      </c>
      <c r="O422" s="1">
        <v>40</v>
      </c>
      <c r="P422" s="1" t="s">
        <v>2311</v>
      </c>
      <c r="Q422" s="1" t="s">
        <v>57</v>
      </c>
      <c r="R422" s="1" t="s">
        <v>34</v>
      </c>
      <c r="S422" s="1" t="s">
        <v>35</v>
      </c>
      <c r="T422" s="1" t="s">
        <v>36</v>
      </c>
      <c r="U422" s="1" t="s">
        <v>2312</v>
      </c>
      <c r="V422" s="1" t="s">
        <v>38</v>
      </c>
      <c r="W422" s="1" t="s">
        <v>91</v>
      </c>
      <c r="X422" s="1">
        <v>10000398</v>
      </c>
      <c r="Z422" s="1" t="s">
        <v>2313</v>
      </c>
      <c r="AA422" s="1" t="s">
        <v>41</v>
      </c>
    </row>
    <row r="423" spans="1:27" x14ac:dyDescent="0.3">
      <c r="A423" s="1">
        <v>2003</v>
      </c>
      <c r="B423" s="1" t="s">
        <v>2304</v>
      </c>
      <c r="C423" s="1" t="s">
        <v>494</v>
      </c>
      <c r="D423" s="1" t="s">
        <v>2305</v>
      </c>
      <c r="E423" s="1" t="s">
        <v>8576</v>
      </c>
      <c r="F423" s="1" t="s">
        <v>26</v>
      </c>
      <c r="G423" s="1" t="s">
        <v>2314</v>
      </c>
      <c r="H423" s="1" t="s">
        <v>2307</v>
      </c>
      <c r="I423" s="1" t="s">
        <v>2315</v>
      </c>
      <c r="J423" s="1">
        <f t="shared" si="4"/>
        <v>88</v>
      </c>
      <c r="K423" s="1">
        <f t="shared" si="6"/>
        <v>0.53409090909090906</v>
      </c>
      <c r="L423" s="1" t="s">
        <v>2316</v>
      </c>
      <c r="M423" s="1">
        <v>3000</v>
      </c>
      <c r="N423" s="1" t="s">
        <v>2310</v>
      </c>
      <c r="O423" s="1">
        <v>40</v>
      </c>
      <c r="P423" s="1" t="s">
        <v>2311</v>
      </c>
      <c r="Q423" s="1" t="s">
        <v>57</v>
      </c>
      <c r="R423" s="1" t="s">
        <v>34</v>
      </c>
      <c r="S423" s="1" t="s">
        <v>35</v>
      </c>
      <c r="T423" s="1" t="s">
        <v>36</v>
      </c>
      <c r="U423" s="1" t="s">
        <v>2312</v>
      </c>
      <c r="V423" s="1" t="s">
        <v>38</v>
      </c>
      <c r="W423" s="1" t="s">
        <v>91</v>
      </c>
      <c r="X423" s="1">
        <v>10000399</v>
      </c>
      <c r="Z423" s="1" t="s">
        <v>2313</v>
      </c>
      <c r="AA423" s="1" t="s">
        <v>41</v>
      </c>
    </row>
    <row r="424" spans="1:27" x14ac:dyDescent="0.3">
      <c r="A424" s="1">
        <v>2003</v>
      </c>
      <c r="B424" s="1" t="s">
        <v>2304</v>
      </c>
      <c r="C424" s="1" t="s">
        <v>494</v>
      </c>
      <c r="D424" s="1" t="s">
        <v>2305</v>
      </c>
      <c r="E424" s="1" t="s">
        <v>8576</v>
      </c>
      <c r="F424" s="1" t="s">
        <v>26</v>
      </c>
      <c r="G424" s="1" t="s">
        <v>2317</v>
      </c>
      <c r="H424" s="1" t="s">
        <v>2307</v>
      </c>
      <c r="I424" s="1" t="s">
        <v>2318</v>
      </c>
      <c r="J424" s="1">
        <f t="shared" si="4"/>
        <v>88</v>
      </c>
      <c r="K424" s="1">
        <f t="shared" si="6"/>
        <v>0.56818181818181823</v>
      </c>
      <c r="L424" s="1" t="s">
        <v>2319</v>
      </c>
      <c r="M424" s="1">
        <v>44</v>
      </c>
      <c r="N424" s="1" t="s">
        <v>2310</v>
      </c>
      <c r="O424" s="1">
        <v>40</v>
      </c>
      <c r="P424" s="1" t="s">
        <v>2311</v>
      </c>
      <c r="Q424" s="1" t="s">
        <v>57</v>
      </c>
      <c r="R424" s="1" t="s">
        <v>34</v>
      </c>
      <c r="S424" s="1" t="s">
        <v>35</v>
      </c>
      <c r="T424" s="1" t="s">
        <v>36</v>
      </c>
      <c r="U424" s="1" t="s">
        <v>2312</v>
      </c>
      <c r="V424" s="1" t="s">
        <v>38</v>
      </c>
      <c r="W424" s="1" t="s">
        <v>91</v>
      </c>
      <c r="X424" s="1">
        <v>10000400</v>
      </c>
      <c r="Z424" s="1" t="s">
        <v>2313</v>
      </c>
      <c r="AA424" s="1" t="s">
        <v>41</v>
      </c>
    </row>
    <row r="425" spans="1:27" x14ac:dyDescent="0.3">
      <c r="A425" s="1">
        <v>2003</v>
      </c>
      <c r="B425" s="1" t="s">
        <v>2304</v>
      </c>
      <c r="C425" s="1" t="s">
        <v>494</v>
      </c>
      <c r="D425" s="1" t="s">
        <v>2305</v>
      </c>
      <c r="E425" s="1" t="s">
        <v>8576</v>
      </c>
      <c r="F425" s="1" t="s">
        <v>26</v>
      </c>
      <c r="G425" s="1" t="s">
        <v>2320</v>
      </c>
      <c r="H425" s="1" t="s">
        <v>2307</v>
      </c>
      <c r="I425" s="1" t="s">
        <v>2321</v>
      </c>
      <c r="J425" s="1">
        <f t="shared" si="4"/>
        <v>78</v>
      </c>
      <c r="K425" s="1">
        <f t="shared" si="6"/>
        <v>0.46153846153846156</v>
      </c>
      <c r="L425" s="1" t="s">
        <v>2322</v>
      </c>
      <c r="M425" s="1">
        <v>1000</v>
      </c>
      <c r="N425" s="1" t="s">
        <v>2310</v>
      </c>
      <c r="O425" s="1">
        <v>40</v>
      </c>
      <c r="P425" s="1" t="s">
        <v>2311</v>
      </c>
      <c r="Q425" s="1" t="s">
        <v>57</v>
      </c>
      <c r="R425" s="1" t="s">
        <v>34</v>
      </c>
      <c r="S425" s="1" t="s">
        <v>35</v>
      </c>
      <c r="T425" s="1" t="s">
        <v>36</v>
      </c>
      <c r="U425" s="1" t="s">
        <v>2312</v>
      </c>
      <c r="V425" s="1" t="s">
        <v>38</v>
      </c>
      <c r="W425" s="1" t="s">
        <v>91</v>
      </c>
      <c r="X425" s="1">
        <v>10000401</v>
      </c>
      <c r="Z425" s="1" t="s">
        <v>2313</v>
      </c>
      <c r="AA425" s="1" t="s">
        <v>41</v>
      </c>
    </row>
    <row r="426" spans="1:27" x14ac:dyDescent="0.3">
      <c r="A426" s="1">
        <v>2003</v>
      </c>
      <c r="B426" s="1" t="s">
        <v>2304</v>
      </c>
      <c r="C426" s="1" t="s">
        <v>494</v>
      </c>
      <c r="D426" s="1" t="s">
        <v>2305</v>
      </c>
      <c r="E426" s="1" t="s">
        <v>8576</v>
      </c>
      <c r="F426" s="1" t="s">
        <v>26</v>
      </c>
      <c r="G426" s="1" t="s">
        <v>2323</v>
      </c>
      <c r="H426" s="1" t="s">
        <v>2307</v>
      </c>
      <c r="I426" s="1" t="s">
        <v>2324</v>
      </c>
      <c r="J426" s="1">
        <f t="shared" si="4"/>
        <v>88</v>
      </c>
      <c r="K426" s="1">
        <f t="shared" si="6"/>
        <v>0.55681818181818177</v>
      </c>
      <c r="L426" s="1" t="s">
        <v>2325</v>
      </c>
      <c r="M426" s="1">
        <v>27</v>
      </c>
      <c r="N426" s="1" t="s">
        <v>2310</v>
      </c>
      <c r="O426" s="1">
        <v>40</v>
      </c>
      <c r="P426" s="1" t="s">
        <v>2326</v>
      </c>
      <c r="Q426" s="1" t="s">
        <v>57</v>
      </c>
      <c r="R426" s="1" t="s">
        <v>34</v>
      </c>
      <c r="S426" s="1" t="s">
        <v>35</v>
      </c>
      <c r="T426" s="1" t="s">
        <v>36</v>
      </c>
      <c r="U426" s="1" t="s">
        <v>2312</v>
      </c>
      <c r="V426" s="1" t="s">
        <v>38</v>
      </c>
      <c r="W426" s="1" t="s">
        <v>91</v>
      </c>
      <c r="X426" s="1">
        <v>10000402</v>
      </c>
      <c r="Z426" s="1" t="s">
        <v>2313</v>
      </c>
      <c r="AA426" s="1" t="s">
        <v>41</v>
      </c>
    </row>
    <row r="427" spans="1:27" x14ac:dyDescent="0.3">
      <c r="A427" s="1">
        <v>2003</v>
      </c>
      <c r="B427" s="1" t="s">
        <v>2327</v>
      </c>
      <c r="C427" s="1" t="s">
        <v>1695</v>
      </c>
      <c r="D427" s="1" t="s">
        <v>2328</v>
      </c>
      <c r="E427" s="1" t="s">
        <v>8771</v>
      </c>
      <c r="F427" s="1" t="s">
        <v>66</v>
      </c>
      <c r="G427" s="1" t="s">
        <v>2329</v>
      </c>
      <c r="H427" s="1" t="s">
        <v>2330</v>
      </c>
      <c r="I427" s="1" t="s">
        <v>2331</v>
      </c>
      <c r="J427" s="1">
        <f t="shared" si="4"/>
        <v>81</v>
      </c>
      <c r="K427" s="1">
        <f t="shared" si="6"/>
        <v>0.48148148148148145</v>
      </c>
      <c r="L427" s="1" t="s">
        <v>36</v>
      </c>
      <c r="M427" s="1" t="s">
        <v>59</v>
      </c>
      <c r="N427" s="1" t="s">
        <v>2332</v>
      </c>
      <c r="O427" s="1">
        <v>25</v>
      </c>
      <c r="P427" s="1" t="s">
        <v>2333</v>
      </c>
      <c r="Q427" s="1" t="str">
        <f ca="1">IFERROR(__xludf.DUMMYFUNCTION("IFNA(IFS(REGEXMATCH(R428,""MgCl""),""MgCl"",REGEXMATCH(R428,""CaCl""),""CaCl"", REGEXMATCH(R428,""MgCl CaCl""),""MgCl CaCl""),""None"")
"),"MgCl")</f>
        <v>MgCl</v>
      </c>
      <c r="R427" s="1" t="s">
        <v>103</v>
      </c>
      <c r="S427" s="1">
        <v>7.4</v>
      </c>
      <c r="T427" s="1" t="s">
        <v>36</v>
      </c>
      <c r="U427" s="1" t="s">
        <v>2334</v>
      </c>
      <c r="V427" s="1" t="s">
        <v>38</v>
      </c>
      <c r="W427" s="1" t="s">
        <v>91</v>
      </c>
      <c r="X427" s="1">
        <v>10000403</v>
      </c>
      <c r="Z427" s="1" t="s">
        <v>2335</v>
      </c>
      <c r="AA427" s="1" t="s">
        <v>41</v>
      </c>
    </row>
    <row r="428" spans="1:27" x14ac:dyDescent="0.3">
      <c r="A428" s="1">
        <v>2003</v>
      </c>
      <c r="B428" s="1" t="s">
        <v>2336</v>
      </c>
      <c r="C428" s="1" t="s">
        <v>81</v>
      </c>
      <c r="D428" s="1" t="s">
        <v>2337</v>
      </c>
      <c r="E428" s="1" t="s">
        <v>8772</v>
      </c>
      <c r="F428" s="1" t="s">
        <v>66</v>
      </c>
      <c r="G428" s="1" t="s">
        <v>2338</v>
      </c>
      <c r="H428" s="1" t="s">
        <v>2339</v>
      </c>
      <c r="I428" s="1" t="s">
        <v>2340</v>
      </c>
      <c r="J428" s="1">
        <f t="shared" si="4"/>
        <v>71</v>
      </c>
      <c r="K428" s="1">
        <f t="shared" si="6"/>
        <v>0.56338028169014087</v>
      </c>
      <c r="L428" s="1" t="s">
        <v>2341</v>
      </c>
      <c r="M428" s="1">
        <v>150</v>
      </c>
      <c r="N428" s="1" t="s">
        <v>2342</v>
      </c>
      <c r="O428" s="1">
        <v>34</v>
      </c>
      <c r="P428" s="1" t="s">
        <v>2343</v>
      </c>
      <c r="Q428" s="1" t="s">
        <v>297</v>
      </c>
      <c r="R428" s="1" t="s">
        <v>34</v>
      </c>
      <c r="S428" s="1" t="s">
        <v>391</v>
      </c>
      <c r="T428" s="1" t="s">
        <v>2344</v>
      </c>
      <c r="U428" s="1" t="s">
        <v>2345</v>
      </c>
      <c r="V428" s="1" t="s">
        <v>38</v>
      </c>
      <c r="W428" s="1" t="s">
        <v>2346</v>
      </c>
      <c r="X428" s="1">
        <v>10000404</v>
      </c>
      <c r="Z428" s="1" t="s">
        <v>2347</v>
      </c>
      <c r="AA428" s="1" t="s">
        <v>41</v>
      </c>
    </row>
    <row r="429" spans="1:27" x14ac:dyDescent="0.3">
      <c r="A429" s="1">
        <v>2003</v>
      </c>
      <c r="B429" s="1" t="s">
        <v>2348</v>
      </c>
      <c r="C429" s="1" t="s">
        <v>307</v>
      </c>
      <c r="D429" s="1" t="s">
        <v>2349</v>
      </c>
      <c r="E429" s="1" t="s">
        <v>8773</v>
      </c>
      <c r="F429" s="1" t="s">
        <v>122</v>
      </c>
      <c r="G429" s="1" t="s">
        <v>2350</v>
      </c>
      <c r="H429" s="1" t="s">
        <v>2351</v>
      </c>
      <c r="I429" s="1" t="s">
        <v>2352</v>
      </c>
      <c r="J429" s="1">
        <f t="shared" si="4"/>
        <v>100</v>
      </c>
      <c r="K429" s="1">
        <f t="shared" si="6"/>
        <v>0.57999999999999996</v>
      </c>
      <c r="L429" s="1" t="s">
        <v>2353</v>
      </c>
      <c r="M429" s="1">
        <v>1080</v>
      </c>
      <c r="N429" s="1" t="s">
        <v>2354</v>
      </c>
      <c r="O429" s="1">
        <v>60</v>
      </c>
      <c r="P429" s="1" t="s">
        <v>2355</v>
      </c>
      <c r="Q429" s="1" t="s">
        <v>33</v>
      </c>
      <c r="R429" s="1" t="s">
        <v>34</v>
      </c>
      <c r="S429" s="1">
        <v>7.12</v>
      </c>
      <c r="T429" s="1" t="s">
        <v>36</v>
      </c>
      <c r="U429" s="1" t="s">
        <v>2356</v>
      </c>
      <c r="V429" s="1" t="s">
        <v>2357</v>
      </c>
      <c r="W429" s="1" t="s">
        <v>2358</v>
      </c>
      <c r="X429" s="1">
        <v>10000405</v>
      </c>
      <c r="Z429" s="1" t="s">
        <v>2359</v>
      </c>
      <c r="AA429" s="1" t="s">
        <v>41</v>
      </c>
    </row>
    <row r="430" spans="1:27" x14ac:dyDescent="0.3">
      <c r="A430" s="1">
        <v>2003</v>
      </c>
      <c r="B430" s="1" t="s">
        <v>2360</v>
      </c>
      <c r="C430" s="1" t="s">
        <v>154</v>
      </c>
      <c r="D430" s="1" t="s">
        <v>2361</v>
      </c>
      <c r="E430" s="1" t="s">
        <v>8577</v>
      </c>
      <c r="F430" s="1" t="s">
        <v>66</v>
      </c>
      <c r="G430" s="1" t="s">
        <v>2362</v>
      </c>
      <c r="H430" s="1" t="s">
        <v>2363</v>
      </c>
      <c r="I430" s="1" t="s">
        <v>2364</v>
      </c>
      <c r="J430" s="1">
        <f t="shared" si="4"/>
        <v>65</v>
      </c>
      <c r="K430" s="1">
        <f t="shared" si="6"/>
        <v>0.58461538461538465</v>
      </c>
      <c r="L430" s="1" t="s">
        <v>2365</v>
      </c>
      <c r="M430" s="1">
        <v>200</v>
      </c>
      <c r="N430" s="1" t="s">
        <v>2366</v>
      </c>
      <c r="O430" s="1">
        <v>60</v>
      </c>
      <c r="P430" s="1" t="s">
        <v>2367</v>
      </c>
      <c r="Q430" s="1" t="s">
        <v>297</v>
      </c>
      <c r="R430" s="1" t="s">
        <v>34</v>
      </c>
      <c r="S430" s="1" t="s">
        <v>73</v>
      </c>
      <c r="T430" s="1" t="s">
        <v>2368</v>
      </c>
      <c r="U430" s="1" t="s">
        <v>2369</v>
      </c>
      <c r="V430" s="1" t="s">
        <v>2370</v>
      </c>
      <c r="W430" s="1" t="s">
        <v>91</v>
      </c>
      <c r="X430" s="1">
        <v>10000406</v>
      </c>
      <c r="Z430" s="1" t="s">
        <v>2241</v>
      </c>
      <c r="AA430" s="1" t="s">
        <v>41</v>
      </c>
    </row>
    <row r="431" spans="1:27" x14ac:dyDescent="0.3">
      <c r="A431" s="1">
        <v>2003</v>
      </c>
      <c r="B431" s="1" t="s">
        <v>2360</v>
      </c>
      <c r="C431" s="1" t="s">
        <v>154</v>
      </c>
      <c r="D431" s="1" t="s">
        <v>2361</v>
      </c>
      <c r="E431" s="1" t="s">
        <v>2371</v>
      </c>
      <c r="F431" s="1" t="s">
        <v>66</v>
      </c>
      <c r="G431" s="1" t="s">
        <v>2362</v>
      </c>
      <c r="H431" s="1" t="s">
        <v>2372</v>
      </c>
      <c r="I431" s="1" t="s">
        <v>2364</v>
      </c>
      <c r="J431" s="1">
        <f t="shared" si="4"/>
        <v>65</v>
      </c>
      <c r="K431" s="1">
        <f t="shared" si="6"/>
        <v>0.58461538461538465</v>
      </c>
      <c r="L431" s="1" t="s">
        <v>2373</v>
      </c>
      <c r="M431" s="1">
        <v>420</v>
      </c>
      <c r="N431" s="1" t="s">
        <v>2366</v>
      </c>
      <c r="O431" s="1">
        <v>60</v>
      </c>
      <c r="P431" s="1" t="s">
        <v>2367</v>
      </c>
      <c r="Q431" s="1" t="s">
        <v>297</v>
      </c>
      <c r="R431" s="1" t="s">
        <v>34</v>
      </c>
      <c r="S431" s="1" t="s">
        <v>73</v>
      </c>
      <c r="T431" s="1" t="s">
        <v>2368</v>
      </c>
      <c r="U431" s="1" t="s">
        <v>2369</v>
      </c>
      <c r="V431" s="1" t="s">
        <v>2370</v>
      </c>
      <c r="W431" s="1" t="s">
        <v>91</v>
      </c>
      <c r="X431" s="1">
        <v>10000406</v>
      </c>
      <c r="Z431" s="1" t="s">
        <v>2241</v>
      </c>
      <c r="AA431" s="1" t="s">
        <v>41</v>
      </c>
    </row>
    <row r="432" spans="1:27" x14ac:dyDescent="0.3">
      <c r="A432" s="1">
        <v>2003</v>
      </c>
      <c r="B432" s="1" t="s">
        <v>2374</v>
      </c>
      <c r="C432" s="1" t="s">
        <v>2074</v>
      </c>
      <c r="D432" s="1" t="s">
        <v>2375</v>
      </c>
      <c r="E432" s="1" t="s">
        <v>2376</v>
      </c>
      <c r="F432" s="1" t="s">
        <v>107</v>
      </c>
      <c r="G432" s="1" t="s">
        <v>2377</v>
      </c>
      <c r="H432" s="1" t="s">
        <v>2378</v>
      </c>
      <c r="I432" s="1" t="s">
        <v>2379</v>
      </c>
      <c r="J432" s="1">
        <f t="shared" si="4"/>
        <v>124</v>
      </c>
      <c r="K432" s="1">
        <f t="shared" si="6"/>
        <v>0.54838709677419351</v>
      </c>
      <c r="L432" s="1" t="s">
        <v>2380</v>
      </c>
      <c r="M432" s="1">
        <v>45</v>
      </c>
      <c r="N432" s="1" t="s">
        <v>2381</v>
      </c>
      <c r="O432" s="1">
        <v>40</v>
      </c>
      <c r="P432" s="1" t="s">
        <v>2382</v>
      </c>
      <c r="Q432" s="1" t="s">
        <v>796</v>
      </c>
      <c r="R432" s="1" t="s">
        <v>315</v>
      </c>
      <c r="S432" s="1">
        <v>7.4</v>
      </c>
      <c r="T432" s="1" t="s">
        <v>36</v>
      </c>
      <c r="U432" s="1" t="s">
        <v>2383</v>
      </c>
      <c r="V432" s="1" t="s">
        <v>91</v>
      </c>
      <c r="W432" s="1" t="s">
        <v>2384</v>
      </c>
      <c r="X432" s="1">
        <v>10000407</v>
      </c>
      <c r="Z432" s="1" t="s">
        <v>2385</v>
      </c>
      <c r="AA432" s="1" t="s">
        <v>41</v>
      </c>
    </row>
    <row r="433" spans="1:27" x14ac:dyDescent="0.3">
      <c r="A433" s="1">
        <v>2003</v>
      </c>
      <c r="B433" s="1" t="s">
        <v>2374</v>
      </c>
      <c r="C433" s="1" t="s">
        <v>2074</v>
      </c>
      <c r="D433" s="1" t="s">
        <v>2375</v>
      </c>
      <c r="E433" s="1" t="s">
        <v>2376</v>
      </c>
      <c r="F433" s="1" t="s">
        <v>107</v>
      </c>
      <c r="G433" s="1" t="s">
        <v>2386</v>
      </c>
      <c r="H433" s="1" t="s">
        <v>2378</v>
      </c>
      <c r="I433" s="1" t="s">
        <v>2387</v>
      </c>
      <c r="J433" s="1">
        <f t="shared" si="4"/>
        <v>124</v>
      </c>
      <c r="K433" s="1">
        <f t="shared" si="6"/>
        <v>0.52419354838709675</v>
      </c>
      <c r="L433" s="1" t="s">
        <v>36</v>
      </c>
      <c r="M433" s="1" t="str">
        <f>IF(L433="Not reported","N/A","")</f>
        <v>N/A</v>
      </c>
      <c r="N433" s="1" t="s">
        <v>2381</v>
      </c>
      <c r="O433" s="1">
        <v>40</v>
      </c>
      <c r="P433" s="1" t="s">
        <v>2382</v>
      </c>
      <c r="Q433" s="1" t="str">
        <f ca="1">IFERROR(__xludf.DUMMYFUNCTION("IFNA(IFS(REGEXMATCH(R434,""MgCl""),""MgCl"",REGEXMATCH(R434,""CaCl""),""CaCl"", REGEXMATCH(R434,""MgCl CaCl""),""MgCl CaCl""),""None"")
"),"CaCl")</f>
        <v>CaCl</v>
      </c>
      <c r="R433" s="1" t="s">
        <v>315</v>
      </c>
      <c r="S433" s="1">
        <v>7.4</v>
      </c>
      <c r="T433" s="1" t="s">
        <v>36</v>
      </c>
      <c r="U433" s="1" t="s">
        <v>2383</v>
      </c>
      <c r="V433" s="1" t="s">
        <v>91</v>
      </c>
      <c r="W433" s="1" t="s">
        <v>2384</v>
      </c>
      <c r="X433" s="1">
        <v>10000408</v>
      </c>
      <c r="Z433" s="1" t="s">
        <v>2385</v>
      </c>
      <c r="AA433" s="1" t="s">
        <v>41</v>
      </c>
    </row>
    <row r="434" spans="1:27" x14ac:dyDescent="0.3">
      <c r="A434" s="1">
        <v>2003</v>
      </c>
      <c r="B434" s="1" t="s">
        <v>2374</v>
      </c>
      <c r="C434" s="1" t="s">
        <v>2074</v>
      </c>
      <c r="D434" s="1" t="s">
        <v>2375</v>
      </c>
      <c r="E434" s="1" t="s">
        <v>2376</v>
      </c>
      <c r="F434" s="1" t="s">
        <v>107</v>
      </c>
      <c r="G434" s="1" t="s">
        <v>2388</v>
      </c>
      <c r="H434" s="1" t="s">
        <v>2378</v>
      </c>
      <c r="I434" s="1" t="s">
        <v>2389</v>
      </c>
      <c r="J434" s="1">
        <f t="shared" si="4"/>
        <v>125</v>
      </c>
      <c r="K434" s="1">
        <f t="shared" si="6"/>
        <v>0.56799999999999995</v>
      </c>
      <c r="L434" s="1" t="s">
        <v>2390</v>
      </c>
      <c r="M434" s="1">
        <v>40</v>
      </c>
      <c r="N434" s="1" t="s">
        <v>2381</v>
      </c>
      <c r="O434" s="1">
        <v>40</v>
      </c>
      <c r="P434" s="1" t="s">
        <v>2382</v>
      </c>
      <c r="Q434" s="1" t="s">
        <v>796</v>
      </c>
      <c r="R434" s="1" t="s">
        <v>315</v>
      </c>
      <c r="S434" s="1">
        <v>7.4</v>
      </c>
      <c r="T434" s="1" t="s">
        <v>36</v>
      </c>
      <c r="U434" s="1" t="s">
        <v>2383</v>
      </c>
      <c r="V434" s="1" t="s">
        <v>91</v>
      </c>
      <c r="W434" s="1" t="s">
        <v>2384</v>
      </c>
      <c r="X434" s="1">
        <v>10000409</v>
      </c>
      <c r="Z434" s="1" t="s">
        <v>2385</v>
      </c>
      <c r="AA434" s="1" t="s">
        <v>41</v>
      </c>
    </row>
    <row r="435" spans="1:27" x14ac:dyDescent="0.3">
      <c r="A435" s="1">
        <v>2003</v>
      </c>
      <c r="B435" s="1" t="s">
        <v>2374</v>
      </c>
      <c r="C435" s="1" t="s">
        <v>2074</v>
      </c>
      <c r="D435" s="1" t="s">
        <v>2375</v>
      </c>
      <c r="E435" s="1" t="s">
        <v>2376</v>
      </c>
      <c r="F435" s="1" t="s">
        <v>107</v>
      </c>
      <c r="G435" s="1" t="s">
        <v>2391</v>
      </c>
      <c r="H435" s="1" t="s">
        <v>2378</v>
      </c>
      <c r="I435" s="1" t="s">
        <v>2392</v>
      </c>
      <c r="J435" s="1">
        <f t="shared" si="4"/>
        <v>124</v>
      </c>
      <c r="K435" s="1">
        <f t="shared" si="6"/>
        <v>0.532258064516129</v>
      </c>
      <c r="L435" s="1" t="s">
        <v>688</v>
      </c>
      <c r="M435" s="1">
        <v>35</v>
      </c>
      <c r="N435" s="1" t="s">
        <v>2381</v>
      </c>
      <c r="O435" s="1">
        <v>40</v>
      </c>
      <c r="P435" s="1" t="s">
        <v>2382</v>
      </c>
      <c r="Q435" s="1" t="s">
        <v>796</v>
      </c>
      <c r="R435" s="1" t="s">
        <v>315</v>
      </c>
      <c r="S435" s="1">
        <v>7.4</v>
      </c>
      <c r="T435" s="1" t="s">
        <v>36</v>
      </c>
      <c r="U435" s="1" t="s">
        <v>2383</v>
      </c>
      <c r="V435" s="1" t="s">
        <v>91</v>
      </c>
      <c r="W435" s="1" t="s">
        <v>2384</v>
      </c>
      <c r="X435" s="1">
        <v>10000410</v>
      </c>
      <c r="Z435" s="1" t="s">
        <v>2385</v>
      </c>
      <c r="AA435" s="1" t="s">
        <v>41</v>
      </c>
    </row>
    <row r="436" spans="1:27" x14ac:dyDescent="0.3">
      <c r="A436" s="1">
        <v>2003</v>
      </c>
      <c r="B436" s="1" t="s">
        <v>2374</v>
      </c>
      <c r="C436" s="1" t="s">
        <v>2074</v>
      </c>
      <c r="D436" s="1" t="s">
        <v>2375</v>
      </c>
      <c r="E436" s="1" t="s">
        <v>2376</v>
      </c>
      <c r="F436" s="1" t="s">
        <v>107</v>
      </c>
      <c r="G436" s="1" t="s">
        <v>2393</v>
      </c>
      <c r="H436" s="1" t="s">
        <v>2378</v>
      </c>
      <c r="I436" s="1" t="s">
        <v>2394</v>
      </c>
      <c r="J436" s="1">
        <f t="shared" si="4"/>
        <v>124</v>
      </c>
      <c r="K436" s="1">
        <f t="shared" si="6"/>
        <v>0.55645161290322576</v>
      </c>
      <c r="L436" s="1" t="s">
        <v>693</v>
      </c>
      <c r="M436" s="1">
        <v>10</v>
      </c>
      <c r="N436" s="1" t="s">
        <v>2381</v>
      </c>
      <c r="O436" s="1">
        <v>40</v>
      </c>
      <c r="P436" s="1" t="s">
        <v>2382</v>
      </c>
      <c r="Q436" s="1" t="s">
        <v>796</v>
      </c>
      <c r="R436" s="1" t="s">
        <v>315</v>
      </c>
      <c r="S436" s="1">
        <v>7.4</v>
      </c>
      <c r="T436" s="1" t="s">
        <v>36</v>
      </c>
      <c r="U436" s="1" t="s">
        <v>2383</v>
      </c>
      <c r="V436" s="1" t="s">
        <v>91</v>
      </c>
      <c r="W436" s="1" t="s">
        <v>2384</v>
      </c>
      <c r="X436" s="1">
        <v>10000411</v>
      </c>
      <c r="Z436" s="1" t="s">
        <v>2385</v>
      </c>
      <c r="AA436" s="1" t="s">
        <v>41</v>
      </c>
    </row>
    <row r="437" spans="1:27" x14ac:dyDescent="0.3">
      <c r="A437" s="1">
        <v>2003</v>
      </c>
      <c r="B437" s="1" t="s">
        <v>2374</v>
      </c>
      <c r="C437" s="1" t="s">
        <v>2074</v>
      </c>
      <c r="D437" s="1" t="s">
        <v>2375</v>
      </c>
      <c r="E437" s="1" t="s">
        <v>2376</v>
      </c>
      <c r="F437" s="1" t="s">
        <v>107</v>
      </c>
      <c r="G437" s="1" t="s">
        <v>2395</v>
      </c>
      <c r="H437" s="1" t="s">
        <v>2378</v>
      </c>
      <c r="I437" s="1" t="s">
        <v>2396</v>
      </c>
      <c r="J437" s="1">
        <f t="shared" si="4"/>
        <v>124</v>
      </c>
      <c r="K437" s="1">
        <f t="shared" si="6"/>
        <v>0.50806451612903225</v>
      </c>
      <c r="L437" s="1" t="s">
        <v>2397</v>
      </c>
      <c r="M437" s="1">
        <v>25</v>
      </c>
      <c r="N437" s="1" t="s">
        <v>2381</v>
      </c>
      <c r="O437" s="1">
        <v>40</v>
      </c>
      <c r="P437" s="1" t="s">
        <v>2382</v>
      </c>
      <c r="Q437" s="1" t="s">
        <v>796</v>
      </c>
      <c r="R437" s="1" t="s">
        <v>315</v>
      </c>
      <c r="S437" s="1">
        <v>7.4</v>
      </c>
      <c r="T437" s="1" t="s">
        <v>36</v>
      </c>
      <c r="U437" s="1" t="s">
        <v>2383</v>
      </c>
      <c r="V437" s="1" t="s">
        <v>91</v>
      </c>
      <c r="W437" s="1" t="s">
        <v>2384</v>
      </c>
      <c r="X437" s="1">
        <v>10000412</v>
      </c>
      <c r="Z437" s="1" t="s">
        <v>2385</v>
      </c>
      <c r="AA437" s="1" t="s">
        <v>41</v>
      </c>
    </row>
    <row r="438" spans="1:27" x14ac:dyDescent="0.3">
      <c r="A438" s="1">
        <v>2003</v>
      </c>
      <c r="B438" s="1" t="s">
        <v>2374</v>
      </c>
      <c r="C438" s="1" t="s">
        <v>2074</v>
      </c>
      <c r="D438" s="1" t="s">
        <v>2375</v>
      </c>
      <c r="E438" s="1" t="s">
        <v>2376</v>
      </c>
      <c r="F438" s="1" t="s">
        <v>107</v>
      </c>
      <c r="G438" s="1" t="s">
        <v>2398</v>
      </c>
      <c r="H438" s="1" t="s">
        <v>2378</v>
      </c>
      <c r="I438" s="1" t="s">
        <v>2399</v>
      </c>
      <c r="J438" s="1">
        <f t="shared" si="4"/>
        <v>124</v>
      </c>
      <c r="K438" s="1">
        <f t="shared" si="6"/>
        <v>0.54032258064516125</v>
      </c>
      <c r="L438" s="1" t="s">
        <v>500</v>
      </c>
      <c r="M438" s="1">
        <v>70</v>
      </c>
      <c r="N438" s="1" t="s">
        <v>2381</v>
      </c>
      <c r="O438" s="1">
        <v>40</v>
      </c>
      <c r="P438" s="1" t="s">
        <v>2382</v>
      </c>
      <c r="Q438" s="1" t="s">
        <v>796</v>
      </c>
      <c r="R438" s="1" t="s">
        <v>315</v>
      </c>
      <c r="S438" s="1">
        <v>7.4</v>
      </c>
      <c r="T438" s="1" t="s">
        <v>36</v>
      </c>
      <c r="U438" s="1" t="s">
        <v>2383</v>
      </c>
      <c r="V438" s="1" t="s">
        <v>91</v>
      </c>
      <c r="W438" s="1" t="s">
        <v>2384</v>
      </c>
      <c r="X438" s="1">
        <v>10000413</v>
      </c>
      <c r="Z438" s="1" t="s">
        <v>2385</v>
      </c>
      <c r="AA438" s="1" t="s">
        <v>41</v>
      </c>
    </row>
    <row r="439" spans="1:27" x14ac:dyDescent="0.3">
      <c r="A439" s="1">
        <v>2003</v>
      </c>
      <c r="B439" s="1" t="s">
        <v>2374</v>
      </c>
      <c r="C439" s="1" t="s">
        <v>2074</v>
      </c>
      <c r="D439" s="1" t="s">
        <v>2375</v>
      </c>
      <c r="E439" s="1" t="s">
        <v>2376</v>
      </c>
      <c r="F439" s="1" t="s">
        <v>107</v>
      </c>
      <c r="G439" s="1" t="s">
        <v>2400</v>
      </c>
      <c r="H439" s="1" t="s">
        <v>2378</v>
      </c>
      <c r="I439" s="1" t="s">
        <v>2401</v>
      </c>
      <c r="J439" s="1">
        <f t="shared" si="4"/>
        <v>124</v>
      </c>
      <c r="K439" s="1">
        <f t="shared" si="6"/>
        <v>0.532258064516129</v>
      </c>
      <c r="L439" s="1" t="s">
        <v>36</v>
      </c>
      <c r="M439" s="1" t="str">
        <f>IF(L439="Not reported","N/A","")</f>
        <v>N/A</v>
      </c>
      <c r="N439" s="1" t="s">
        <v>2381</v>
      </c>
      <c r="O439" s="1">
        <v>40</v>
      </c>
      <c r="P439" s="1" t="s">
        <v>2382</v>
      </c>
      <c r="Q439" s="1" t="str">
        <f ca="1">IFERROR(__xludf.DUMMYFUNCTION("IFNA(IFS(REGEXMATCH(R440,""MgCl""),""MgCl"",REGEXMATCH(R440,""CaCl""),""CaCl"", REGEXMATCH(R440,""MgCl CaCl""),""MgCl CaCl""),""None"")
"),"CaCl")</f>
        <v>CaCl</v>
      </c>
      <c r="R439" s="1" t="s">
        <v>315</v>
      </c>
      <c r="S439" s="1">
        <v>7.4</v>
      </c>
      <c r="T439" s="1" t="s">
        <v>36</v>
      </c>
      <c r="U439" s="1" t="s">
        <v>2383</v>
      </c>
      <c r="V439" s="1" t="s">
        <v>91</v>
      </c>
      <c r="W439" s="1" t="s">
        <v>2384</v>
      </c>
      <c r="X439" s="1">
        <v>10000414</v>
      </c>
      <c r="Z439" s="1" t="s">
        <v>2385</v>
      </c>
      <c r="AA439" s="1" t="s">
        <v>41</v>
      </c>
    </row>
    <row r="440" spans="1:27" x14ac:dyDescent="0.3">
      <c r="A440" s="1">
        <v>2003</v>
      </c>
      <c r="B440" s="1" t="s">
        <v>2374</v>
      </c>
      <c r="C440" s="1" t="s">
        <v>2074</v>
      </c>
      <c r="D440" s="1" t="s">
        <v>2375</v>
      </c>
      <c r="E440" s="1" t="s">
        <v>2376</v>
      </c>
      <c r="F440" s="1" t="s">
        <v>107</v>
      </c>
      <c r="G440" s="1" t="s">
        <v>2402</v>
      </c>
      <c r="H440" s="1" t="s">
        <v>2378</v>
      </c>
      <c r="I440" s="1" t="s">
        <v>2403</v>
      </c>
      <c r="J440" s="1">
        <f t="shared" si="4"/>
        <v>63</v>
      </c>
      <c r="K440" s="1">
        <f t="shared" si="6"/>
        <v>0.55555555555555558</v>
      </c>
      <c r="L440" s="1" t="s">
        <v>1119</v>
      </c>
      <c r="M440" s="1">
        <v>60</v>
      </c>
      <c r="N440" s="1" t="s">
        <v>2381</v>
      </c>
      <c r="O440" s="1">
        <v>40</v>
      </c>
      <c r="P440" s="1" t="s">
        <v>2382</v>
      </c>
      <c r="Q440" s="1" t="s">
        <v>796</v>
      </c>
      <c r="R440" s="1" t="s">
        <v>315</v>
      </c>
      <c r="S440" s="1">
        <v>7.4</v>
      </c>
      <c r="T440" s="1" t="s">
        <v>36</v>
      </c>
      <c r="U440" s="1" t="s">
        <v>2383</v>
      </c>
      <c r="V440" s="1" t="s">
        <v>2404</v>
      </c>
      <c r="W440" s="1" t="s">
        <v>2384</v>
      </c>
      <c r="X440" s="1">
        <v>10000415</v>
      </c>
      <c r="Z440" s="1" t="s">
        <v>2385</v>
      </c>
      <c r="AA440" s="1" t="s">
        <v>41</v>
      </c>
    </row>
    <row r="441" spans="1:27" x14ac:dyDescent="0.3">
      <c r="A441" s="1">
        <v>2003</v>
      </c>
      <c r="B441" s="1" t="s">
        <v>2374</v>
      </c>
      <c r="C441" s="1" t="s">
        <v>2074</v>
      </c>
      <c r="D441" s="1" t="s">
        <v>2375</v>
      </c>
      <c r="E441" s="1" t="s">
        <v>2376</v>
      </c>
      <c r="F441" s="1" t="s">
        <v>107</v>
      </c>
      <c r="G441" s="1" t="s">
        <v>2402</v>
      </c>
      <c r="H441" s="1" t="s">
        <v>2405</v>
      </c>
      <c r="I441" s="1" t="s">
        <v>2403</v>
      </c>
      <c r="J441" s="1">
        <f t="shared" si="4"/>
        <v>63</v>
      </c>
      <c r="K441" s="1">
        <f t="shared" si="6"/>
        <v>0.55555555555555558</v>
      </c>
      <c r="L441" s="1" t="s">
        <v>2406</v>
      </c>
      <c r="M441" s="1">
        <v>1000</v>
      </c>
      <c r="N441" s="1" t="s">
        <v>2381</v>
      </c>
      <c r="O441" s="1">
        <v>40</v>
      </c>
      <c r="P441" s="1" t="s">
        <v>2382</v>
      </c>
      <c r="Q441" s="1" t="s">
        <v>796</v>
      </c>
      <c r="R441" s="1" t="s">
        <v>315</v>
      </c>
      <c r="S441" s="1">
        <v>7.4</v>
      </c>
      <c r="T441" s="1" t="s">
        <v>36</v>
      </c>
      <c r="U441" s="1" t="s">
        <v>2383</v>
      </c>
      <c r="V441" s="1" t="s">
        <v>2404</v>
      </c>
      <c r="W441" s="1" t="s">
        <v>2384</v>
      </c>
      <c r="X441" s="1">
        <v>10000415</v>
      </c>
      <c r="Z441" s="1" t="s">
        <v>2385</v>
      </c>
      <c r="AA441" s="1" t="s">
        <v>41</v>
      </c>
    </row>
    <row r="442" spans="1:27" x14ac:dyDescent="0.3">
      <c r="A442" s="1">
        <v>2003</v>
      </c>
      <c r="B442" s="1" t="s">
        <v>2407</v>
      </c>
      <c r="C442" s="1" t="s">
        <v>382</v>
      </c>
      <c r="D442" s="1" t="s">
        <v>2408</v>
      </c>
      <c r="E442" s="1" t="s">
        <v>8578</v>
      </c>
      <c r="F442" s="1" t="s">
        <v>26</v>
      </c>
      <c r="G442" s="1" t="s">
        <v>2409</v>
      </c>
      <c r="H442" s="1" t="s">
        <v>2351</v>
      </c>
      <c r="I442" s="1" t="s">
        <v>2410</v>
      </c>
      <c r="J442" s="1">
        <f t="shared" si="4"/>
        <v>118</v>
      </c>
      <c r="K442" s="1">
        <f t="shared" si="6"/>
        <v>0.42372881355932202</v>
      </c>
      <c r="L442" s="1" t="s">
        <v>2411</v>
      </c>
      <c r="M442" s="1" t="s">
        <v>59</v>
      </c>
      <c r="N442" s="1" t="s">
        <v>2412</v>
      </c>
      <c r="O442" s="1">
        <v>40</v>
      </c>
      <c r="P442" s="1" t="s">
        <v>2413</v>
      </c>
      <c r="Q442" s="1" t="str">
        <f ca="1">IFERROR(__xludf.DUMMYFUNCTION("IFNA(IFS(REGEXMATCH(R443,""MgCl""),""MgCl"",REGEXMATCH(R443,""CaCl""),""CaCl"", REGEXMATCH(R443,""MgCl CaCl""),""MgCl CaCl""),""None"")
"),"MgCl")</f>
        <v>MgCl</v>
      </c>
      <c r="R442" s="1" t="s">
        <v>34</v>
      </c>
      <c r="S442" s="1" t="s">
        <v>35</v>
      </c>
      <c r="T442" s="1" t="s">
        <v>36</v>
      </c>
      <c r="U442" s="1" t="s">
        <v>2414</v>
      </c>
      <c r="V442" s="1" t="s">
        <v>91</v>
      </c>
      <c r="W442" s="1" t="s">
        <v>2415</v>
      </c>
      <c r="X442" s="1">
        <v>10000416</v>
      </c>
      <c r="Z442" s="1" t="s">
        <v>2416</v>
      </c>
      <c r="AA442" s="1" t="s">
        <v>41</v>
      </c>
    </row>
    <row r="443" spans="1:27" x14ac:dyDescent="0.3">
      <c r="A443" s="1">
        <v>2003</v>
      </c>
      <c r="B443" s="1" t="s">
        <v>2407</v>
      </c>
      <c r="C443" s="1" t="s">
        <v>382</v>
      </c>
      <c r="D443" s="1" t="s">
        <v>2408</v>
      </c>
      <c r="E443" s="1" t="s">
        <v>2417</v>
      </c>
      <c r="F443" s="1" t="s">
        <v>26</v>
      </c>
      <c r="G443" s="1" t="s">
        <v>2418</v>
      </c>
      <c r="H443" s="1" t="s">
        <v>2351</v>
      </c>
      <c r="I443" s="1" t="s">
        <v>2419</v>
      </c>
      <c r="J443" s="1">
        <f t="shared" si="4"/>
        <v>122</v>
      </c>
      <c r="K443" s="1">
        <f t="shared" si="6"/>
        <v>0.46721311475409838</v>
      </c>
      <c r="L443" s="1" t="s">
        <v>2420</v>
      </c>
      <c r="M443" s="1" t="s">
        <v>59</v>
      </c>
      <c r="N443" s="1" t="s">
        <v>2412</v>
      </c>
      <c r="O443" s="1">
        <v>40</v>
      </c>
      <c r="P443" s="1" t="s">
        <v>2413</v>
      </c>
      <c r="Q443" s="1" t="str">
        <f ca="1">IFERROR(__xludf.DUMMYFUNCTION("IFNA(IFS(REGEXMATCH(R444,""MgCl""),""MgCl"",REGEXMATCH(R444,""CaCl""),""CaCl"", REGEXMATCH(R444,""MgCl CaCl""),""MgCl CaCl""),""None"")
"),"MgCl")</f>
        <v>MgCl</v>
      </c>
      <c r="R443" s="1" t="s">
        <v>34</v>
      </c>
      <c r="S443" s="1" t="s">
        <v>35</v>
      </c>
      <c r="T443" s="1" t="s">
        <v>36</v>
      </c>
      <c r="U443" s="1" t="s">
        <v>2414</v>
      </c>
      <c r="V443" s="1" t="s">
        <v>91</v>
      </c>
      <c r="W443" s="1" t="s">
        <v>2415</v>
      </c>
      <c r="X443" s="1">
        <v>10000417</v>
      </c>
      <c r="Z443" s="1" t="s">
        <v>2416</v>
      </c>
      <c r="AA443" s="1" t="s">
        <v>41</v>
      </c>
    </row>
    <row r="444" spans="1:27" x14ac:dyDescent="0.3">
      <c r="A444" s="1">
        <v>2003</v>
      </c>
      <c r="B444" s="1" t="s">
        <v>2421</v>
      </c>
      <c r="C444" s="1" t="s">
        <v>1279</v>
      </c>
      <c r="D444" s="1" t="s">
        <v>2422</v>
      </c>
      <c r="E444" s="1" t="s">
        <v>8579</v>
      </c>
      <c r="F444" s="1" t="s">
        <v>26</v>
      </c>
      <c r="G444" s="1" t="s">
        <v>2423</v>
      </c>
      <c r="H444" s="1" t="s">
        <v>2424</v>
      </c>
      <c r="I444" s="1" t="s">
        <v>2425</v>
      </c>
      <c r="J444" s="1">
        <f t="shared" si="4"/>
        <v>46</v>
      </c>
      <c r="K444" s="1">
        <f t="shared" si="6"/>
        <v>0.71739130434782605</v>
      </c>
      <c r="L444" s="1" t="s">
        <v>679</v>
      </c>
      <c r="M444" s="1">
        <v>30</v>
      </c>
      <c r="N444" s="1" t="s">
        <v>2426</v>
      </c>
      <c r="O444" s="1">
        <v>40</v>
      </c>
      <c r="P444" s="1" t="s">
        <v>2427</v>
      </c>
      <c r="Q444" s="1" t="s">
        <v>33</v>
      </c>
      <c r="R444" s="1" t="s">
        <v>34</v>
      </c>
      <c r="S444" s="1" t="s">
        <v>391</v>
      </c>
      <c r="T444" s="1" t="s">
        <v>36</v>
      </c>
      <c r="U444" s="1" t="s">
        <v>2428</v>
      </c>
      <c r="V444" s="1" t="s">
        <v>2429</v>
      </c>
      <c r="W444" s="1" t="s">
        <v>2430</v>
      </c>
      <c r="X444" s="1">
        <v>10000418</v>
      </c>
      <c r="Z444" s="1" t="s">
        <v>2431</v>
      </c>
      <c r="AA444" s="1" t="s">
        <v>41</v>
      </c>
    </row>
    <row r="445" spans="1:27" x14ac:dyDescent="0.3">
      <c r="A445" s="1">
        <v>2004</v>
      </c>
      <c r="B445" s="1" t="s">
        <v>2432</v>
      </c>
      <c r="C445" s="1" t="s">
        <v>2433</v>
      </c>
      <c r="D445" s="1" t="s">
        <v>2434</v>
      </c>
      <c r="E445" s="1" t="s">
        <v>8580</v>
      </c>
      <c r="F445" s="1" t="s">
        <v>66</v>
      </c>
      <c r="G445" s="1" t="s">
        <v>2435</v>
      </c>
      <c r="H445" s="1" t="s">
        <v>2436</v>
      </c>
      <c r="I445" s="1" t="s">
        <v>2437</v>
      </c>
      <c r="J445" s="1">
        <f t="shared" si="4"/>
        <v>77</v>
      </c>
      <c r="K445" s="1">
        <f t="shared" si="6"/>
        <v>0.59740259740259738</v>
      </c>
      <c r="L445" s="1" t="s">
        <v>36</v>
      </c>
      <c r="M445" s="1" t="str">
        <f t="shared" ref="M445:M455" si="7">IF(L445="Not reported","N/A","")</f>
        <v>N/A</v>
      </c>
      <c r="N445" s="1" t="s">
        <v>2438</v>
      </c>
      <c r="O445" s="1">
        <v>24</v>
      </c>
      <c r="P445" s="1" t="s">
        <v>36</v>
      </c>
      <c r="Q445" s="1" t="str">
        <f ca="1">IFERROR(__xludf.DUMMYFUNCTION("IFNA(IFS(REGEXMATCH(R446,""MgCl""),""MgCl"",REGEXMATCH(R446,""CaCl""),""CaCl"", REGEXMATCH(R446,""MgCl CaCl""),""MgCl CaCl""),""None"")
"),"None")</f>
        <v>None</v>
      </c>
      <c r="R445" s="1" t="s">
        <v>58</v>
      </c>
      <c r="S445" s="1" t="s">
        <v>59</v>
      </c>
      <c r="T445" s="1" t="s">
        <v>36</v>
      </c>
      <c r="U445" s="1" t="s">
        <v>2439</v>
      </c>
      <c r="V445" s="1" t="s">
        <v>38</v>
      </c>
      <c r="W445" s="1" t="s">
        <v>2440</v>
      </c>
      <c r="X445" s="1">
        <v>10000419</v>
      </c>
      <c r="Z445" s="1" t="s">
        <v>2441</v>
      </c>
      <c r="AA445" s="1" t="s">
        <v>41</v>
      </c>
    </row>
    <row r="446" spans="1:27" x14ac:dyDescent="0.3">
      <c r="A446" s="1">
        <v>2004</v>
      </c>
      <c r="B446" s="1" t="s">
        <v>2432</v>
      </c>
      <c r="C446" s="1" t="s">
        <v>2433</v>
      </c>
      <c r="D446" s="1" t="s">
        <v>2434</v>
      </c>
      <c r="E446" s="1" t="s">
        <v>8580</v>
      </c>
      <c r="F446" s="1" t="s">
        <v>66</v>
      </c>
      <c r="G446" s="1" t="s">
        <v>2442</v>
      </c>
      <c r="H446" s="1" t="s">
        <v>2436</v>
      </c>
      <c r="I446" s="1" t="s">
        <v>2443</v>
      </c>
      <c r="J446" s="1">
        <f t="shared" si="4"/>
        <v>77</v>
      </c>
      <c r="K446" s="1">
        <f t="shared" si="6"/>
        <v>0.58441558441558439</v>
      </c>
      <c r="L446" s="1" t="s">
        <v>36</v>
      </c>
      <c r="M446" s="1" t="str">
        <f t="shared" si="7"/>
        <v>N/A</v>
      </c>
      <c r="N446" s="1" t="s">
        <v>2438</v>
      </c>
      <c r="O446" s="1">
        <v>24</v>
      </c>
      <c r="P446" s="1" t="s">
        <v>36</v>
      </c>
      <c r="Q446" s="1" t="str">
        <f ca="1">IFERROR(__xludf.DUMMYFUNCTION("IFNA(IFS(REGEXMATCH(R447,""MgCl""),""MgCl"",REGEXMATCH(R447,""CaCl""),""CaCl"", REGEXMATCH(R447,""MgCl CaCl""),""MgCl CaCl""),""None"")
"),"None")</f>
        <v>None</v>
      </c>
      <c r="R446" s="1" t="s">
        <v>58</v>
      </c>
      <c r="S446" s="1" t="s">
        <v>59</v>
      </c>
      <c r="T446" s="1" t="s">
        <v>36</v>
      </c>
      <c r="U446" s="1" t="s">
        <v>2439</v>
      </c>
      <c r="V446" s="1" t="s">
        <v>38</v>
      </c>
      <c r="W446" s="1" t="s">
        <v>2440</v>
      </c>
      <c r="X446" s="1">
        <v>10000420</v>
      </c>
      <c r="Z446" s="1" t="s">
        <v>2441</v>
      </c>
      <c r="AA446" s="1" t="s">
        <v>41</v>
      </c>
    </row>
    <row r="447" spans="1:27" x14ac:dyDescent="0.3">
      <c r="A447" s="1">
        <v>2004</v>
      </c>
      <c r="B447" s="1" t="s">
        <v>2432</v>
      </c>
      <c r="C447" s="1" t="s">
        <v>2433</v>
      </c>
      <c r="D447" s="1" t="s">
        <v>2434</v>
      </c>
      <c r="E447" s="1" t="s">
        <v>8580</v>
      </c>
      <c r="F447" s="1" t="s">
        <v>66</v>
      </c>
      <c r="G447" s="1" t="s">
        <v>2444</v>
      </c>
      <c r="H447" s="1" t="s">
        <v>2436</v>
      </c>
      <c r="I447" s="1" t="s">
        <v>2445</v>
      </c>
      <c r="J447" s="1">
        <f t="shared" si="4"/>
        <v>77</v>
      </c>
      <c r="K447" s="1">
        <f t="shared" si="6"/>
        <v>0.61038961038961037</v>
      </c>
      <c r="L447" s="1" t="s">
        <v>36</v>
      </c>
      <c r="M447" s="1" t="str">
        <f t="shared" si="7"/>
        <v>N/A</v>
      </c>
      <c r="N447" s="1" t="s">
        <v>2438</v>
      </c>
      <c r="O447" s="1">
        <v>24</v>
      </c>
      <c r="P447" s="1" t="s">
        <v>36</v>
      </c>
      <c r="Q447" s="1" t="str">
        <f ca="1">IFERROR(__xludf.DUMMYFUNCTION("IFNA(IFS(REGEXMATCH(R448,""MgCl""),""MgCl"",REGEXMATCH(R448,""CaCl""),""CaCl"", REGEXMATCH(R448,""MgCl CaCl""),""MgCl CaCl""),""None"")
"),"None")</f>
        <v>None</v>
      </c>
      <c r="R447" s="1" t="s">
        <v>58</v>
      </c>
      <c r="S447" s="1" t="s">
        <v>59</v>
      </c>
      <c r="T447" s="1" t="s">
        <v>36</v>
      </c>
      <c r="U447" s="1" t="s">
        <v>2439</v>
      </c>
      <c r="V447" s="1" t="s">
        <v>38</v>
      </c>
      <c r="W447" s="1" t="s">
        <v>2440</v>
      </c>
      <c r="X447" s="1">
        <v>10000421</v>
      </c>
      <c r="Z447" s="1" t="s">
        <v>2441</v>
      </c>
      <c r="AA447" s="1" t="s">
        <v>41</v>
      </c>
    </row>
    <row r="448" spans="1:27" x14ac:dyDescent="0.3">
      <c r="A448" s="1">
        <v>2004</v>
      </c>
      <c r="B448" s="1" t="s">
        <v>2432</v>
      </c>
      <c r="C448" s="1" t="s">
        <v>2433</v>
      </c>
      <c r="D448" s="1" t="s">
        <v>2434</v>
      </c>
      <c r="E448" s="1" t="s">
        <v>8580</v>
      </c>
      <c r="F448" s="1" t="s">
        <v>66</v>
      </c>
      <c r="G448" s="1" t="s">
        <v>2446</v>
      </c>
      <c r="H448" s="1" t="s">
        <v>2436</v>
      </c>
      <c r="I448" s="1" t="s">
        <v>2447</v>
      </c>
      <c r="J448" s="1">
        <f t="shared" si="4"/>
        <v>77</v>
      </c>
      <c r="K448" s="1">
        <f t="shared" si="6"/>
        <v>0.61038961038961037</v>
      </c>
      <c r="L448" s="1" t="s">
        <v>36</v>
      </c>
      <c r="M448" s="1" t="str">
        <f t="shared" si="7"/>
        <v>N/A</v>
      </c>
      <c r="N448" s="1" t="s">
        <v>2438</v>
      </c>
      <c r="O448" s="1">
        <v>24</v>
      </c>
      <c r="P448" s="1" t="s">
        <v>36</v>
      </c>
      <c r="Q448" s="1" t="str">
        <f ca="1">IFERROR(__xludf.DUMMYFUNCTION("IFNA(IFS(REGEXMATCH(R449,""MgCl""),""MgCl"",REGEXMATCH(R449,""CaCl""),""CaCl"", REGEXMATCH(R449,""MgCl CaCl""),""MgCl CaCl""),""None"")
"),"None")</f>
        <v>None</v>
      </c>
      <c r="R448" s="1" t="s">
        <v>58</v>
      </c>
      <c r="S448" s="1" t="s">
        <v>59</v>
      </c>
      <c r="T448" s="1" t="s">
        <v>36</v>
      </c>
      <c r="U448" s="1" t="s">
        <v>2439</v>
      </c>
      <c r="V448" s="1" t="s">
        <v>38</v>
      </c>
      <c r="W448" s="1" t="s">
        <v>2440</v>
      </c>
      <c r="X448" s="1">
        <v>10000422</v>
      </c>
      <c r="Z448" s="1" t="s">
        <v>2441</v>
      </c>
      <c r="AA448" s="1" t="s">
        <v>41</v>
      </c>
    </row>
    <row r="449" spans="1:28" x14ac:dyDescent="0.3">
      <c r="A449" s="1">
        <v>2004</v>
      </c>
      <c r="B449" s="1" t="s">
        <v>2432</v>
      </c>
      <c r="C449" s="1" t="s">
        <v>2433</v>
      </c>
      <c r="D449" s="1" t="s">
        <v>2434</v>
      </c>
      <c r="E449" s="1" t="s">
        <v>8580</v>
      </c>
      <c r="F449" s="1" t="s">
        <v>66</v>
      </c>
      <c r="G449" s="1" t="s">
        <v>2448</v>
      </c>
      <c r="H449" s="1" t="s">
        <v>2436</v>
      </c>
      <c r="I449" s="1" t="s">
        <v>2449</v>
      </c>
      <c r="J449" s="1">
        <f t="shared" si="4"/>
        <v>77</v>
      </c>
      <c r="K449" s="1">
        <f t="shared" si="6"/>
        <v>0.58441558441558439</v>
      </c>
      <c r="L449" s="1" t="s">
        <v>36</v>
      </c>
      <c r="M449" s="1" t="str">
        <f t="shared" si="7"/>
        <v>N/A</v>
      </c>
      <c r="N449" s="1" t="s">
        <v>2438</v>
      </c>
      <c r="O449" s="1">
        <v>24</v>
      </c>
      <c r="P449" s="1" t="s">
        <v>36</v>
      </c>
      <c r="Q449" s="1" t="str">
        <f ca="1">IFERROR(__xludf.DUMMYFUNCTION("IFNA(IFS(REGEXMATCH(R450,""MgCl""),""MgCl"",REGEXMATCH(R450,""CaCl""),""CaCl"", REGEXMATCH(R450,""MgCl CaCl""),""MgCl CaCl""),""None"")
"),"None")</f>
        <v>None</v>
      </c>
      <c r="R449" s="1" t="s">
        <v>58</v>
      </c>
      <c r="S449" s="1" t="s">
        <v>59</v>
      </c>
      <c r="T449" s="1" t="s">
        <v>36</v>
      </c>
      <c r="U449" s="1" t="s">
        <v>2439</v>
      </c>
      <c r="V449" s="1" t="s">
        <v>38</v>
      </c>
      <c r="W449" s="1" t="s">
        <v>2440</v>
      </c>
      <c r="X449" s="1">
        <v>10000423</v>
      </c>
      <c r="Z449" s="1" t="s">
        <v>2441</v>
      </c>
      <c r="AA449" s="1" t="s">
        <v>41</v>
      </c>
    </row>
    <row r="450" spans="1:28" x14ac:dyDescent="0.3">
      <c r="A450" s="1">
        <v>2004</v>
      </c>
      <c r="B450" s="1" t="s">
        <v>2432</v>
      </c>
      <c r="C450" s="1" t="s">
        <v>2433</v>
      </c>
      <c r="D450" s="1" t="s">
        <v>2434</v>
      </c>
      <c r="E450" s="1" t="s">
        <v>8580</v>
      </c>
      <c r="F450" s="1" t="s">
        <v>66</v>
      </c>
      <c r="G450" s="1" t="s">
        <v>2450</v>
      </c>
      <c r="H450" s="1" t="s">
        <v>2436</v>
      </c>
      <c r="I450" s="1" t="s">
        <v>2451</v>
      </c>
      <c r="J450" s="1">
        <f t="shared" si="4"/>
        <v>77</v>
      </c>
      <c r="K450" s="1">
        <f t="shared" si="6"/>
        <v>0.62337662337662336</v>
      </c>
      <c r="L450" s="1" t="s">
        <v>36</v>
      </c>
      <c r="M450" s="1" t="str">
        <f t="shared" si="7"/>
        <v>N/A</v>
      </c>
      <c r="N450" s="1" t="s">
        <v>2438</v>
      </c>
      <c r="O450" s="1">
        <v>24</v>
      </c>
      <c r="P450" s="1" t="s">
        <v>36</v>
      </c>
      <c r="Q450" s="1" t="str">
        <f ca="1">IFERROR(__xludf.DUMMYFUNCTION("IFNA(IFS(REGEXMATCH(R451,""MgCl""),""MgCl"",REGEXMATCH(R451,""CaCl""),""CaCl"", REGEXMATCH(R451,""MgCl CaCl""),""MgCl CaCl""),""None"")
"),"None")</f>
        <v>None</v>
      </c>
      <c r="R450" s="1" t="s">
        <v>58</v>
      </c>
      <c r="S450" s="1" t="s">
        <v>59</v>
      </c>
      <c r="T450" s="1" t="s">
        <v>36</v>
      </c>
      <c r="U450" s="1" t="s">
        <v>2439</v>
      </c>
      <c r="V450" s="1" t="s">
        <v>38</v>
      </c>
      <c r="W450" s="1" t="s">
        <v>2440</v>
      </c>
      <c r="X450" s="1">
        <v>10000424</v>
      </c>
      <c r="Z450" s="1" t="s">
        <v>2441</v>
      </c>
      <c r="AA450" s="1" t="s">
        <v>41</v>
      </c>
    </row>
    <row r="451" spans="1:28" x14ac:dyDescent="0.3">
      <c r="A451" s="1">
        <v>2004</v>
      </c>
      <c r="B451" s="1" t="s">
        <v>2432</v>
      </c>
      <c r="C451" s="1" t="s">
        <v>2433</v>
      </c>
      <c r="D451" s="1" t="s">
        <v>2434</v>
      </c>
      <c r="E451" s="1" t="s">
        <v>8580</v>
      </c>
      <c r="F451" s="1" t="s">
        <v>66</v>
      </c>
      <c r="G451" s="1" t="s">
        <v>2452</v>
      </c>
      <c r="H451" s="1" t="s">
        <v>2436</v>
      </c>
      <c r="I451" s="1" t="s">
        <v>2453</v>
      </c>
      <c r="J451" s="1">
        <f t="shared" si="4"/>
        <v>77</v>
      </c>
      <c r="K451" s="1">
        <f t="shared" si="6"/>
        <v>0.63636363636363635</v>
      </c>
      <c r="L451" s="1" t="s">
        <v>36</v>
      </c>
      <c r="M451" s="1" t="str">
        <f t="shared" si="7"/>
        <v>N/A</v>
      </c>
      <c r="N451" s="1" t="s">
        <v>2438</v>
      </c>
      <c r="O451" s="1">
        <v>24</v>
      </c>
      <c r="P451" s="1" t="s">
        <v>36</v>
      </c>
      <c r="Q451" s="1" t="str">
        <f ca="1">IFERROR(__xludf.DUMMYFUNCTION("IFNA(IFS(REGEXMATCH(R452,""MgCl""),""MgCl"",REGEXMATCH(R452,""CaCl""),""CaCl"", REGEXMATCH(R452,""MgCl CaCl""),""MgCl CaCl""),""None"")
"),"None")</f>
        <v>None</v>
      </c>
      <c r="R451" s="1" t="s">
        <v>58</v>
      </c>
      <c r="S451" s="1" t="s">
        <v>59</v>
      </c>
      <c r="T451" s="1" t="s">
        <v>36</v>
      </c>
      <c r="U451" s="1" t="s">
        <v>2439</v>
      </c>
      <c r="V451" s="1" t="s">
        <v>38</v>
      </c>
      <c r="W451" s="1" t="s">
        <v>2440</v>
      </c>
      <c r="X451" s="1">
        <v>10000425</v>
      </c>
      <c r="Z451" s="1" t="s">
        <v>2441</v>
      </c>
      <c r="AA451" s="1" t="s">
        <v>41</v>
      </c>
    </row>
    <row r="452" spans="1:28" x14ac:dyDescent="0.3">
      <c r="A452" s="1">
        <v>2004</v>
      </c>
      <c r="B452" s="1" t="s">
        <v>2432</v>
      </c>
      <c r="C452" s="1" t="s">
        <v>2433</v>
      </c>
      <c r="D452" s="1" t="s">
        <v>2434</v>
      </c>
      <c r="E452" s="1" t="s">
        <v>8580</v>
      </c>
      <c r="F452" s="1" t="s">
        <v>66</v>
      </c>
      <c r="G452" s="1" t="s">
        <v>2454</v>
      </c>
      <c r="H452" s="1" t="s">
        <v>2436</v>
      </c>
      <c r="I452" s="1" t="s">
        <v>2455</v>
      </c>
      <c r="J452" s="1">
        <f t="shared" si="4"/>
        <v>77</v>
      </c>
      <c r="K452" s="1">
        <f t="shared" si="6"/>
        <v>0.62337662337662336</v>
      </c>
      <c r="L452" s="1" t="s">
        <v>36</v>
      </c>
      <c r="M452" s="1" t="str">
        <f t="shared" si="7"/>
        <v>N/A</v>
      </c>
      <c r="N452" s="1" t="s">
        <v>2438</v>
      </c>
      <c r="O452" s="1">
        <v>24</v>
      </c>
      <c r="P452" s="1" t="s">
        <v>36</v>
      </c>
      <c r="Q452" s="1" t="str">
        <f ca="1">IFERROR(__xludf.DUMMYFUNCTION("IFNA(IFS(REGEXMATCH(R453,""MgCl""),""MgCl"",REGEXMATCH(R453,""CaCl""),""CaCl"", REGEXMATCH(R453,""MgCl CaCl""),""MgCl CaCl""),""None"")
"),"None")</f>
        <v>None</v>
      </c>
      <c r="R452" s="1" t="s">
        <v>58</v>
      </c>
      <c r="S452" s="1" t="s">
        <v>59</v>
      </c>
      <c r="T452" s="1" t="s">
        <v>36</v>
      </c>
      <c r="U452" s="1" t="s">
        <v>2439</v>
      </c>
      <c r="V452" s="1" t="s">
        <v>38</v>
      </c>
      <c r="W452" s="1" t="s">
        <v>2440</v>
      </c>
      <c r="X452" s="1">
        <v>10000426</v>
      </c>
      <c r="Z452" s="1" t="s">
        <v>2441</v>
      </c>
      <c r="AA452" s="1" t="s">
        <v>41</v>
      </c>
    </row>
    <row r="453" spans="1:28" x14ac:dyDescent="0.3">
      <c r="A453" s="1">
        <v>2004</v>
      </c>
      <c r="B453" s="1" t="s">
        <v>2432</v>
      </c>
      <c r="C453" s="1" t="s">
        <v>2433</v>
      </c>
      <c r="D453" s="1" t="s">
        <v>2434</v>
      </c>
      <c r="E453" s="1" t="s">
        <v>8580</v>
      </c>
      <c r="F453" s="1" t="s">
        <v>66</v>
      </c>
      <c r="G453" s="1" t="s">
        <v>2456</v>
      </c>
      <c r="H453" s="1" t="s">
        <v>2436</v>
      </c>
      <c r="I453" s="1" t="s">
        <v>2457</v>
      </c>
      <c r="J453" s="1">
        <f t="shared" si="4"/>
        <v>77</v>
      </c>
      <c r="K453" s="1">
        <f t="shared" si="6"/>
        <v>0.58441558441558439</v>
      </c>
      <c r="L453" s="1" t="s">
        <v>36</v>
      </c>
      <c r="M453" s="1" t="str">
        <f t="shared" si="7"/>
        <v>N/A</v>
      </c>
      <c r="N453" s="1" t="s">
        <v>2438</v>
      </c>
      <c r="O453" s="1">
        <v>24</v>
      </c>
      <c r="P453" s="1" t="s">
        <v>36</v>
      </c>
      <c r="Q453" s="1" t="str">
        <f ca="1">IFERROR(__xludf.DUMMYFUNCTION("IFNA(IFS(REGEXMATCH(R454,""MgCl""),""MgCl"",REGEXMATCH(R454,""CaCl""),""CaCl"", REGEXMATCH(R454,""MgCl CaCl""),""MgCl CaCl""),""None"")
"),"None")</f>
        <v>None</v>
      </c>
      <c r="R453" s="1" t="s">
        <v>58</v>
      </c>
      <c r="S453" s="1" t="s">
        <v>59</v>
      </c>
      <c r="T453" s="1" t="s">
        <v>36</v>
      </c>
      <c r="U453" s="1" t="s">
        <v>2439</v>
      </c>
      <c r="V453" s="1" t="s">
        <v>38</v>
      </c>
      <c r="W453" s="1" t="s">
        <v>2440</v>
      </c>
      <c r="X453" s="1">
        <v>10000427</v>
      </c>
      <c r="Z453" s="1" t="s">
        <v>2441</v>
      </c>
      <c r="AA453" s="1" t="s">
        <v>41</v>
      </c>
    </row>
    <row r="454" spans="1:28" x14ac:dyDescent="0.3">
      <c r="A454" s="1">
        <v>2004</v>
      </c>
      <c r="B454" s="1" t="s">
        <v>2432</v>
      </c>
      <c r="C454" s="1" t="s">
        <v>2433</v>
      </c>
      <c r="D454" s="1" t="s">
        <v>2434</v>
      </c>
      <c r="E454" s="1" t="s">
        <v>8580</v>
      </c>
      <c r="F454" s="1" t="s">
        <v>66</v>
      </c>
      <c r="G454" s="1" t="s">
        <v>2458</v>
      </c>
      <c r="H454" s="1" t="s">
        <v>2436</v>
      </c>
      <c r="I454" s="1" t="s">
        <v>2459</v>
      </c>
      <c r="J454" s="1">
        <f t="shared" si="4"/>
        <v>77</v>
      </c>
      <c r="K454" s="1">
        <f t="shared" si="6"/>
        <v>0.63636363636363635</v>
      </c>
      <c r="L454" s="1" t="s">
        <v>36</v>
      </c>
      <c r="M454" s="1" t="str">
        <f t="shared" si="7"/>
        <v>N/A</v>
      </c>
      <c r="N454" s="1" t="s">
        <v>2438</v>
      </c>
      <c r="O454" s="1">
        <v>24</v>
      </c>
      <c r="P454" s="1" t="s">
        <v>36</v>
      </c>
      <c r="Q454" s="1" t="str">
        <f ca="1">IFERROR(__xludf.DUMMYFUNCTION("IFNA(IFS(REGEXMATCH(R455,""MgCl""),""MgCl"",REGEXMATCH(R455,""CaCl""),""CaCl"", REGEXMATCH(R455,""MgCl CaCl""),""MgCl CaCl""),""None"")
"),"None")</f>
        <v>None</v>
      </c>
      <c r="R454" s="1" t="s">
        <v>58</v>
      </c>
      <c r="S454" s="1" t="s">
        <v>59</v>
      </c>
      <c r="T454" s="1" t="s">
        <v>36</v>
      </c>
      <c r="U454" s="1" t="s">
        <v>2439</v>
      </c>
      <c r="V454" s="1" t="s">
        <v>38</v>
      </c>
      <c r="W454" s="1" t="s">
        <v>2440</v>
      </c>
      <c r="X454" s="1">
        <v>10000428</v>
      </c>
      <c r="Z454" s="1" t="s">
        <v>2441</v>
      </c>
      <c r="AA454" s="1" t="s">
        <v>41</v>
      </c>
    </row>
    <row r="455" spans="1:28" x14ac:dyDescent="0.3">
      <c r="A455" s="1">
        <v>2004</v>
      </c>
      <c r="B455" s="1" t="s">
        <v>2432</v>
      </c>
      <c r="C455" s="1" t="s">
        <v>2433</v>
      </c>
      <c r="D455" s="1" t="s">
        <v>2434</v>
      </c>
      <c r="E455" s="1" t="s">
        <v>8580</v>
      </c>
      <c r="F455" s="1" t="s">
        <v>66</v>
      </c>
      <c r="G455" s="1" t="s">
        <v>2460</v>
      </c>
      <c r="H455" s="1" t="s">
        <v>2436</v>
      </c>
      <c r="I455" s="1" t="s">
        <v>2461</v>
      </c>
      <c r="J455" s="1">
        <f t="shared" si="4"/>
        <v>77</v>
      </c>
      <c r="K455" s="1">
        <f t="shared" si="6"/>
        <v>0.62337662337662336</v>
      </c>
      <c r="L455" s="1" t="s">
        <v>36</v>
      </c>
      <c r="M455" s="1" t="str">
        <f t="shared" si="7"/>
        <v>N/A</v>
      </c>
      <c r="N455" s="1" t="s">
        <v>2438</v>
      </c>
      <c r="O455" s="1">
        <v>24</v>
      </c>
      <c r="P455" s="1" t="s">
        <v>36</v>
      </c>
      <c r="Q455" s="1" t="str">
        <f ca="1">IFERROR(__xludf.DUMMYFUNCTION("IFNA(IFS(REGEXMATCH(R456,""MgCl""),""MgCl"",REGEXMATCH(R456,""CaCl""),""CaCl"", REGEXMATCH(R456,""MgCl CaCl""),""MgCl CaCl""),""None"")
"),"None")</f>
        <v>None</v>
      </c>
      <c r="R455" s="1" t="s">
        <v>58</v>
      </c>
      <c r="S455" s="1" t="s">
        <v>59</v>
      </c>
      <c r="T455" s="1" t="s">
        <v>36</v>
      </c>
      <c r="U455" s="1" t="s">
        <v>2439</v>
      </c>
      <c r="V455" s="1" t="s">
        <v>38</v>
      </c>
      <c r="W455" s="1" t="s">
        <v>2440</v>
      </c>
      <c r="X455" s="1">
        <v>10000429</v>
      </c>
      <c r="Z455" s="1" t="s">
        <v>2441</v>
      </c>
      <c r="AA455" s="1" t="s">
        <v>41</v>
      </c>
    </row>
    <row r="456" spans="1:28" x14ac:dyDescent="0.3">
      <c r="A456" s="1">
        <v>2004</v>
      </c>
      <c r="B456" s="1" t="s">
        <v>2462</v>
      </c>
      <c r="C456" s="1" t="s">
        <v>289</v>
      </c>
      <c r="D456" s="1" t="s">
        <v>2463</v>
      </c>
      <c r="E456" s="1" t="s">
        <v>2472</v>
      </c>
      <c r="F456" s="1" t="s">
        <v>26</v>
      </c>
      <c r="G456" s="1" t="s">
        <v>2464</v>
      </c>
      <c r="H456" s="1" t="s">
        <v>2465</v>
      </c>
      <c r="I456" s="1" t="s">
        <v>2466</v>
      </c>
      <c r="J456" s="1">
        <f t="shared" si="4"/>
        <v>87</v>
      </c>
      <c r="K456" s="1">
        <f t="shared" si="6"/>
        <v>0.57471264367816088</v>
      </c>
      <c r="L456" s="1" t="s">
        <v>2467</v>
      </c>
      <c r="M456" s="1">
        <v>450</v>
      </c>
      <c r="N456" s="1" t="s">
        <v>2468</v>
      </c>
      <c r="O456" s="1">
        <v>40</v>
      </c>
      <c r="P456" s="1" t="s">
        <v>2469</v>
      </c>
      <c r="Q456" s="1" t="s">
        <v>33</v>
      </c>
      <c r="R456" s="1" t="s">
        <v>34</v>
      </c>
      <c r="S456" s="1">
        <v>7.6</v>
      </c>
      <c r="T456" s="1" t="s">
        <v>36</v>
      </c>
      <c r="U456" s="1" t="s">
        <v>2470</v>
      </c>
      <c r="V456" s="1" t="s">
        <v>38</v>
      </c>
      <c r="W456" s="1" t="s">
        <v>91</v>
      </c>
      <c r="X456" s="1">
        <v>10000430</v>
      </c>
      <c r="Z456" s="1" t="s">
        <v>2471</v>
      </c>
      <c r="AA456" s="1" t="s">
        <v>41</v>
      </c>
      <c r="AB456" s="1" t="s">
        <v>8774</v>
      </c>
    </row>
    <row r="457" spans="1:28" x14ac:dyDescent="0.3">
      <c r="A457" s="1">
        <v>2004</v>
      </c>
      <c r="B457" s="1" t="s">
        <v>2462</v>
      </c>
      <c r="C457" s="1" t="s">
        <v>289</v>
      </c>
      <c r="D457" s="1" t="s">
        <v>2463</v>
      </c>
      <c r="E457" s="1" t="s">
        <v>2472</v>
      </c>
      <c r="F457" s="1" t="s">
        <v>26</v>
      </c>
      <c r="G457" s="1" t="s">
        <v>2473</v>
      </c>
      <c r="H457" s="1" t="s">
        <v>2465</v>
      </c>
      <c r="I457" s="1" t="s">
        <v>2474</v>
      </c>
      <c r="J457" s="1">
        <f t="shared" si="4"/>
        <v>87</v>
      </c>
      <c r="K457" s="1">
        <f t="shared" si="6"/>
        <v>0.55172413793103448</v>
      </c>
      <c r="L457" s="1" t="s">
        <v>2475</v>
      </c>
      <c r="M457" s="1">
        <v>2000</v>
      </c>
      <c r="N457" s="1" t="s">
        <v>2468</v>
      </c>
      <c r="O457" s="1">
        <v>40</v>
      </c>
      <c r="P457" s="1" t="s">
        <v>2469</v>
      </c>
      <c r="Q457" s="1" t="s">
        <v>33</v>
      </c>
      <c r="R457" s="1" t="s">
        <v>34</v>
      </c>
      <c r="S457" s="1">
        <v>7.6</v>
      </c>
      <c r="T457" s="1" t="s">
        <v>36</v>
      </c>
      <c r="U457" s="1" t="s">
        <v>2470</v>
      </c>
      <c r="V457" s="1" t="s">
        <v>38</v>
      </c>
      <c r="W457" s="1" t="s">
        <v>91</v>
      </c>
      <c r="X457" s="1">
        <v>10000431</v>
      </c>
      <c r="Z457" s="1" t="s">
        <v>2471</v>
      </c>
      <c r="AA457" s="1" t="s">
        <v>41</v>
      </c>
    </row>
    <row r="458" spans="1:28" x14ac:dyDescent="0.3">
      <c r="A458" s="1">
        <v>2004</v>
      </c>
      <c r="B458" s="1" t="s">
        <v>2462</v>
      </c>
      <c r="C458" s="1" t="s">
        <v>289</v>
      </c>
      <c r="D458" s="1" t="s">
        <v>2463</v>
      </c>
      <c r="E458" s="1" t="s">
        <v>2472</v>
      </c>
      <c r="F458" s="1" t="s">
        <v>26</v>
      </c>
      <c r="G458" s="1" t="s">
        <v>2476</v>
      </c>
      <c r="H458" s="1" t="s">
        <v>2465</v>
      </c>
      <c r="I458" s="1" t="s">
        <v>2477</v>
      </c>
      <c r="J458" s="1">
        <f t="shared" si="4"/>
        <v>87</v>
      </c>
      <c r="K458" s="1">
        <f t="shared" si="6"/>
        <v>0.55172413793103448</v>
      </c>
      <c r="L458" s="1" t="s">
        <v>2478</v>
      </c>
      <c r="M458" s="1">
        <v>12000</v>
      </c>
      <c r="N458" s="1" t="s">
        <v>2468</v>
      </c>
      <c r="O458" s="1">
        <v>40</v>
      </c>
      <c r="P458" s="1" t="s">
        <v>2469</v>
      </c>
      <c r="Q458" s="1" t="s">
        <v>33</v>
      </c>
      <c r="R458" s="1" t="s">
        <v>34</v>
      </c>
      <c r="S458" s="1">
        <v>7.6</v>
      </c>
      <c r="T458" s="1" t="s">
        <v>36</v>
      </c>
      <c r="U458" s="1" t="s">
        <v>2470</v>
      </c>
      <c r="V458" s="1" t="s">
        <v>38</v>
      </c>
      <c r="W458" s="1" t="s">
        <v>91</v>
      </c>
      <c r="X458" s="1">
        <v>10000432</v>
      </c>
      <c r="Z458" s="1" t="s">
        <v>2471</v>
      </c>
      <c r="AA458" s="1" t="s">
        <v>41</v>
      </c>
    </row>
    <row r="459" spans="1:28" x14ac:dyDescent="0.3">
      <c r="A459" s="1">
        <v>2004</v>
      </c>
      <c r="B459" s="1" t="s">
        <v>2479</v>
      </c>
      <c r="C459" s="1" t="s">
        <v>945</v>
      </c>
      <c r="D459" s="1" t="s">
        <v>2480</v>
      </c>
      <c r="E459" s="1" t="s">
        <v>8581</v>
      </c>
      <c r="F459" s="1" t="s">
        <v>66</v>
      </c>
      <c r="G459" s="1" t="s">
        <v>2481</v>
      </c>
      <c r="H459" s="1" t="s">
        <v>2482</v>
      </c>
      <c r="I459" s="1" t="s">
        <v>2483</v>
      </c>
      <c r="J459" s="1">
        <f t="shared" si="4"/>
        <v>102</v>
      </c>
      <c r="K459" s="1">
        <f t="shared" si="6"/>
        <v>0.59803921568627449</v>
      </c>
      <c r="L459" s="1" t="s">
        <v>36</v>
      </c>
      <c r="M459" s="1" t="str">
        <f t="shared" ref="M459:M468" si="8">IF(L459="Not reported","N/A","")</f>
        <v>N/A</v>
      </c>
      <c r="N459" s="1" t="s">
        <v>2484</v>
      </c>
      <c r="O459" s="1">
        <v>60</v>
      </c>
      <c r="P459" s="1" t="s">
        <v>2485</v>
      </c>
      <c r="Q459" s="1" t="str">
        <f ca="1">IFERROR(__xludf.DUMMYFUNCTION("IFNA(IFS(REGEXMATCH(R460,""MgCl""),""MgCl"",REGEXMATCH(R460,""CaCl""),""CaCl"", REGEXMATCH(R460,""MgCl CaCl""),""MgCl CaCl""),""None"")
"),"MgCl")</f>
        <v>MgCl</v>
      </c>
      <c r="R459" s="1" t="s">
        <v>34</v>
      </c>
      <c r="S459" s="1" t="s">
        <v>35</v>
      </c>
      <c r="T459" s="1" t="s">
        <v>36</v>
      </c>
      <c r="U459" s="1" t="s">
        <v>2486</v>
      </c>
      <c r="V459" s="1" t="s">
        <v>38</v>
      </c>
      <c r="W459" s="1" t="s">
        <v>91</v>
      </c>
      <c r="X459" s="1">
        <v>10000433</v>
      </c>
      <c r="Z459" s="1" t="s">
        <v>2487</v>
      </c>
      <c r="AA459" s="1" t="s">
        <v>41</v>
      </c>
    </row>
    <row r="460" spans="1:28" x14ac:dyDescent="0.3">
      <c r="A460" s="1">
        <v>2004</v>
      </c>
      <c r="B460" s="1" t="s">
        <v>2479</v>
      </c>
      <c r="C460" s="1" t="s">
        <v>945</v>
      </c>
      <c r="D460" s="1" t="s">
        <v>2480</v>
      </c>
      <c r="E460" s="1" t="s">
        <v>2488</v>
      </c>
      <c r="F460" s="1" t="s">
        <v>66</v>
      </c>
      <c r="G460" s="1" t="s">
        <v>2489</v>
      </c>
      <c r="H460" s="1" t="s">
        <v>2482</v>
      </c>
      <c r="I460" s="1" t="s">
        <v>2490</v>
      </c>
      <c r="J460" s="1">
        <f t="shared" si="4"/>
        <v>102</v>
      </c>
      <c r="K460" s="1">
        <f t="shared" si="6"/>
        <v>0.58823529411764708</v>
      </c>
      <c r="L460" s="1" t="s">
        <v>36</v>
      </c>
      <c r="M460" s="1" t="str">
        <f t="shared" si="8"/>
        <v>N/A</v>
      </c>
      <c r="N460" s="1" t="s">
        <v>2484</v>
      </c>
      <c r="O460" s="1">
        <v>60</v>
      </c>
      <c r="P460" s="1" t="s">
        <v>2485</v>
      </c>
      <c r="Q460" s="1" t="str">
        <f ca="1">IFERROR(__xludf.DUMMYFUNCTION("IFNA(IFS(REGEXMATCH(R461,""MgCl""),""MgCl"",REGEXMATCH(R461,""CaCl""),""CaCl"", REGEXMATCH(R461,""MgCl CaCl""),""MgCl CaCl""),""None"")
"),"MgCl")</f>
        <v>MgCl</v>
      </c>
      <c r="R460" s="1" t="s">
        <v>34</v>
      </c>
      <c r="S460" s="1" t="s">
        <v>35</v>
      </c>
      <c r="T460" s="1" t="s">
        <v>36</v>
      </c>
      <c r="U460" s="1" t="s">
        <v>2486</v>
      </c>
      <c r="V460" s="1" t="s">
        <v>38</v>
      </c>
      <c r="W460" s="1" t="s">
        <v>91</v>
      </c>
      <c r="X460" s="1">
        <v>10000434</v>
      </c>
      <c r="Z460" s="1" t="s">
        <v>2487</v>
      </c>
      <c r="AA460" s="1" t="s">
        <v>41</v>
      </c>
    </row>
    <row r="461" spans="1:28" x14ac:dyDescent="0.3">
      <c r="A461" s="1">
        <v>2004</v>
      </c>
      <c r="B461" s="1" t="s">
        <v>2479</v>
      </c>
      <c r="C461" s="1" t="s">
        <v>945</v>
      </c>
      <c r="D461" s="1" t="s">
        <v>2480</v>
      </c>
      <c r="E461" s="1" t="s">
        <v>2488</v>
      </c>
      <c r="F461" s="1" t="s">
        <v>66</v>
      </c>
      <c r="G461" s="1" t="s">
        <v>2491</v>
      </c>
      <c r="H461" s="1" t="s">
        <v>2482</v>
      </c>
      <c r="I461" s="1" t="s">
        <v>2492</v>
      </c>
      <c r="J461" s="1">
        <f t="shared" si="4"/>
        <v>102</v>
      </c>
      <c r="K461" s="1">
        <f t="shared" si="6"/>
        <v>0.56862745098039214</v>
      </c>
      <c r="L461" s="1" t="s">
        <v>36</v>
      </c>
      <c r="M461" s="1" t="str">
        <f t="shared" si="8"/>
        <v>N/A</v>
      </c>
      <c r="N461" s="1" t="s">
        <v>2484</v>
      </c>
      <c r="O461" s="1">
        <v>60</v>
      </c>
      <c r="P461" s="1" t="s">
        <v>2485</v>
      </c>
      <c r="Q461" s="1" t="str">
        <f ca="1">IFERROR(__xludf.DUMMYFUNCTION("IFNA(IFS(REGEXMATCH(R462,""MgCl""),""MgCl"",REGEXMATCH(R462,""CaCl""),""CaCl"", REGEXMATCH(R462,""MgCl CaCl""),""MgCl CaCl""),""None"")
"),"MgCl")</f>
        <v>MgCl</v>
      </c>
      <c r="R461" s="1" t="s">
        <v>34</v>
      </c>
      <c r="S461" s="1" t="s">
        <v>35</v>
      </c>
      <c r="T461" s="1" t="s">
        <v>36</v>
      </c>
      <c r="U461" s="1" t="s">
        <v>2486</v>
      </c>
      <c r="V461" s="1" t="s">
        <v>38</v>
      </c>
      <c r="W461" s="1" t="s">
        <v>91</v>
      </c>
      <c r="X461" s="1">
        <v>10000435</v>
      </c>
      <c r="Z461" s="1" t="s">
        <v>2487</v>
      </c>
      <c r="AA461" s="1" t="s">
        <v>41</v>
      </c>
    </row>
    <row r="462" spans="1:28" x14ac:dyDescent="0.3">
      <c r="A462" s="1">
        <v>2004</v>
      </c>
      <c r="B462" s="1" t="s">
        <v>2479</v>
      </c>
      <c r="C462" s="1" t="s">
        <v>945</v>
      </c>
      <c r="D462" s="1" t="s">
        <v>2480</v>
      </c>
      <c r="E462" s="1" t="s">
        <v>2488</v>
      </c>
      <c r="F462" s="1" t="s">
        <v>66</v>
      </c>
      <c r="G462" s="1" t="s">
        <v>2493</v>
      </c>
      <c r="H462" s="1" t="s">
        <v>2482</v>
      </c>
      <c r="I462" s="1" t="s">
        <v>2494</v>
      </c>
      <c r="J462" s="1">
        <f t="shared" si="4"/>
        <v>102</v>
      </c>
      <c r="K462" s="1">
        <f t="shared" si="6"/>
        <v>0.59803921568627449</v>
      </c>
      <c r="L462" s="1" t="s">
        <v>36</v>
      </c>
      <c r="M462" s="1" t="str">
        <f t="shared" si="8"/>
        <v>N/A</v>
      </c>
      <c r="N462" s="1" t="s">
        <v>2484</v>
      </c>
      <c r="O462" s="1">
        <v>60</v>
      </c>
      <c r="P462" s="1" t="s">
        <v>2485</v>
      </c>
      <c r="Q462" s="1" t="str">
        <f ca="1">IFERROR(__xludf.DUMMYFUNCTION("IFNA(IFS(REGEXMATCH(R463,""MgCl""),""MgCl"",REGEXMATCH(R463,""CaCl""),""CaCl"", REGEXMATCH(R463,""MgCl CaCl""),""MgCl CaCl""),""None"")
"),"MgCl")</f>
        <v>MgCl</v>
      </c>
      <c r="R462" s="1" t="s">
        <v>34</v>
      </c>
      <c r="S462" s="1" t="s">
        <v>35</v>
      </c>
      <c r="T462" s="1" t="s">
        <v>36</v>
      </c>
      <c r="U462" s="1" t="s">
        <v>2486</v>
      </c>
      <c r="V462" s="1" t="s">
        <v>38</v>
      </c>
      <c r="W462" s="1" t="s">
        <v>91</v>
      </c>
      <c r="X462" s="1">
        <v>10000436</v>
      </c>
      <c r="Z462" s="1" t="s">
        <v>2487</v>
      </c>
      <c r="AA462" s="1" t="s">
        <v>41</v>
      </c>
    </row>
    <row r="463" spans="1:28" x14ac:dyDescent="0.3">
      <c r="A463" s="1">
        <v>2004</v>
      </c>
      <c r="B463" s="1" t="s">
        <v>2479</v>
      </c>
      <c r="C463" s="1" t="s">
        <v>945</v>
      </c>
      <c r="D463" s="1" t="s">
        <v>2480</v>
      </c>
      <c r="E463" s="1" t="s">
        <v>2488</v>
      </c>
      <c r="F463" s="1" t="s">
        <v>66</v>
      </c>
      <c r="G463" s="1" t="s">
        <v>2495</v>
      </c>
      <c r="H463" s="1" t="s">
        <v>2482</v>
      </c>
      <c r="I463" s="1" t="s">
        <v>2496</v>
      </c>
      <c r="J463" s="1">
        <f t="shared" si="4"/>
        <v>102</v>
      </c>
      <c r="K463" s="1">
        <f t="shared" si="6"/>
        <v>0.58823529411764708</v>
      </c>
      <c r="L463" s="1" t="s">
        <v>36</v>
      </c>
      <c r="M463" s="1" t="str">
        <f t="shared" si="8"/>
        <v>N/A</v>
      </c>
      <c r="N463" s="1" t="s">
        <v>2484</v>
      </c>
      <c r="O463" s="1">
        <v>60</v>
      </c>
      <c r="P463" s="1" t="s">
        <v>2485</v>
      </c>
      <c r="Q463" s="1" t="str">
        <f ca="1">IFERROR(__xludf.DUMMYFUNCTION("IFNA(IFS(REGEXMATCH(R464,""MgCl""),""MgCl"",REGEXMATCH(R464,""CaCl""),""CaCl"", REGEXMATCH(R464,""MgCl CaCl""),""MgCl CaCl""),""None"")
"),"MgCl")</f>
        <v>MgCl</v>
      </c>
      <c r="R463" s="1" t="s">
        <v>34</v>
      </c>
      <c r="S463" s="1" t="s">
        <v>35</v>
      </c>
      <c r="T463" s="1" t="s">
        <v>36</v>
      </c>
      <c r="U463" s="1" t="s">
        <v>2486</v>
      </c>
      <c r="V463" s="1" t="s">
        <v>38</v>
      </c>
      <c r="W463" s="1" t="s">
        <v>91</v>
      </c>
      <c r="X463" s="1">
        <v>10000437</v>
      </c>
      <c r="Z463" s="1" t="s">
        <v>2487</v>
      </c>
      <c r="AA463" s="1" t="s">
        <v>41</v>
      </c>
    </row>
    <row r="464" spans="1:28" x14ac:dyDescent="0.3">
      <c r="A464" s="1">
        <v>2004</v>
      </c>
      <c r="B464" s="1" t="s">
        <v>2479</v>
      </c>
      <c r="C464" s="1" t="s">
        <v>945</v>
      </c>
      <c r="D464" s="1" t="s">
        <v>2480</v>
      </c>
      <c r="E464" s="1" t="s">
        <v>2488</v>
      </c>
      <c r="F464" s="1" t="s">
        <v>66</v>
      </c>
      <c r="G464" s="1" t="s">
        <v>2497</v>
      </c>
      <c r="H464" s="1" t="s">
        <v>2482</v>
      </c>
      <c r="I464" s="1" t="s">
        <v>2498</v>
      </c>
      <c r="J464" s="1">
        <f t="shared" si="4"/>
        <v>103</v>
      </c>
      <c r="K464" s="1">
        <f t="shared" si="6"/>
        <v>0.59223300970873782</v>
      </c>
      <c r="L464" s="1" t="s">
        <v>36</v>
      </c>
      <c r="M464" s="1" t="str">
        <f t="shared" si="8"/>
        <v>N/A</v>
      </c>
      <c r="N464" s="1" t="s">
        <v>2484</v>
      </c>
      <c r="O464" s="1">
        <v>60</v>
      </c>
      <c r="P464" s="1" t="s">
        <v>2485</v>
      </c>
      <c r="Q464" s="1" t="str">
        <f ca="1">IFERROR(__xludf.DUMMYFUNCTION("IFNA(IFS(REGEXMATCH(R465,""MgCl""),""MgCl"",REGEXMATCH(R465,""CaCl""),""CaCl"", REGEXMATCH(R465,""MgCl CaCl""),""MgCl CaCl""),""None"")
"),"MgCl")</f>
        <v>MgCl</v>
      </c>
      <c r="R464" s="1" t="s">
        <v>34</v>
      </c>
      <c r="S464" s="1" t="s">
        <v>35</v>
      </c>
      <c r="T464" s="1" t="s">
        <v>36</v>
      </c>
      <c r="U464" s="1" t="s">
        <v>2486</v>
      </c>
      <c r="V464" s="1" t="s">
        <v>38</v>
      </c>
      <c r="W464" s="1" t="s">
        <v>91</v>
      </c>
      <c r="X464" s="1">
        <v>10000438</v>
      </c>
      <c r="Z464" s="1" t="s">
        <v>2487</v>
      </c>
      <c r="AA464" s="1" t="s">
        <v>41</v>
      </c>
    </row>
    <row r="465" spans="1:28" x14ac:dyDescent="0.3">
      <c r="A465" s="1">
        <v>2004</v>
      </c>
      <c r="B465" s="1" t="s">
        <v>2479</v>
      </c>
      <c r="C465" s="1" t="s">
        <v>945</v>
      </c>
      <c r="D465" s="1" t="s">
        <v>2480</v>
      </c>
      <c r="E465" s="1" t="s">
        <v>2488</v>
      </c>
      <c r="F465" s="1" t="s">
        <v>66</v>
      </c>
      <c r="G465" s="1" t="s">
        <v>2499</v>
      </c>
      <c r="H465" s="1" t="s">
        <v>2482</v>
      </c>
      <c r="I465" s="1" t="s">
        <v>2500</v>
      </c>
      <c r="J465" s="1">
        <f t="shared" si="4"/>
        <v>102</v>
      </c>
      <c r="K465" s="1">
        <f t="shared" si="6"/>
        <v>0.58823529411764708</v>
      </c>
      <c r="L465" s="1" t="s">
        <v>36</v>
      </c>
      <c r="M465" s="1" t="str">
        <f t="shared" si="8"/>
        <v>N/A</v>
      </c>
      <c r="N465" s="1" t="s">
        <v>2484</v>
      </c>
      <c r="O465" s="1">
        <v>60</v>
      </c>
      <c r="P465" s="1" t="s">
        <v>2485</v>
      </c>
      <c r="Q465" s="1" t="str">
        <f ca="1">IFERROR(__xludf.DUMMYFUNCTION("IFNA(IFS(REGEXMATCH(R466,""MgCl""),""MgCl"",REGEXMATCH(R466,""CaCl""),""CaCl"", REGEXMATCH(R466,""MgCl CaCl""),""MgCl CaCl""),""None"")
"),"MgCl")</f>
        <v>MgCl</v>
      </c>
      <c r="R465" s="1" t="s">
        <v>34</v>
      </c>
      <c r="S465" s="1" t="s">
        <v>35</v>
      </c>
      <c r="T465" s="1" t="s">
        <v>36</v>
      </c>
      <c r="U465" s="1" t="s">
        <v>2486</v>
      </c>
      <c r="V465" s="1" t="s">
        <v>38</v>
      </c>
      <c r="W465" s="1" t="s">
        <v>91</v>
      </c>
      <c r="X465" s="1">
        <v>10000439</v>
      </c>
      <c r="Z465" s="1" t="s">
        <v>2487</v>
      </c>
      <c r="AA465" s="1" t="s">
        <v>41</v>
      </c>
    </row>
    <row r="466" spans="1:28" x14ac:dyDescent="0.3">
      <c r="A466" s="1">
        <v>2004</v>
      </c>
      <c r="B466" s="1" t="s">
        <v>2479</v>
      </c>
      <c r="C466" s="1" t="s">
        <v>945</v>
      </c>
      <c r="D466" s="1" t="s">
        <v>2480</v>
      </c>
      <c r="E466" s="1" t="s">
        <v>2488</v>
      </c>
      <c r="F466" s="1" t="s">
        <v>66</v>
      </c>
      <c r="G466" s="1" t="s">
        <v>2501</v>
      </c>
      <c r="H466" s="1" t="s">
        <v>2482</v>
      </c>
      <c r="I466" s="1" t="s">
        <v>2502</v>
      </c>
      <c r="J466" s="1">
        <f t="shared" si="4"/>
        <v>102</v>
      </c>
      <c r="K466" s="1">
        <f t="shared" si="6"/>
        <v>0.57843137254901966</v>
      </c>
      <c r="L466" s="1" t="s">
        <v>36</v>
      </c>
      <c r="M466" s="1" t="str">
        <f t="shared" si="8"/>
        <v>N/A</v>
      </c>
      <c r="N466" s="1" t="s">
        <v>2484</v>
      </c>
      <c r="O466" s="1">
        <v>60</v>
      </c>
      <c r="P466" s="1" t="s">
        <v>2485</v>
      </c>
      <c r="Q466" s="1" t="str">
        <f ca="1">IFERROR(__xludf.DUMMYFUNCTION("IFNA(IFS(REGEXMATCH(R467,""MgCl""),""MgCl"",REGEXMATCH(R467,""CaCl""),""CaCl"", REGEXMATCH(R467,""MgCl CaCl""),""MgCl CaCl""),""None"")
"),"MgCl")</f>
        <v>MgCl</v>
      </c>
      <c r="R466" s="1" t="s">
        <v>34</v>
      </c>
      <c r="S466" s="1" t="s">
        <v>35</v>
      </c>
      <c r="T466" s="1" t="s">
        <v>36</v>
      </c>
      <c r="U466" s="1" t="s">
        <v>2486</v>
      </c>
      <c r="V466" s="1" t="s">
        <v>38</v>
      </c>
      <c r="W466" s="1" t="s">
        <v>91</v>
      </c>
      <c r="X466" s="1">
        <v>10000440</v>
      </c>
      <c r="Z466" s="1" t="s">
        <v>2487</v>
      </c>
      <c r="AA466" s="1" t="s">
        <v>41</v>
      </c>
    </row>
    <row r="467" spans="1:28" x14ac:dyDescent="0.3">
      <c r="A467" s="1">
        <v>2004</v>
      </c>
      <c r="B467" s="1" t="s">
        <v>2479</v>
      </c>
      <c r="C467" s="1" t="s">
        <v>945</v>
      </c>
      <c r="D467" s="1" t="s">
        <v>2480</v>
      </c>
      <c r="E467" s="1" t="s">
        <v>2488</v>
      </c>
      <c r="F467" s="1" t="s">
        <v>66</v>
      </c>
      <c r="G467" s="1" t="s">
        <v>2503</v>
      </c>
      <c r="H467" s="1" t="s">
        <v>2482</v>
      </c>
      <c r="I467" s="1" t="s">
        <v>2504</v>
      </c>
      <c r="J467" s="1">
        <f t="shared" si="4"/>
        <v>103</v>
      </c>
      <c r="K467" s="1">
        <f t="shared" si="6"/>
        <v>0.58252427184466016</v>
      </c>
      <c r="L467" s="1" t="s">
        <v>36</v>
      </c>
      <c r="M467" s="1" t="str">
        <f t="shared" si="8"/>
        <v>N/A</v>
      </c>
      <c r="N467" s="1" t="s">
        <v>2484</v>
      </c>
      <c r="O467" s="1">
        <v>60</v>
      </c>
      <c r="P467" s="1" t="s">
        <v>2485</v>
      </c>
      <c r="Q467" s="1" t="str">
        <f ca="1">IFERROR(__xludf.DUMMYFUNCTION("IFNA(IFS(REGEXMATCH(R468,""MgCl""),""MgCl"",REGEXMATCH(R468,""CaCl""),""CaCl"", REGEXMATCH(R468,""MgCl CaCl""),""MgCl CaCl""),""None"")
"),"MgCl")</f>
        <v>MgCl</v>
      </c>
      <c r="R467" s="1" t="s">
        <v>34</v>
      </c>
      <c r="S467" s="1" t="s">
        <v>35</v>
      </c>
      <c r="T467" s="1" t="s">
        <v>36</v>
      </c>
      <c r="U467" s="1" t="s">
        <v>2486</v>
      </c>
      <c r="V467" s="1" t="s">
        <v>38</v>
      </c>
      <c r="W467" s="1" t="s">
        <v>91</v>
      </c>
      <c r="X467" s="1">
        <v>10000441</v>
      </c>
      <c r="Z467" s="1" t="s">
        <v>2487</v>
      </c>
      <c r="AA467" s="1" t="s">
        <v>41</v>
      </c>
    </row>
    <row r="468" spans="1:28" x14ac:dyDescent="0.3">
      <c r="A468" s="1">
        <v>2004</v>
      </c>
      <c r="B468" s="1" t="s">
        <v>2479</v>
      </c>
      <c r="C468" s="1" t="s">
        <v>945</v>
      </c>
      <c r="D468" s="1" t="s">
        <v>2480</v>
      </c>
      <c r="E468" s="1" t="s">
        <v>2488</v>
      </c>
      <c r="F468" s="1" t="s">
        <v>66</v>
      </c>
      <c r="G468" s="1" t="s">
        <v>2505</v>
      </c>
      <c r="H468" s="1" t="s">
        <v>2482</v>
      </c>
      <c r="I468" s="1" t="s">
        <v>2506</v>
      </c>
      <c r="J468" s="1">
        <f t="shared" si="4"/>
        <v>102</v>
      </c>
      <c r="K468" s="1">
        <f t="shared" si="6"/>
        <v>0.56862745098039214</v>
      </c>
      <c r="L468" s="1" t="s">
        <v>36</v>
      </c>
      <c r="M468" s="1" t="str">
        <f t="shared" si="8"/>
        <v>N/A</v>
      </c>
      <c r="N468" s="1" t="s">
        <v>2484</v>
      </c>
      <c r="O468" s="1">
        <v>60</v>
      </c>
      <c r="P468" s="1" t="s">
        <v>2485</v>
      </c>
      <c r="Q468" s="1" t="str">
        <f ca="1">IFERROR(__xludf.DUMMYFUNCTION("IFNA(IFS(REGEXMATCH(R469,""MgCl""),""MgCl"",REGEXMATCH(R469,""CaCl""),""CaCl"", REGEXMATCH(R469,""MgCl CaCl""),""MgCl CaCl""),""None"")
"),"MgCl")</f>
        <v>MgCl</v>
      </c>
      <c r="R468" s="1" t="s">
        <v>34</v>
      </c>
      <c r="S468" s="1" t="s">
        <v>35</v>
      </c>
      <c r="T468" s="1" t="s">
        <v>36</v>
      </c>
      <c r="U468" s="1" t="s">
        <v>2486</v>
      </c>
      <c r="V468" s="1" t="s">
        <v>38</v>
      </c>
      <c r="W468" s="1" t="s">
        <v>91</v>
      </c>
      <c r="X468" s="1">
        <v>10000442</v>
      </c>
      <c r="Z468" s="1" t="s">
        <v>2487</v>
      </c>
      <c r="AA468" s="1" t="s">
        <v>41</v>
      </c>
    </row>
    <row r="469" spans="1:28" x14ac:dyDescent="0.3">
      <c r="A469" s="1">
        <v>2004</v>
      </c>
      <c r="B469" s="1" t="s">
        <v>2479</v>
      </c>
      <c r="C469" s="1" t="s">
        <v>945</v>
      </c>
      <c r="D469" s="1" t="s">
        <v>2480</v>
      </c>
      <c r="E469" s="1" t="s">
        <v>2488</v>
      </c>
      <c r="F469" s="1" t="s">
        <v>66</v>
      </c>
      <c r="G469" s="1" t="s">
        <v>2507</v>
      </c>
      <c r="H469" s="1" t="s">
        <v>2482</v>
      </c>
      <c r="I469" s="1" t="s">
        <v>2508</v>
      </c>
      <c r="J469" s="1">
        <f t="shared" si="4"/>
        <v>102</v>
      </c>
      <c r="K469" s="1">
        <f t="shared" si="6"/>
        <v>0.56862745098039214</v>
      </c>
      <c r="L469" s="1" t="s">
        <v>2509</v>
      </c>
      <c r="M469" s="1">
        <v>4900</v>
      </c>
      <c r="N469" s="1" t="s">
        <v>2484</v>
      </c>
      <c r="O469" s="1">
        <v>60</v>
      </c>
      <c r="P469" s="1" t="s">
        <v>2485</v>
      </c>
      <c r="Q469" s="1" t="s">
        <v>33</v>
      </c>
      <c r="R469" s="1" t="s">
        <v>34</v>
      </c>
      <c r="S469" s="1" t="s">
        <v>35</v>
      </c>
      <c r="T469" s="1" t="s">
        <v>36</v>
      </c>
      <c r="U469" s="1" t="s">
        <v>2486</v>
      </c>
      <c r="V469" s="1" t="s">
        <v>38</v>
      </c>
      <c r="W469" s="1" t="s">
        <v>91</v>
      </c>
      <c r="X469" s="1">
        <v>10000443</v>
      </c>
      <c r="Z469" s="1" t="s">
        <v>2487</v>
      </c>
      <c r="AA469" s="1" t="s">
        <v>41</v>
      </c>
      <c r="AB469" s="1" t="s">
        <v>8775</v>
      </c>
    </row>
    <row r="470" spans="1:28" x14ac:dyDescent="0.3">
      <c r="A470" s="1">
        <v>2004</v>
      </c>
      <c r="B470" s="1" t="s">
        <v>2479</v>
      </c>
      <c r="C470" s="1" t="s">
        <v>945</v>
      </c>
      <c r="D470" s="1" t="s">
        <v>2480</v>
      </c>
      <c r="E470" s="1" t="s">
        <v>2488</v>
      </c>
      <c r="F470" s="1" t="s">
        <v>66</v>
      </c>
      <c r="G470" s="1" t="s">
        <v>2510</v>
      </c>
      <c r="H470" s="1" t="s">
        <v>2482</v>
      </c>
      <c r="I470" s="1" t="s">
        <v>2511</v>
      </c>
      <c r="J470" s="1">
        <f t="shared" si="4"/>
        <v>103</v>
      </c>
      <c r="K470" s="1">
        <f t="shared" si="6"/>
        <v>0.57281553398058249</v>
      </c>
      <c r="L470" s="1" t="s">
        <v>36</v>
      </c>
      <c r="M470" s="1" t="str">
        <f t="shared" ref="M470:M476" si="9">IF(L470="Not reported","N/A","")</f>
        <v>N/A</v>
      </c>
      <c r="N470" s="1" t="s">
        <v>2484</v>
      </c>
      <c r="O470" s="1">
        <v>60</v>
      </c>
      <c r="P470" s="1" t="s">
        <v>2485</v>
      </c>
      <c r="Q470" s="1" t="str">
        <f ca="1">IFERROR(__xludf.DUMMYFUNCTION("IFNA(IFS(REGEXMATCH(R471,""MgCl""),""MgCl"",REGEXMATCH(R471,""CaCl""),""CaCl"", REGEXMATCH(R471,""MgCl CaCl""),""MgCl CaCl""),""None"")
"),"MgCl")</f>
        <v>MgCl</v>
      </c>
      <c r="R470" s="1" t="s">
        <v>34</v>
      </c>
      <c r="S470" s="1" t="s">
        <v>35</v>
      </c>
      <c r="T470" s="1" t="s">
        <v>36</v>
      </c>
      <c r="U470" s="1" t="s">
        <v>2486</v>
      </c>
      <c r="V470" s="1" t="s">
        <v>38</v>
      </c>
      <c r="W470" s="1" t="s">
        <v>91</v>
      </c>
      <c r="X470" s="1">
        <v>10000444</v>
      </c>
      <c r="Z470" s="1" t="s">
        <v>2487</v>
      </c>
      <c r="AA470" s="1" t="s">
        <v>41</v>
      </c>
    </row>
    <row r="471" spans="1:28" x14ac:dyDescent="0.3">
      <c r="A471" s="1">
        <v>2004</v>
      </c>
      <c r="B471" s="1" t="s">
        <v>2479</v>
      </c>
      <c r="C471" s="1" t="s">
        <v>945</v>
      </c>
      <c r="D471" s="1" t="s">
        <v>2480</v>
      </c>
      <c r="E471" s="1" t="s">
        <v>2488</v>
      </c>
      <c r="F471" s="1" t="s">
        <v>66</v>
      </c>
      <c r="G471" s="1" t="s">
        <v>2512</v>
      </c>
      <c r="H471" s="1" t="s">
        <v>2482</v>
      </c>
      <c r="I471" s="1" t="s">
        <v>2513</v>
      </c>
      <c r="J471" s="1">
        <f t="shared" si="4"/>
        <v>103</v>
      </c>
      <c r="K471" s="1">
        <f t="shared" si="6"/>
        <v>0.57281553398058249</v>
      </c>
      <c r="L471" s="1" t="s">
        <v>36</v>
      </c>
      <c r="M471" s="1" t="str">
        <f t="shared" si="9"/>
        <v>N/A</v>
      </c>
      <c r="N471" s="1" t="s">
        <v>2484</v>
      </c>
      <c r="O471" s="1">
        <v>60</v>
      </c>
      <c r="P471" s="1" t="s">
        <v>2485</v>
      </c>
      <c r="Q471" s="1" t="str">
        <f ca="1">IFERROR(__xludf.DUMMYFUNCTION("IFNA(IFS(REGEXMATCH(R472,""MgCl""),""MgCl"",REGEXMATCH(R472,""CaCl""),""CaCl"", REGEXMATCH(R472,""MgCl CaCl""),""MgCl CaCl""),""None"")
"),"MgCl")</f>
        <v>MgCl</v>
      </c>
      <c r="R471" s="1" t="s">
        <v>34</v>
      </c>
      <c r="S471" s="1" t="s">
        <v>35</v>
      </c>
      <c r="T471" s="1" t="s">
        <v>36</v>
      </c>
      <c r="U471" s="1" t="s">
        <v>2486</v>
      </c>
      <c r="V471" s="1" t="s">
        <v>38</v>
      </c>
      <c r="W471" s="1" t="s">
        <v>91</v>
      </c>
      <c r="X471" s="1">
        <v>10000445</v>
      </c>
      <c r="Z471" s="1" t="s">
        <v>2487</v>
      </c>
      <c r="AA471" s="1" t="s">
        <v>41</v>
      </c>
    </row>
    <row r="472" spans="1:28" x14ac:dyDescent="0.3">
      <c r="A472" s="1">
        <v>2004</v>
      </c>
      <c r="B472" s="1" t="s">
        <v>2479</v>
      </c>
      <c r="C472" s="1" t="s">
        <v>945</v>
      </c>
      <c r="D472" s="1" t="s">
        <v>2480</v>
      </c>
      <c r="E472" s="1" t="s">
        <v>2488</v>
      </c>
      <c r="F472" s="1" t="s">
        <v>66</v>
      </c>
      <c r="G472" s="1" t="s">
        <v>2514</v>
      </c>
      <c r="H472" s="1" t="s">
        <v>2482</v>
      </c>
      <c r="I472" s="1" t="s">
        <v>2515</v>
      </c>
      <c r="J472" s="1">
        <f t="shared" si="4"/>
        <v>103</v>
      </c>
      <c r="K472" s="1">
        <f t="shared" si="6"/>
        <v>0.57281553398058249</v>
      </c>
      <c r="L472" s="1" t="s">
        <v>36</v>
      </c>
      <c r="M472" s="1" t="str">
        <f t="shared" si="9"/>
        <v>N/A</v>
      </c>
      <c r="N472" s="1" t="s">
        <v>2484</v>
      </c>
      <c r="O472" s="1">
        <v>60</v>
      </c>
      <c r="P472" s="1" t="s">
        <v>2485</v>
      </c>
      <c r="Q472" s="1" t="str">
        <f ca="1">IFERROR(__xludf.DUMMYFUNCTION("IFNA(IFS(REGEXMATCH(R473,""MgCl""),""MgCl"",REGEXMATCH(R473,""CaCl""),""CaCl"", REGEXMATCH(R473,""MgCl CaCl""),""MgCl CaCl""),""None"")
"),"MgCl")</f>
        <v>MgCl</v>
      </c>
      <c r="R472" s="1" t="s">
        <v>34</v>
      </c>
      <c r="S472" s="1" t="s">
        <v>35</v>
      </c>
      <c r="T472" s="1" t="s">
        <v>36</v>
      </c>
      <c r="U472" s="1" t="s">
        <v>2486</v>
      </c>
      <c r="V472" s="1" t="s">
        <v>38</v>
      </c>
      <c r="W472" s="1" t="s">
        <v>91</v>
      </c>
      <c r="X472" s="1">
        <v>10000446</v>
      </c>
      <c r="Z472" s="1" t="s">
        <v>2487</v>
      </c>
      <c r="AA472" s="1" t="s">
        <v>41</v>
      </c>
    </row>
    <row r="473" spans="1:28" x14ac:dyDescent="0.3">
      <c r="A473" s="1">
        <v>2004</v>
      </c>
      <c r="B473" s="1" t="s">
        <v>2479</v>
      </c>
      <c r="C473" s="1" t="s">
        <v>945</v>
      </c>
      <c r="D473" s="1" t="s">
        <v>2480</v>
      </c>
      <c r="E473" s="1" t="s">
        <v>2488</v>
      </c>
      <c r="F473" s="1" t="s">
        <v>66</v>
      </c>
      <c r="G473" s="1" t="s">
        <v>2516</v>
      </c>
      <c r="H473" s="1" t="s">
        <v>2482</v>
      </c>
      <c r="I473" s="1" t="s">
        <v>2517</v>
      </c>
      <c r="J473" s="1">
        <f t="shared" si="4"/>
        <v>80</v>
      </c>
      <c r="K473" s="1">
        <f t="shared" si="6"/>
        <v>0.58750000000000002</v>
      </c>
      <c r="L473" s="1" t="s">
        <v>36</v>
      </c>
      <c r="M473" s="1" t="str">
        <f t="shared" si="9"/>
        <v>N/A</v>
      </c>
      <c r="N473" s="1" t="s">
        <v>2484</v>
      </c>
      <c r="O473" s="1">
        <v>60</v>
      </c>
      <c r="P473" s="1" t="s">
        <v>2485</v>
      </c>
      <c r="Q473" s="1" t="str">
        <f ca="1">IFERROR(__xludf.DUMMYFUNCTION("IFNA(IFS(REGEXMATCH(R474,""MgCl""),""MgCl"",REGEXMATCH(R474,""CaCl""),""CaCl"", REGEXMATCH(R474,""MgCl CaCl""),""MgCl CaCl""),""None"")
"),"MgCl")</f>
        <v>MgCl</v>
      </c>
      <c r="R473" s="1" t="s">
        <v>34</v>
      </c>
      <c r="S473" s="1" t="s">
        <v>35</v>
      </c>
      <c r="T473" s="1" t="s">
        <v>36</v>
      </c>
      <c r="U473" s="1" t="s">
        <v>2486</v>
      </c>
      <c r="V473" s="1" t="s">
        <v>38</v>
      </c>
      <c r="W473" s="1" t="s">
        <v>91</v>
      </c>
      <c r="X473" s="1">
        <v>10000447</v>
      </c>
      <c r="Z473" s="1" t="s">
        <v>2487</v>
      </c>
      <c r="AA473" s="1" t="s">
        <v>41</v>
      </c>
    </row>
    <row r="474" spans="1:28" x14ac:dyDescent="0.3">
      <c r="A474" s="1">
        <v>2004</v>
      </c>
      <c r="B474" s="1" t="s">
        <v>2479</v>
      </c>
      <c r="C474" s="1" t="s">
        <v>945</v>
      </c>
      <c r="D474" s="1" t="s">
        <v>2480</v>
      </c>
      <c r="E474" s="1" t="s">
        <v>2488</v>
      </c>
      <c r="F474" s="1" t="s">
        <v>66</v>
      </c>
      <c r="G474" s="1" t="s">
        <v>2518</v>
      </c>
      <c r="H474" s="1" t="s">
        <v>2482</v>
      </c>
      <c r="I474" s="1" t="s">
        <v>2519</v>
      </c>
      <c r="J474" s="1">
        <f t="shared" si="4"/>
        <v>78</v>
      </c>
      <c r="K474" s="1">
        <f t="shared" si="6"/>
        <v>0.60256410256410253</v>
      </c>
      <c r="L474" s="1" t="s">
        <v>36</v>
      </c>
      <c r="M474" s="1" t="str">
        <f t="shared" si="9"/>
        <v>N/A</v>
      </c>
      <c r="N474" s="1" t="s">
        <v>2484</v>
      </c>
      <c r="O474" s="1">
        <v>60</v>
      </c>
      <c r="P474" s="1" t="s">
        <v>2485</v>
      </c>
      <c r="Q474" s="1" t="str">
        <f ca="1">IFERROR(__xludf.DUMMYFUNCTION("IFNA(IFS(REGEXMATCH(R475,""MgCl""),""MgCl"",REGEXMATCH(R475,""CaCl""),""CaCl"", REGEXMATCH(R475,""MgCl CaCl""),""MgCl CaCl""),""None"")
"),"MgCl")</f>
        <v>MgCl</v>
      </c>
      <c r="R474" s="1" t="s">
        <v>34</v>
      </c>
      <c r="S474" s="1" t="s">
        <v>35</v>
      </c>
      <c r="T474" s="1" t="s">
        <v>36</v>
      </c>
      <c r="U474" s="1" t="s">
        <v>2486</v>
      </c>
      <c r="V474" s="1" t="s">
        <v>38</v>
      </c>
      <c r="W474" s="1" t="s">
        <v>91</v>
      </c>
      <c r="X474" s="1">
        <v>10000448</v>
      </c>
      <c r="Z474" s="1" t="s">
        <v>2487</v>
      </c>
      <c r="AA474" s="1" t="s">
        <v>41</v>
      </c>
    </row>
    <row r="475" spans="1:28" x14ac:dyDescent="0.3">
      <c r="A475" s="1">
        <v>2004</v>
      </c>
      <c r="B475" s="1" t="s">
        <v>2479</v>
      </c>
      <c r="C475" s="1" t="s">
        <v>945</v>
      </c>
      <c r="D475" s="1" t="s">
        <v>2480</v>
      </c>
      <c r="E475" s="1" t="s">
        <v>2488</v>
      </c>
      <c r="F475" s="1" t="s">
        <v>66</v>
      </c>
      <c r="G475" s="1" t="s">
        <v>2520</v>
      </c>
      <c r="H475" s="1" t="s">
        <v>2482</v>
      </c>
      <c r="I475" s="1" t="s">
        <v>2521</v>
      </c>
      <c r="J475" s="1">
        <f t="shared" si="4"/>
        <v>81</v>
      </c>
      <c r="K475" s="1">
        <f t="shared" si="6"/>
        <v>0.60493827160493829</v>
      </c>
      <c r="L475" s="1" t="s">
        <v>36</v>
      </c>
      <c r="M475" s="1" t="str">
        <f t="shared" si="9"/>
        <v>N/A</v>
      </c>
      <c r="N475" s="1" t="s">
        <v>2484</v>
      </c>
      <c r="O475" s="1">
        <v>60</v>
      </c>
      <c r="P475" s="1" t="s">
        <v>2485</v>
      </c>
      <c r="Q475" s="1" t="str">
        <f ca="1">IFERROR(__xludf.DUMMYFUNCTION("IFNA(IFS(REGEXMATCH(R476,""MgCl""),""MgCl"",REGEXMATCH(R476,""CaCl""),""CaCl"", REGEXMATCH(R476,""MgCl CaCl""),""MgCl CaCl""),""None"")
"),"MgCl")</f>
        <v>MgCl</v>
      </c>
      <c r="R475" s="1" t="s">
        <v>34</v>
      </c>
      <c r="S475" s="1" t="s">
        <v>35</v>
      </c>
      <c r="T475" s="1" t="s">
        <v>36</v>
      </c>
      <c r="U475" s="1" t="s">
        <v>2486</v>
      </c>
      <c r="V475" s="1" t="s">
        <v>38</v>
      </c>
      <c r="W475" s="1" t="s">
        <v>91</v>
      </c>
      <c r="X475" s="1">
        <v>10000449</v>
      </c>
      <c r="Z475" s="1" t="s">
        <v>2487</v>
      </c>
      <c r="AA475" s="1" t="s">
        <v>41</v>
      </c>
    </row>
    <row r="476" spans="1:28" x14ac:dyDescent="0.3">
      <c r="A476" s="1">
        <v>2004</v>
      </c>
      <c r="B476" s="1" t="s">
        <v>2479</v>
      </c>
      <c r="C476" s="1" t="s">
        <v>945</v>
      </c>
      <c r="D476" s="1" t="s">
        <v>2480</v>
      </c>
      <c r="E476" s="1" t="s">
        <v>2488</v>
      </c>
      <c r="F476" s="1" t="s">
        <v>66</v>
      </c>
      <c r="G476" s="1" t="s">
        <v>2522</v>
      </c>
      <c r="H476" s="1" t="s">
        <v>2482</v>
      </c>
      <c r="I476" s="1" t="s">
        <v>2523</v>
      </c>
      <c r="J476" s="1">
        <f t="shared" si="4"/>
        <v>81</v>
      </c>
      <c r="K476" s="1">
        <f t="shared" si="6"/>
        <v>0.59259259259259256</v>
      </c>
      <c r="L476" s="1" t="s">
        <v>36</v>
      </c>
      <c r="M476" s="1" t="str">
        <f t="shared" si="9"/>
        <v>N/A</v>
      </c>
      <c r="N476" s="1" t="s">
        <v>2484</v>
      </c>
      <c r="O476" s="1">
        <v>60</v>
      </c>
      <c r="P476" s="1" t="s">
        <v>2485</v>
      </c>
      <c r="Q476" s="1" t="str">
        <f ca="1">IFERROR(__xludf.DUMMYFUNCTION("IFNA(IFS(REGEXMATCH(R477,""MgCl""),""MgCl"",REGEXMATCH(R477,""CaCl""),""CaCl"", REGEXMATCH(R477,""MgCl CaCl""),""MgCl CaCl""),""None"")
"),"MgCl")</f>
        <v>MgCl</v>
      </c>
      <c r="R476" s="1" t="s">
        <v>34</v>
      </c>
      <c r="S476" s="1" t="s">
        <v>35</v>
      </c>
      <c r="T476" s="1" t="s">
        <v>36</v>
      </c>
      <c r="U476" s="1" t="s">
        <v>2486</v>
      </c>
      <c r="V476" s="1" t="s">
        <v>38</v>
      </c>
      <c r="W476" s="1" t="s">
        <v>91</v>
      </c>
      <c r="X476" s="1">
        <v>10000450</v>
      </c>
      <c r="Z476" s="1" t="s">
        <v>2487</v>
      </c>
      <c r="AA476" s="1" t="s">
        <v>41</v>
      </c>
    </row>
    <row r="477" spans="1:28" x14ac:dyDescent="0.3">
      <c r="A477" s="1">
        <v>2004</v>
      </c>
      <c r="B477" s="1" t="s">
        <v>2524</v>
      </c>
      <c r="C477" s="1" t="s">
        <v>2525</v>
      </c>
      <c r="D477" s="1" t="s">
        <v>2526</v>
      </c>
      <c r="E477" s="1" t="s">
        <v>2527</v>
      </c>
      <c r="F477" s="1" t="s">
        <v>26</v>
      </c>
      <c r="G477" s="1" t="s">
        <v>2528</v>
      </c>
      <c r="H477" s="1" t="s">
        <v>2529</v>
      </c>
      <c r="I477" s="1" t="s">
        <v>2530</v>
      </c>
      <c r="J477" s="1">
        <f t="shared" si="4"/>
        <v>92</v>
      </c>
      <c r="K477" s="1">
        <f t="shared" si="6"/>
        <v>0.63043478260869568</v>
      </c>
      <c r="L477" s="1" t="s">
        <v>2531</v>
      </c>
      <c r="M477" s="1">
        <v>11.1</v>
      </c>
      <c r="N477" s="1" t="s">
        <v>2532</v>
      </c>
      <c r="O477" s="1">
        <v>40</v>
      </c>
      <c r="P477" s="1" t="s">
        <v>2533</v>
      </c>
      <c r="Q477" s="1" t="s">
        <v>33</v>
      </c>
      <c r="R477" s="1" t="s">
        <v>34</v>
      </c>
      <c r="S477" s="1" t="s">
        <v>391</v>
      </c>
      <c r="T477" s="1" t="s">
        <v>36</v>
      </c>
      <c r="U477" s="1" t="s">
        <v>2534</v>
      </c>
      <c r="V477" s="1" t="s">
        <v>38</v>
      </c>
      <c r="W477" s="1" t="s">
        <v>91</v>
      </c>
      <c r="X477" s="1">
        <v>10000451</v>
      </c>
      <c r="Z477" s="1" t="s">
        <v>2535</v>
      </c>
      <c r="AA477" s="1" t="s">
        <v>41</v>
      </c>
    </row>
    <row r="478" spans="1:28" x14ac:dyDescent="0.3">
      <c r="A478" s="1">
        <v>2004</v>
      </c>
      <c r="B478" s="1" t="s">
        <v>2524</v>
      </c>
      <c r="C478" s="1" t="s">
        <v>2525</v>
      </c>
      <c r="D478" s="1" t="s">
        <v>2526</v>
      </c>
      <c r="E478" s="1" t="s">
        <v>2527</v>
      </c>
      <c r="F478" s="1" t="s">
        <v>26</v>
      </c>
      <c r="G478" s="1" t="s">
        <v>2536</v>
      </c>
      <c r="H478" s="1" t="s">
        <v>2529</v>
      </c>
      <c r="I478" s="1" t="s">
        <v>2537</v>
      </c>
      <c r="J478" s="1">
        <f t="shared" si="4"/>
        <v>92</v>
      </c>
      <c r="K478" s="1">
        <f t="shared" si="6"/>
        <v>0.63043478260869568</v>
      </c>
      <c r="L478" s="1" t="s">
        <v>1525</v>
      </c>
      <c r="M478" s="1">
        <v>120</v>
      </c>
      <c r="N478" s="1" t="s">
        <v>2532</v>
      </c>
      <c r="O478" s="1">
        <v>40</v>
      </c>
      <c r="P478" s="1" t="s">
        <v>2533</v>
      </c>
      <c r="Q478" s="1" t="s">
        <v>33</v>
      </c>
      <c r="R478" s="1" t="s">
        <v>34</v>
      </c>
      <c r="S478" s="1" t="s">
        <v>391</v>
      </c>
      <c r="T478" s="1" t="s">
        <v>36</v>
      </c>
      <c r="U478" s="1" t="s">
        <v>2534</v>
      </c>
      <c r="V478" s="1" t="s">
        <v>38</v>
      </c>
      <c r="W478" s="1" t="s">
        <v>91</v>
      </c>
      <c r="X478" s="1">
        <v>10000452</v>
      </c>
      <c r="Z478" s="1" t="s">
        <v>2535</v>
      </c>
      <c r="AA478" s="1" t="s">
        <v>41</v>
      </c>
    </row>
    <row r="479" spans="1:28" x14ac:dyDescent="0.3">
      <c r="A479" s="1">
        <v>2004</v>
      </c>
      <c r="B479" s="1" t="s">
        <v>2538</v>
      </c>
      <c r="C479" s="1" t="s">
        <v>307</v>
      </c>
      <c r="D479" s="1" t="s">
        <v>2539</v>
      </c>
      <c r="E479" s="1" t="s">
        <v>2548</v>
      </c>
      <c r="F479" s="1" t="s">
        <v>26</v>
      </c>
      <c r="G479" s="1" t="s">
        <v>2540</v>
      </c>
      <c r="H479" s="1" t="s">
        <v>2541</v>
      </c>
      <c r="I479" s="1" t="s">
        <v>2542</v>
      </c>
      <c r="J479" s="1">
        <f t="shared" si="4"/>
        <v>121</v>
      </c>
      <c r="K479" s="1">
        <f t="shared" si="6"/>
        <v>0.56198347107438018</v>
      </c>
      <c r="L479" s="1" t="s">
        <v>2543</v>
      </c>
      <c r="M479" s="1">
        <v>2</v>
      </c>
      <c r="N479" s="1" t="s">
        <v>2544</v>
      </c>
      <c r="O479" s="1">
        <v>72</v>
      </c>
      <c r="P479" s="1" t="s">
        <v>2545</v>
      </c>
      <c r="Q479" s="1" t="s">
        <v>33</v>
      </c>
      <c r="R479" s="1" t="s">
        <v>34</v>
      </c>
      <c r="S479" s="1" t="s">
        <v>35</v>
      </c>
      <c r="T479" s="1" t="s">
        <v>36</v>
      </c>
      <c r="U479" s="1" t="s">
        <v>2546</v>
      </c>
      <c r="V479" s="1" t="s">
        <v>38</v>
      </c>
      <c r="W479" s="1" t="s">
        <v>91</v>
      </c>
      <c r="X479" s="1">
        <v>10000453</v>
      </c>
      <c r="Z479" s="1" t="s">
        <v>2547</v>
      </c>
      <c r="AA479" s="1" t="s">
        <v>41</v>
      </c>
      <c r="AB479" s="1" t="s">
        <v>8776</v>
      </c>
    </row>
    <row r="480" spans="1:28" x14ac:dyDescent="0.3">
      <c r="A480" s="1">
        <v>2004</v>
      </c>
      <c r="B480" s="1" t="s">
        <v>2538</v>
      </c>
      <c r="C480" s="1" t="s">
        <v>307</v>
      </c>
      <c r="D480" s="1" t="s">
        <v>2539</v>
      </c>
      <c r="E480" s="1" t="s">
        <v>2548</v>
      </c>
      <c r="F480" s="1" t="s">
        <v>26</v>
      </c>
      <c r="G480" s="1" t="s">
        <v>2549</v>
      </c>
      <c r="H480" s="1" t="s">
        <v>2541</v>
      </c>
      <c r="I480" s="1" t="s">
        <v>2550</v>
      </c>
      <c r="J480" s="1">
        <f t="shared" si="4"/>
        <v>119</v>
      </c>
      <c r="K480" s="1">
        <f t="shared" si="6"/>
        <v>0.47058823529411764</v>
      </c>
      <c r="L480" s="1" t="s">
        <v>2551</v>
      </c>
      <c r="M480" s="1">
        <v>14</v>
      </c>
      <c r="N480" s="1" t="s">
        <v>2544</v>
      </c>
      <c r="O480" s="1">
        <v>72</v>
      </c>
      <c r="P480" s="1" t="s">
        <v>2545</v>
      </c>
      <c r="Q480" s="1" t="s">
        <v>33</v>
      </c>
      <c r="R480" s="1" t="s">
        <v>34</v>
      </c>
      <c r="S480" s="1" t="s">
        <v>35</v>
      </c>
      <c r="T480" s="1" t="s">
        <v>36</v>
      </c>
      <c r="U480" s="1" t="s">
        <v>2546</v>
      </c>
      <c r="V480" s="1" t="s">
        <v>38</v>
      </c>
      <c r="W480" s="1" t="s">
        <v>91</v>
      </c>
      <c r="X480" s="1">
        <v>10000454</v>
      </c>
      <c r="Z480" s="1" t="s">
        <v>2547</v>
      </c>
      <c r="AA480" s="1" t="s">
        <v>41</v>
      </c>
    </row>
    <row r="481" spans="1:27" x14ac:dyDescent="0.3">
      <c r="A481" s="1">
        <v>2004</v>
      </c>
      <c r="B481" s="1" t="s">
        <v>2538</v>
      </c>
      <c r="C481" s="1" t="s">
        <v>307</v>
      </c>
      <c r="D481" s="1" t="s">
        <v>2539</v>
      </c>
      <c r="E481" s="1" t="s">
        <v>2548</v>
      </c>
      <c r="F481" s="1" t="s">
        <v>26</v>
      </c>
      <c r="G481" s="1" t="s">
        <v>2552</v>
      </c>
      <c r="H481" s="1" t="s">
        <v>2541</v>
      </c>
      <c r="I481" s="1" t="s">
        <v>2553</v>
      </c>
      <c r="J481" s="1">
        <f t="shared" si="4"/>
        <v>120</v>
      </c>
      <c r="K481" s="1">
        <f t="shared" si="6"/>
        <v>0.5083333333333333</v>
      </c>
      <c r="L481" s="1" t="s">
        <v>2554</v>
      </c>
      <c r="M481" s="1">
        <v>4</v>
      </c>
      <c r="N481" s="1" t="s">
        <v>2544</v>
      </c>
      <c r="O481" s="1">
        <v>72</v>
      </c>
      <c r="P481" s="1" t="s">
        <v>2545</v>
      </c>
      <c r="Q481" s="1" t="s">
        <v>33</v>
      </c>
      <c r="R481" s="1" t="s">
        <v>34</v>
      </c>
      <c r="S481" s="1" t="s">
        <v>35</v>
      </c>
      <c r="T481" s="1" t="s">
        <v>36</v>
      </c>
      <c r="U481" s="1" t="s">
        <v>2546</v>
      </c>
      <c r="V481" s="1" t="s">
        <v>38</v>
      </c>
      <c r="W481" s="1" t="s">
        <v>91</v>
      </c>
      <c r="X481" s="1">
        <v>10000455</v>
      </c>
      <c r="Z481" s="1" t="s">
        <v>2547</v>
      </c>
      <c r="AA481" s="1" t="s">
        <v>41</v>
      </c>
    </row>
    <row r="482" spans="1:27" x14ac:dyDescent="0.3">
      <c r="A482" s="1">
        <v>2004</v>
      </c>
      <c r="B482" s="1" t="s">
        <v>2538</v>
      </c>
      <c r="C482" s="1" t="s">
        <v>307</v>
      </c>
      <c r="D482" s="1" t="s">
        <v>2539</v>
      </c>
      <c r="E482" s="1" t="s">
        <v>2548</v>
      </c>
      <c r="F482" s="1" t="s">
        <v>26</v>
      </c>
      <c r="G482" s="1" t="s">
        <v>2555</v>
      </c>
      <c r="H482" s="1" t="s">
        <v>2541</v>
      </c>
      <c r="I482" s="1" t="s">
        <v>2556</v>
      </c>
      <c r="J482" s="1">
        <f t="shared" si="4"/>
        <v>119</v>
      </c>
      <c r="K482" s="1">
        <f t="shared" si="6"/>
        <v>0.51260504201680668</v>
      </c>
      <c r="L482" s="1" t="s">
        <v>2557</v>
      </c>
      <c r="M482" s="1">
        <v>7</v>
      </c>
      <c r="N482" s="1" t="s">
        <v>2544</v>
      </c>
      <c r="O482" s="1">
        <v>72</v>
      </c>
      <c r="P482" s="1" t="s">
        <v>2545</v>
      </c>
      <c r="Q482" s="1" t="s">
        <v>33</v>
      </c>
      <c r="R482" s="1" t="s">
        <v>34</v>
      </c>
      <c r="S482" s="1" t="s">
        <v>35</v>
      </c>
      <c r="T482" s="1" t="s">
        <v>36</v>
      </c>
      <c r="U482" s="1" t="s">
        <v>2546</v>
      </c>
      <c r="V482" s="1" t="s">
        <v>38</v>
      </c>
      <c r="W482" s="1" t="s">
        <v>91</v>
      </c>
      <c r="X482" s="1">
        <v>10000456</v>
      </c>
      <c r="Z482" s="1" t="s">
        <v>2547</v>
      </c>
      <c r="AA482" s="1" t="s">
        <v>41</v>
      </c>
    </row>
    <row r="483" spans="1:27" x14ac:dyDescent="0.3">
      <c r="A483" s="1">
        <v>2004</v>
      </c>
      <c r="B483" s="1" t="s">
        <v>2538</v>
      </c>
      <c r="C483" s="1" t="s">
        <v>307</v>
      </c>
      <c r="D483" s="1" t="s">
        <v>2539</v>
      </c>
      <c r="E483" s="1" t="s">
        <v>2548</v>
      </c>
      <c r="F483" s="1" t="s">
        <v>26</v>
      </c>
      <c r="G483" s="1" t="s">
        <v>2558</v>
      </c>
      <c r="H483" s="1" t="s">
        <v>2541</v>
      </c>
      <c r="I483" s="1" t="s">
        <v>2559</v>
      </c>
      <c r="J483" s="1">
        <f t="shared" si="4"/>
        <v>119</v>
      </c>
      <c r="K483" s="1">
        <f t="shared" si="6"/>
        <v>0.52100840336134457</v>
      </c>
      <c r="L483" s="1" t="s">
        <v>2560</v>
      </c>
      <c r="M483" s="1">
        <v>294</v>
      </c>
      <c r="N483" s="1" t="s">
        <v>2544</v>
      </c>
      <c r="O483" s="1">
        <v>72</v>
      </c>
      <c r="P483" s="1" t="s">
        <v>2545</v>
      </c>
      <c r="Q483" s="1" t="s">
        <v>33</v>
      </c>
      <c r="R483" s="1" t="s">
        <v>34</v>
      </c>
      <c r="S483" s="1" t="s">
        <v>35</v>
      </c>
      <c r="T483" s="1" t="s">
        <v>36</v>
      </c>
      <c r="U483" s="1" t="s">
        <v>2546</v>
      </c>
      <c r="V483" s="1" t="s">
        <v>38</v>
      </c>
      <c r="W483" s="1" t="s">
        <v>91</v>
      </c>
      <c r="X483" s="1">
        <v>10000457</v>
      </c>
      <c r="Z483" s="1" t="s">
        <v>2547</v>
      </c>
      <c r="AA483" s="1" t="s">
        <v>41</v>
      </c>
    </row>
    <row r="484" spans="1:27" x14ac:dyDescent="0.3">
      <c r="A484" s="1">
        <v>2004</v>
      </c>
      <c r="B484" s="1" t="s">
        <v>2538</v>
      </c>
      <c r="C484" s="1" t="s">
        <v>307</v>
      </c>
      <c r="D484" s="1" t="s">
        <v>2539</v>
      </c>
      <c r="E484" s="1" t="s">
        <v>2548</v>
      </c>
      <c r="F484" s="1" t="s">
        <v>26</v>
      </c>
      <c r="G484" s="1" t="s">
        <v>2561</v>
      </c>
      <c r="H484" s="1" t="s">
        <v>2541</v>
      </c>
      <c r="I484" s="1" t="s">
        <v>2562</v>
      </c>
      <c r="J484" s="1">
        <f t="shared" si="4"/>
        <v>121</v>
      </c>
      <c r="K484" s="1">
        <f t="shared" si="6"/>
        <v>0.58677685950413228</v>
      </c>
      <c r="L484" s="1" t="s">
        <v>2563</v>
      </c>
      <c r="M484" s="1">
        <v>10</v>
      </c>
      <c r="N484" s="1" t="s">
        <v>2544</v>
      </c>
      <c r="O484" s="1">
        <v>72</v>
      </c>
      <c r="P484" s="1" t="s">
        <v>2545</v>
      </c>
      <c r="Q484" s="1" t="s">
        <v>33</v>
      </c>
      <c r="R484" s="1" t="s">
        <v>34</v>
      </c>
      <c r="S484" s="1" t="s">
        <v>35</v>
      </c>
      <c r="T484" s="1" t="s">
        <v>36</v>
      </c>
      <c r="U484" s="1" t="s">
        <v>2564</v>
      </c>
      <c r="V484" s="1" t="s">
        <v>38</v>
      </c>
      <c r="W484" s="1" t="s">
        <v>91</v>
      </c>
      <c r="X484" s="1">
        <v>10000458</v>
      </c>
      <c r="Z484" s="1" t="s">
        <v>2547</v>
      </c>
      <c r="AA484" s="1" t="s">
        <v>41</v>
      </c>
    </row>
    <row r="485" spans="1:27" x14ac:dyDescent="0.3">
      <c r="A485" s="1">
        <v>2004</v>
      </c>
      <c r="B485" s="1" t="s">
        <v>2565</v>
      </c>
      <c r="C485" s="1" t="s">
        <v>788</v>
      </c>
      <c r="D485" s="1" t="s">
        <v>2566</v>
      </c>
      <c r="E485" s="1" t="s">
        <v>2575</v>
      </c>
      <c r="F485" s="1" t="s">
        <v>66</v>
      </c>
      <c r="G485" s="1" t="s">
        <v>2567</v>
      </c>
      <c r="H485" s="1" t="s">
        <v>2568</v>
      </c>
      <c r="I485" s="1" t="s">
        <v>2569</v>
      </c>
      <c r="J485" s="1">
        <f t="shared" si="4"/>
        <v>75</v>
      </c>
      <c r="K485" s="1">
        <f t="shared" si="6"/>
        <v>0.58666666666666667</v>
      </c>
      <c r="L485" s="1" t="s">
        <v>2570</v>
      </c>
      <c r="M485" s="1">
        <v>0.13</v>
      </c>
      <c r="N485" s="1" t="s">
        <v>2571</v>
      </c>
      <c r="O485" s="1">
        <v>32</v>
      </c>
      <c r="P485" s="1" t="s">
        <v>2572</v>
      </c>
      <c r="Q485" s="1" t="s">
        <v>33</v>
      </c>
      <c r="R485" s="1" t="s">
        <v>34</v>
      </c>
      <c r="S485" s="1" t="s">
        <v>503</v>
      </c>
      <c r="T485" s="1" t="s">
        <v>36</v>
      </c>
      <c r="U485" s="1" t="s">
        <v>2573</v>
      </c>
      <c r="V485" s="1" t="s">
        <v>38</v>
      </c>
      <c r="W485" s="1" t="s">
        <v>91</v>
      </c>
      <c r="X485" s="1">
        <v>10000459</v>
      </c>
      <c r="Z485" s="1" t="s">
        <v>2574</v>
      </c>
      <c r="AA485" s="1" t="s">
        <v>41</v>
      </c>
    </row>
    <row r="486" spans="1:27" x14ac:dyDescent="0.3">
      <c r="A486" s="1">
        <v>2004</v>
      </c>
      <c r="B486" s="1" t="s">
        <v>2565</v>
      </c>
      <c r="C486" s="1" t="s">
        <v>788</v>
      </c>
      <c r="D486" s="1" t="s">
        <v>2566</v>
      </c>
      <c r="E486" s="1" t="s">
        <v>2575</v>
      </c>
      <c r="F486" s="1" t="s">
        <v>66</v>
      </c>
      <c r="G486" s="1" t="s">
        <v>2576</v>
      </c>
      <c r="H486" s="1" t="s">
        <v>2568</v>
      </c>
      <c r="I486" s="1" t="s">
        <v>2577</v>
      </c>
      <c r="J486" s="1">
        <f t="shared" si="4"/>
        <v>75</v>
      </c>
      <c r="K486" s="1">
        <f t="shared" si="6"/>
        <v>0.57333333333333336</v>
      </c>
      <c r="L486" s="1" t="s">
        <v>2578</v>
      </c>
      <c r="M486" s="1">
        <v>1.04</v>
      </c>
      <c r="N486" s="1" t="s">
        <v>2571</v>
      </c>
      <c r="O486" s="1">
        <v>32</v>
      </c>
      <c r="P486" s="1" t="s">
        <v>2572</v>
      </c>
      <c r="Q486" s="1" t="s">
        <v>33</v>
      </c>
      <c r="R486" s="1" t="s">
        <v>34</v>
      </c>
      <c r="S486" s="1" t="s">
        <v>503</v>
      </c>
      <c r="T486" s="1" t="s">
        <v>36</v>
      </c>
      <c r="U486" s="1" t="s">
        <v>2573</v>
      </c>
      <c r="V486" s="1" t="s">
        <v>38</v>
      </c>
      <c r="W486" s="1" t="s">
        <v>91</v>
      </c>
      <c r="X486" s="1">
        <v>10000460</v>
      </c>
      <c r="Z486" s="1" t="s">
        <v>2574</v>
      </c>
      <c r="AA486" s="1" t="s">
        <v>41</v>
      </c>
    </row>
    <row r="487" spans="1:27" x14ac:dyDescent="0.3">
      <c r="A487" s="1">
        <v>2004</v>
      </c>
      <c r="B487" s="1" t="s">
        <v>2565</v>
      </c>
      <c r="C487" s="1" t="s">
        <v>788</v>
      </c>
      <c r="D487" s="1" t="s">
        <v>2566</v>
      </c>
      <c r="E487" s="1" t="s">
        <v>2575</v>
      </c>
      <c r="F487" s="1" t="s">
        <v>66</v>
      </c>
      <c r="G487" s="1" t="s">
        <v>2579</v>
      </c>
      <c r="H487" s="1" t="s">
        <v>2568</v>
      </c>
      <c r="I487" s="1" t="s">
        <v>2580</v>
      </c>
      <c r="J487" s="1">
        <f t="shared" si="4"/>
        <v>75</v>
      </c>
      <c r="K487" s="1">
        <f t="shared" si="6"/>
        <v>0.64</v>
      </c>
      <c r="L487" s="1" t="s">
        <v>2581</v>
      </c>
      <c r="M487" s="1">
        <v>1.23</v>
      </c>
      <c r="N487" s="1" t="s">
        <v>2571</v>
      </c>
      <c r="O487" s="1">
        <v>32</v>
      </c>
      <c r="P487" s="1" t="s">
        <v>2572</v>
      </c>
      <c r="Q487" s="1" t="s">
        <v>33</v>
      </c>
      <c r="R487" s="1" t="s">
        <v>34</v>
      </c>
      <c r="S487" s="1" t="s">
        <v>503</v>
      </c>
      <c r="T487" s="1" t="s">
        <v>36</v>
      </c>
      <c r="U487" s="1" t="s">
        <v>2573</v>
      </c>
      <c r="V487" s="1" t="s">
        <v>38</v>
      </c>
      <c r="W487" s="1" t="s">
        <v>2582</v>
      </c>
      <c r="X487" s="1">
        <v>10000461</v>
      </c>
      <c r="Z487" s="1" t="s">
        <v>2574</v>
      </c>
      <c r="AA487" s="1" t="s">
        <v>41</v>
      </c>
    </row>
    <row r="488" spans="1:27" x14ac:dyDescent="0.3">
      <c r="A488" s="1">
        <v>2004</v>
      </c>
      <c r="B488" s="1" t="s">
        <v>2565</v>
      </c>
      <c r="C488" s="1" t="s">
        <v>788</v>
      </c>
      <c r="D488" s="1" t="s">
        <v>2566</v>
      </c>
      <c r="E488" s="1" t="s">
        <v>2575</v>
      </c>
      <c r="F488" s="1" t="s">
        <v>66</v>
      </c>
      <c r="G488" s="1" t="s">
        <v>2583</v>
      </c>
      <c r="H488" s="1" t="s">
        <v>2568</v>
      </c>
      <c r="I488" s="1" t="s">
        <v>2584</v>
      </c>
      <c r="J488" s="1">
        <f t="shared" si="4"/>
        <v>75</v>
      </c>
      <c r="K488" s="1">
        <f t="shared" si="6"/>
        <v>0.57333333333333336</v>
      </c>
      <c r="L488" s="1" t="s">
        <v>2585</v>
      </c>
      <c r="M488" s="1">
        <v>2.23</v>
      </c>
      <c r="N488" s="1" t="s">
        <v>2571</v>
      </c>
      <c r="O488" s="1">
        <v>32</v>
      </c>
      <c r="P488" s="1" t="s">
        <v>2572</v>
      </c>
      <c r="Q488" s="1" t="s">
        <v>33</v>
      </c>
      <c r="R488" s="1" t="s">
        <v>34</v>
      </c>
      <c r="S488" s="1" t="s">
        <v>503</v>
      </c>
      <c r="T488" s="1" t="s">
        <v>36</v>
      </c>
      <c r="U488" s="1" t="s">
        <v>2573</v>
      </c>
      <c r="V488" s="1" t="s">
        <v>38</v>
      </c>
      <c r="W488" s="1" t="s">
        <v>91</v>
      </c>
      <c r="X488" s="1">
        <v>10000462</v>
      </c>
      <c r="Z488" s="1" t="s">
        <v>2574</v>
      </c>
      <c r="AA488" s="1" t="s">
        <v>41</v>
      </c>
    </row>
    <row r="489" spans="1:27" x14ac:dyDescent="0.3">
      <c r="A489" s="1">
        <v>2004</v>
      </c>
      <c r="B489" s="1" t="s">
        <v>2565</v>
      </c>
      <c r="C489" s="1" t="s">
        <v>788</v>
      </c>
      <c r="D489" s="1" t="s">
        <v>2566</v>
      </c>
      <c r="E489" s="1" t="s">
        <v>2575</v>
      </c>
      <c r="F489" s="1" t="s">
        <v>66</v>
      </c>
      <c r="G489" s="1" t="s">
        <v>2586</v>
      </c>
      <c r="H489" s="1" t="s">
        <v>2568</v>
      </c>
      <c r="I489" s="1" t="s">
        <v>2587</v>
      </c>
      <c r="J489" s="1">
        <f t="shared" si="4"/>
        <v>75</v>
      </c>
      <c r="K489" s="1">
        <f t="shared" si="6"/>
        <v>0.6</v>
      </c>
      <c r="L489" s="1" t="s">
        <v>2588</v>
      </c>
      <c r="M489" s="1">
        <v>0.72</v>
      </c>
      <c r="N489" s="1" t="s">
        <v>2571</v>
      </c>
      <c r="O489" s="1">
        <v>32</v>
      </c>
      <c r="P489" s="1" t="s">
        <v>2572</v>
      </c>
      <c r="Q489" s="1" t="s">
        <v>33</v>
      </c>
      <c r="R489" s="1" t="s">
        <v>34</v>
      </c>
      <c r="S489" s="1" t="s">
        <v>503</v>
      </c>
      <c r="T489" s="1" t="s">
        <v>36</v>
      </c>
      <c r="U489" s="1" t="s">
        <v>2573</v>
      </c>
      <c r="V489" s="1" t="s">
        <v>38</v>
      </c>
      <c r="W489" s="1" t="s">
        <v>91</v>
      </c>
      <c r="X489" s="1">
        <v>10000463</v>
      </c>
      <c r="Z489" s="1" t="s">
        <v>2574</v>
      </c>
      <c r="AA489" s="1" t="s">
        <v>41</v>
      </c>
    </row>
    <row r="490" spans="1:27" x14ac:dyDescent="0.3">
      <c r="A490" s="1">
        <v>2004</v>
      </c>
      <c r="B490" s="1" t="s">
        <v>2565</v>
      </c>
      <c r="C490" s="1" t="s">
        <v>788</v>
      </c>
      <c r="D490" s="1" t="s">
        <v>2566</v>
      </c>
      <c r="E490" s="1" t="s">
        <v>2575</v>
      </c>
      <c r="F490" s="1" t="s">
        <v>66</v>
      </c>
      <c r="G490" s="1" t="s">
        <v>2589</v>
      </c>
      <c r="H490" s="1" t="s">
        <v>2568</v>
      </c>
      <c r="I490" s="1" t="s">
        <v>2590</v>
      </c>
      <c r="J490" s="1">
        <f t="shared" si="4"/>
        <v>75</v>
      </c>
      <c r="K490" s="1">
        <f t="shared" si="6"/>
        <v>0.56000000000000005</v>
      </c>
      <c r="L490" s="1" t="s">
        <v>2591</v>
      </c>
      <c r="M490" s="1">
        <v>1.62</v>
      </c>
      <c r="N490" s="1" t="s">
        <v>2571</v>
      </c>
      <c r="O490" s="1">
        <v>32</v>
      </c>
      <c r="P490" s="1" t="s">
        <v>2572</v>
      </c>
      <c r="Q490" s="1" t="s">
        <v>33</v>
      </c>
      <c r="R490" s="1" t="s">
        <v>34</v>
      </c>
      <c r="S490" s="1" t="s">
        <v>503</v>
      </c>
      <c r="T490" s="1" t="s">
        <v>36</v>
      </c>
      <c r="U490" s="1" t="s">
        <v>2573</v>
      </c>
      <c r="V490" s="1" t="s">
        <v>38</v>
      </c>
      <c r="W490" s="1" t="s">
        <v>91</v>
      </c>
      <c r="X490" s="1">
        <v>10000464</v>
      </c>
      <c r="Z490" s="1" t="s">
        <v>2574</v>
      </c>
      <c r="AA490" s="1" t="s">
        <v>41</v>
      </c>
    </row>
    <row r="491" spans="1:27" x14ac:dyDescent="0.3">
      <c r="A491" s="1">
        <v>2004</v>
      </c>
      <c r="B491" s="1" t="s">
        <v>2565</v>
      </c>
      <c r="C491" s="1" t="s">
        <v>788</v>
      </c>
      <c r="D491" s="1" t="s">
        <v>2566</v>
      </c>
      <c r="E491" s="1" t="s">
        <v>2575</v>
      </c>
      <c r="F491" s="1" t="s">
        <v>66</v>
      </c>
      <c r="G491" s="1" t="s">
        <v>2592</v>
      </c>
      <c r="H491" s="1" t="s">
        <v>2568</v>
      </c>
      <c r="I491" s="1" t="s">
        <v>2593</v>
      </c>
      <c r="J491" s="1">
        <f t="shared" si="4"/>
        <v>75</v>
      </c>
      <c r="K491" s="1">
        <f t="shared" si="6"/>
        <v>0.58666666666666667</v>
      </c>
      <c r="L491" s="1" t="s">
        <v>2594</v>
      </c>
      <c r="M491" s="1">
        <v>2.21</v>
      </c>
      <c r="N491" s="1" t="s">
        <v>2571</v>
      </c>
      <c r="O491" s="1">
        <v>32</v>
      </c>
      <c r="P491" s="1" t="s">
        <v>2572</v>
      </c>
      <c r="Q491" s="1" t="s">
        <v>33</v>
      </c>
      <c r="R491" s="1" t="s">
        <v>34</v>
      </c>
      <c r="S491" s="1" t="s">
        <v>503</v>
      </c>
      <c r="T491" s="1" t="s">
        <v>36</v>
      </c>
      <c r="U491" s="1" t="s">
        <v>2573</v>
      </c>
      <c r="V491" s="1" t="s">
        <v>38</v>
      </c>
      <c r="W491" s="1" t="s">
        <v>91</v>
      </c>
      <c r="X491" s="1">
        <v>10000465</v>
      </c>
      <c r="Z491" s="1" t="s">
        <v>2574</v>
      </c>
      <c r="AA491" s="1" t="s">
        <v>41</v>
      </c>
    </row>
    <row r="492" spans="1:27" x14ac:dyDescent="0.3">
      <c r="A492" s="1">
        <v>2004</v>
      </c>
      <c r="B492" s="1" t="s">
        <v>2565</v>
      </c>
      <c r="C492" s="1" t="s">
        <v>788</v>
      </c>
      <c r="D492" s="1" t="s">
        <v>2566</v>
      </c>
      <c r="E492" s="1" t="s">
        <v>2575</v>
      </c>
      <c r="F492" s="1" t="s">
        <v>66</v>
      </c>
      <c r="G492" s="1" t="s">
        <v>2595</v>
      </c>
      <c r="H492" s="1" t="s">
        <v>2568</v>
      </c>
      <c r="I492" s="1" t="s">
        <v>2596</v>
      </c>
      <c r="J492" s="1">
        <f t="shared" si="4"/>
        <v>75</v>
      </c>
      <c r="K492" s="1">
        <f t="shared" si="6"/>
        <v>0.58666666666666667</v>
      </c>
      <c r="L492" s="1" t="s">
        <v>2597</v>
      </c>
      <c r="M492" s="1">
        <v>6.32</v>
      </c>
      <c r="N492" s="1" t="s">
        <v>2571</v>
      </c>
      <c r="O492" s="1">
        <v>32</v>
      </c>
      <c r="P492" s="1" t="s">
        <v>2572</v>
      </c>
      <c r="Q492" s="1" t="s">
        <v>33</v>
      </c>
      <c r="R492" s="1" t="s">
        <v>34</v>
      </c>
      <c r="S492" s="1" t="s">
        <v>503</v>
      </c>
      <c r="T492" s="1" t="s">
        <v>36</v>
      </c>
      <c r="U492" s="1" t="s">
        <v>2573</v>
      </c>
      <c r="V492" s="1" t="s">
        <v>38</v>
      </c>
      <c r="W492" s="1" t="s">
        <v>91</v>
      </c>
      <c r="X492" s="1">
        <v>10000466</v>
      </c>
      <c r="Z492" s="1" t="s">
        <v>2574</v>
      </c>
      <c r="AA492" s="1" t="s">
        <v>41</v>
      </c>
    </row>
    <row r="493" spans="1:27" x14ac:dyDescent="0.3">
      <c r="A493" s="1">
        <v>2004</v>
      </c>
      <c r="B493" s="1" t="s">
        <v>2565</v>
      </c>
      <c r="C493" s="1" t="s">
        <v>788</v>
      </c>
      <c r="D493" s="1" t="s">
        <v>2566</v>
      </c>
      <c r="E493" s="1" t="s">
        <v>2575</v>
      </c>
      <c r="F493" s="1" t="s">
        <v>66</v>
      </c>
      <c r="G493" s="1" t="s">
        <v>2598</v>
      </c>
      <c r="H493" s="1" t="s">
        <v>2568</v>
      </c>
      <c r="I493" s="1" t="s">
        <v>2599</v>
      </c>
      <c r="J493" s="1">
        <f t="shared" si="4"/>
        <v>75</v>
      </c>
      <c r="K493" s="1">
        <f t="shared" si="6"/>
        <v>0.57333333333333336</v>
      </c>
      <c r="L493" s="1" t="s">
        <v>2600</v>
      </c>
      <c r="M493" s="1">
        <v>1.43</v>
      </c>
      <c r="N493" s="1" t="s">
        <v>2571</v>
      </c>
      <c r="O493" s="1">
        <v>32</v>
      </c>
      <c r="P493" s="1" t="s">
        <v>2572</v>
      </c>
      <c r="Q493" s="1" t="s">
        <v>33</v>
      </c>
      <c r="R493" s="1" t="s">
        <v>34</v>
      </c>
      <c r="S493" s="1" t="s">
        <v>503</v>
      </c>
      <c r="T493" s="1" t="s">
        <v>36</v>
      </c>
      <c r="U493" s="1" t="s">
        <v>2573</v>
      </c>
      <c r="V493" s="1" t="s">
        <v>38</v>
      </c>
      <c r="W493" s="1" t="s">
        <v>91</v>
      </c>
      <c r="X493" s="1">
        <v>10000467</v>
      </c>
      <c r="Z493" s="1" t="s">
        <v>2574</v>
      </c>
      <c r="AA493" s="1" t="s">
        <v>41</v>
      </c>
    </row>
    <row r="494" spans="1:27" x14ac:dyDescent="0.3">
      <c r="A494" s="1">
        <v>2004</v>
      </c>
      <c r="B494" s="1" t="s">
        <v>2565</v>
      </c>
      <c r="C494" s="1" t="s">
        <v>788</v>
      </c>
      <c r="D494" s="1" t="s">
        <v>2566</v>
      </c>
      <c r="E494" s="1" t="s">
        <v>2575</v>
      </c>
      <c r="F494" s="1" t="s">
        <v>66</v>
      </c>
      <c r="G494" s="1" t="s">
        <v>2601</v>
      </c>
      <c r="H494" s="1" t="s">
        <v>2568</v>
      </c>
      <c r="I494" s="1" t="s">
        <v>2602</v>
      </c>
      <c r="J494" s="1">
        <f t="shared" si="4"/>
        <v>75</v>
      </c>
      <c r="K494" s="1">
        <f t="shared" si="6"/>
        <v>0.58666666666666667</v>
      </c>
      <c r="L494" s="1" t="s">
        <v>2603</v>
      </c>
      <c r="M494" s="1">
        <v>2.82</v>
      </c>
      <c r="N494" s="1" t="s">
        <v>2571</v>
      </c>
      <c r="O494" s="1">
        <v>32</v>
      </c>
      <c r="P494" s="1" t="s">
        <v>2572</v>
      </c>
      <c r="Q494" s="1" t="s">
        <v>33</v>
      </c>
      <c r="R494" s="1" t="s">
        <v>34</v>
      </c>
      <c r="S494" s="1" t="s">
        <v>503</v>
      </c>
      <c r="T494" s="1" t="s">
        <v>36</v>
      </c>
      <c r="U494" s="1" t="s">
        <v>2573</v>
      </c>
      <c r="V494" s="1" t="s">
        <v>38</v>
      </c>
      <c r="W494" s="1" t="s">
        <v>91</v>
      </c>
      <c r="X494" s="1">
        <v>10000468</v>
      </c>
      <c r="Z494" s="1" t="s">
        <v>2574</v>
      </c>
      <c r="AA494" s="1" t="s">
        <v>41</v>
      </c>
    </row>
    <row r="495" spans="1:27" x14ac:dyDescent="0.3">
      <c r="A495" s="1">
        <v>2004</v>
      </c>
      <c r="B495" s="1" t="s">
        <v>2565</v>
      </c>
      <c r="C495" s="1" t="s">
        <v>788</v>
      </c>
      <c r="D495" s="1" t="s">
        <v>2566</v>
      </c>
      <c r="E495" s="1" t="s">
        <v>2575</v>
      </c>
      <c r="F495" s="1" t="s">
        <v>66</v>
      </c>
      <c r="G495" s="1" t="s">
        <v>2604</v>
      </c>
      <c r="H495" s="1" t="s">
        <v>2568</v>
      </c>
      <c r="I495" s="1" t="s">
        <v>2605</v>
      </c>
      <c r="J495" s="1">
        <f t="shared" si="4"/>
        <v>75</v>
      </c>
      <c r="K495" s="1">
        <f t="shared" si="6"/>
        <v>0.6</v>
      </c>
      <c r="L495" s="1" t="s">
        <v>2606</v>
      </c>
      <c r="M495" s="1">
        <v>3.56</v>
      </c>
      <c r="N495" s="1" t="s">
        <v>2571</v>
      </c>
      <c r="O495" s="1">
        <v>32</v>
      </c>
      <c r="P495" s="1" t="s">
        <v>2572</v>
      </c>
      <c r="Q495" s="1" t="s">
        <v>33</v>
      </c>
      <c r="R495" s="1" t="s">
        <v>34</v>
      </c>
      <c r="S495" s="1" t="s">
        <v>503</v>
      </c>
      <c r="T495" s="1" t="s">
        <v>36</v>
      </c>
      <c r="U495" s="1" t="s">
        <v>2573</v>
      </c>
      <c r="V495" s="1" t="s">
        <v>38</v>
      </c>
      <c r="W495" s="1" t="s">
        <v>91</v>
      </c>
      <c r="X495" s="1">
        <v>10000469</v>
      </c>
      <c r="Z495" s="1" t="s">
        <v>2574</v>
      </c>
      <c r="AA495" s="1" t="s">
        <v>41</v>
      </c>
    </row>
    <row r="496" spans="1:27" x14ac:dyDescent="0.3">
      <c r="A496" s="1">
        <v>2004</v>
      </c>
      <c r="B496" s="1" t="s">
        <v>2565</v>
      </c>
      <c r="C496" s="1" t="s">
        <v>788</v>
      </c>
      <c r="D496" s="1" t="s">
        <v>2566</v>
      </c>
      <c r="E496" s="1" t="s">
        <v>2575</v>
      </c>
      <c r="F496" s="1" t="s">
        <v>66</v>
      </c>
      <c r="G496" s="1" t="s">
        <v>2607</v>
      </c>
      <c r="H496" s="1" t="s">
        <v>2568</v>
      </c>
      <c r="I496" s="1" t="s">
        <v>2608</v>
      </c>
      <c r="J496" s="1">
        <f t="shared" si="4"/>
        <v>75</v>
      </c>
      <c r="K496" s="1">
        <f t="shared" si="6"/>
        <v>0.57333333333333336</v>
      </c>
      <c r="L496" s="1" t="s">
        <v>2609</v>
      </c>
      <c r="M496" s="1">
        <v>4</v>
      </c>
      <c r="N496" s="1" t="s">
        <v>2571</v>
      </c>
      <c r="O496" s="1">
        <v>32</v>
      </c>
      <c r="P496" s="1" t="s">
        <v>2572</v>
      </c>
      <c r="Q496" s="1" t="s">
        <v>33</v>
      </c>
      <c r="R496" s="1" t="s">
        <v>34</v>
      </c>
      <c r="S496" s="1" t="s">
        <v>503</v>
      </c>
      <c r="T496" s="1" t="s">
        <v>36</v>
      </c>
      <c r="U496" s="1" t="s">
        <v>2573</v>
      </c>
      <c r="V496" s="1" t="s">
        <v>38</v>
      </c>
      <c r="W496" s="1" t="s">
        <v>91</v>
      </c>
      <c r="X496" s="1">
        <v>10000470</v>
      </c>
      <c r="Z496" s="1" t="s">
        <v>2574</v>
      </c>
      <c r="AA496" s="1" t="s">
        <v>41</v>
      </c>
    </row>
    <row r="497" spans="1:27" x14ac:dyDescent="0.3">
      <c r="A497" s="1">
        <v>2004</v>
      </c>
      <c r="B497" s="1" t="s">
        <v>2565</v>
      </c>
      <c r="C497" s="1" t="s">
        <v>788</v>
      </c>
      <c r="D497" s="1" t="s">
        <v>2566</v>
      </c>
      <c r="E497" s="1" t="s">
        <v>2575</v>
      </c>
      <c r="F497" s="1" t="s">
        <v>66</v>
      </c>
      <c r="G497" s="1" t="s">
        <v>2610</v>
      </c>
      <c r="H497" s="1" t="s">
        <v>2568</v>
      </c>
      <c r="I497" s="1" t="s">
        <v>2611</v>
      </c>
      <c r="J497" s="1">
        <f t="shared" si="4"/>
        <v>74</v>
      </c>
      <c r="K497" s="1">
        <f t="shared" si="6"/>
        <v>0.59459459459459463</v>
      </c>
      <c r="L497" s="1" t="s">
        <v>2612</v>
      </c>
      <c r="M497" s="1">
        <v>4.93</v>
      </c>
      <c r="N497" s="1" t="s">
        <v>2571</v>
      </c>
      <c r="O497" s="1">
        <v>32</v>
      </c>
      <c r="P497" s="1" t="s">
        <v>2572</v>
      </c>
      <c r="Q497" s="1" t="s">
        <v>33</v>
      </c>
      <c r="R497" s="1" t="s">
        <v>34</v>
      </c>
      <c r="S497" s="1" t="s">
        <v>503</v>
      </c>
      <c r="T497" s="1" t="s">
        <v>36</v>
      </c>
      <c r="U497" s="1" t="s">
        <v>2573</v>
      </c>
      <c r="V497" s="1" t="s">
        <v>38</v>
      </c>
      <c r="W497" s="1" t="s">
        <v>2613</v>
      </c>
      <c r="X497" s="1">
        <v>10000471</v>
      </c>
      <c r="Z497" s="1" t="s">
        <v>2574</v>
      </c>
      <c r="AA497" s="1" t="s">
        <v>41</v>
      </c>
    </row>
    <row r="498" spans="1:27" x14ac:dyDescent="0.3">
      <c r="A498" s="1">
        <v>2004</v>
      </c>
      <c r="B498" s="1" t="s">
        <v>2614</v>
      </c>
      <c r="C498" s="1" t="s">
        <v>154</v>
      </c>
      <c r="D498" s="1" t="s">
        <v>2615</v>
      </c>
      <c r="E498" s="1" t="s">
        <v>2624</v>
      </c>
      <c r="F498" s="1" t="s">
        <v>26</v>
      </c>
      <c r="G498" s="1" t="s">
        <v>2616</v>
      </c>
      <c r="H498" s="1" t="s">
        <v>2617</v>
      </c>
      <c r="I498" s="1" t="s">
        <v>2618</v>
      </c>
      <c r="J498" s="1">
        <f t="shared" si="4"/>
        <v>69</v>
      </c>
      <c r="K498" s="1">
        <f t="shared" si="6"/>
        <v>0.56521739130434778</v>
      </c>
      <c r="L498" s="1" t="s">
        <v>2619</v>
      </c>
      <c r="M498" s="1">
        <v>330</v>
      </c>
      <c r="N498" s="1" t="s">
        <v>2620</v>
      </c>
      <c r="O498" s="1">
        <v>40</v>
      </c>
      <c r="P498" s="1" t="s">
        <v>2621</v>
      </c>
      <c r="Q498" s="1" t="s">
        <v>57</v>
      </c>
      <c r="R498" s="1" t="s">
        <v>34</v>
      </c>
      <c r="S498" s="1" t="s">
        <v>35</v>
      </c>
      <c r="T498" s="1" t="s">
        <v>36</v>
      </c>
      <c r="U498" s="1" t="s">
        <v>2622</v>
      </c>
      <c r="V498" s="1" t="s">
        <v>38</v>
      </c>
      <c r="W498" s="1" t="s">
        <v>91</v>
      </c>
      <c r="X498" s="1">
        <v>10000472</v>
      </c>
      <c r="Z498" s="1" t="s">
        <v>2623</v>
      </c>
      <c r="AA498" s="1" t="s">
        <v>41</v>
      </c>
    </row>
    <row r="499" spans="1:27" x14ac:dyDescent="0.3">
      <c r="A499" s="1">
        <v>2004</v>
      </c>
      <c r="B499" s="1" t="s">
        <v>2614</v>
      </c>
      <c r="C499" s="1" t="s">
        <v>154</v>
      </c>
      <c r="D499" s="1" t="s">
        <v>2615</v>
      </c>
      <c r="E499" s="1" t="s">
        <v>2624</v>
      </c>
      <c r="F499" s="1" t="s">
        <v>26</v>
      </c>
      <c r="G499" s="1" t="s">
        <v>2625</v>
      </c>
      <c r="H499" s="1" t="s">
        <v>2617</v>
      </c>
      <c r="I499" s="1" t="s">
        <v>2626</v>
      </c>
      <c r="J499" s="1">
        <f t="shared" si="4"/>
        <v>70</v>
      </c>
      <c r="K499" s="1">
        <f t="shared" si="6"/>
        <v>0.48571428571428571</v>
      </c>
      <c r="L499" s="1" t="s">
        <v>2627</v>
      </c>
      <c r="M499" s="1">
        <v>1800</v>
      </c>
      <c r="N499" s="1" t="s">
        <v>2620</v>
      </c>
      <c r="O499" s="1">
        <v>40</v>
      </c>
      <c r="P499" s="1" t="s">
        <v>2621</v>
      </c>
      <c r="Q499" s="1" t="s">
        <v>57</v>
      </c>
      <c r="R499" s="1" t="s">
        <v>34</v>
      </c>
      <c r="S499" s="1" t="s">
        <v>35</v>
      </c>
      <c r="T499" s="1" t="s">
        <v>36</v>
      </c>
      <c r="U499" s="1" t="s">
        <v>2622</v>
      </c>
      <c r="V499" s="1" t="s">
        <v>38</v>
      </c>
      <c r="W499" s="1" t="s">
        <v>91</v>
      </c>
      <c r="X499" s="1">
        <v>10000473</v>
      </c>
      <c r="Z499" s="1" t="s">
        <v>2623</v>
      </c>
      <c r="AA499" s="1" t="s">
        <v>41</v>
      </c>
    </row>
    <row r="500" spans="1:27" x14ac:dyDescent="0.3">
      <c r="A500" s="1">
        <v>2004</v>
      </c>
      <c r="B500" s="1" t="s">
        <v>2614</v>
      </c>
      <c r="C500" s="1" t="s">
        <v>154</v>
      </c>
      <c r="D500" s="1" t="s">
        <v>2615</v>
      </c>
      <c r="E500" s="1" t="s">
        <v>2624</v>
      </c>
      <c r="F500" s="1" t="s">
        <v>26</v>
      </c>
      <c r="G500" s="1" t="s">
        <v>2628</v>
      </c>
      <c r="H500" s="1" t="s">
        <v>2617</v>
      </c>
      <c r="I500" s="1" t="s">
        <v>2629</v>
      </c>
      <c r="J500" s="1">
        <f t="shared" si="4"/>
        <v>69</v>
      </c>
      <c r="K500" s="1">
        <f t="shared" si="6"/>
        <v>0.53623188405797106</v>
      </c>
      <c r="L500" s="1" t="s">
        <v>2630</v>
      </c>
      <c r="M500" s="1">
        <v>5800</v>
      </c>
      <c r="N500" s="1" t="s">
        <v>2620</v>
      </c>
      <c r="O500" s="1">
        <v>40</v>
      </c>
      <c r="P500" s="1" t="s">
        <v>2621</v>
      </c>
      <c r="Q500" s="1" t="s">
        <v>57</v>
      </c>
      <c r="R500" s="1" t="s">
        <v>34</v>
      </c>
      <c r="S500" s="1" t="s">
        <v>35</v>
      </c>
      <c r="T500" s="1" t="s">
        <v>36</v>
      </c>
      <c r="U500" s="1" t="s">
        <v>2622</v>
      </c>
      <c r="V500" s="1" t="s">
        <v>38</v>
      </c>
      <c r="W500" s="1" t="s">
        <v>91</v>
      </c>
      <c r="X500" s="1">
        <v>10000474</v>
      </c>
      <c r="Z500" s="1" t="s">
        <v>2623</v>
      </c>
      <c r="AA500" s="1" t="s">
        <v>41</v>
      </c>
    </row>
    <row r="501" spans="1:27" x14ac:dyDescent="0.3">
      <c r="A501" s="1">
        <v>2004</v>
      </c>
      <c r="B501" s="1" t="s">
        <v>2631</v>
      </c>
      <c r="C501" s="1" t="s">
        <v>2632</v>
      </c>
      <c r="D501" s="1" t="s">
        <v>2633</v>
      </c>
      <c r="E501" s="1" t="s">
        <v>8582</v>
      </c>
      <c r="F501" s="1" t="s">
        <v>26</v>
      </c>
      <c r="G501" s="1" t="s">
        <v>2634</v>
      </c>
      <c r="H501" s="1" t="s">
        <v>2635</v>
      </c>
      <c r="I501" s="1" t="s">
        <v>2636</v>
      </c>
      <c r="J501" s="1">
        <f t="shared" si="4"/>
        <v>71</v>
      </c>
      <c r="K501" s="1">
        <f t="shared" si="6"/>
        <v>0.53521126760563376</v>
      </c>
      <c r="L501" s="1" t="s">
        <v>36</v>
      </c>
      <c r="M501" s="1" t="str">
        <f t="shared" ref="M501:M523" si="10">IF(L501="Not reported","N/A","")</f>
        <v>N/A</v>
      </c>
      <c r="N501" s="1" t="s">
        <v>2637</v>
      </c>
      <c r="O501" s="1">
        <v>40</v>
      </c>
      <c r="P501" s="1" t="s">
        <v>2638</v>
      </c>
      <c r="Q501" s="1" t="str">
        <f ca="1">IFERROR(__xludf.DUMMYFUNCTION("IFNA(IFS(REGEXMATCH(R502,""MgCl""),""MgCl"",REGEXMATCH(R502,""CaCl""),""CaCl"", REGEXMATCH(R502,""MgCl CaCl""),""MgCl CaCl""),""None"")
"),"MgCl")</f>
        <v>MgCl</v>
      </c>
      <c r="R501" s="1" t="s">
        <v>103</v>
      </c>
      <c r="S501" s="1">
        <v>7.4</v>
      </c>
      <c r="T501" s="1" t="s">
        <v>36</v>
      </c>
      <c r="U501" s="1" t="s">
        <v>2639</v>
      </c>
      <c r="V501" s="1" t="s">
        <v>38</v>
      </c>
      <c r="W501" s="1" t="s">
        <v>91</v>
      </c>
      <c r="X501" s="1">
        <v>10000475</v>
      </c>
      <c r="Z501" s="1" t="s">
        <v>2640</v>
      </c>
      <c r="AA501" s="1" t="s">
        <v>41</v>
      </c>
    </row>
    <row r="502" spans="1:27" x14ac:dyDescent="0.3">
      <c r="A502" s="1">
        <v>2004</v>
      </c>
      <c r="B502" s="1" t="s">
        <v>2631</v>
      </c>
      <c r="C502" s="1" t="s">
        <v>2632</v>
      </c>
      <c r="D502" s="1" t="s">
        <v>2633</v>
      </c>
      <c r="E502" s="1" t="s">
        <v>2641</v>
      </c>
      <c r="F502" s="1" t="s">
        <v>26</v>
      </c>
      <c r="G502" s="1" t="s">
        <v>391</v>
      </c>
      <c r="H502" s="1" t="s">
        <v>2635</v>
      </c>
      <c r="I502" s="1" t="s">
        <v>2642</v>
      </c>
      <c r="J502" s="1">
        <f t="shared" si="4"/>
        <v>71</v>
      </c>
      <c r="K502" s="1">
        <f t="shared" si="6"/>
        <v>0.56338028169014087</v>
      </c>
      <c r="L502" s="1" t="s">
        <v>36</v>
      </c>
      <c r="M502" s="1" t="str">
        <f t="shared" si="10"/>
        <v>N/A</v>
      </c>
      <c r="N502" s="1" t="s">
        <v>2637</v>
      </c>
      <c r="O502" s="1">
        <v>40</v>
      </c>
      <c r="P502" s="1" t="s">
        <v>2638</v>
      </c>
      <c r="Q502" s="1" t="str">
        <f ca="1">IFERROR(__xludf.DUMMYFUNCTION("IFNA(IFS(REGEXMATCH(R503,""MgCl""),""MgCl"",REGEXMATCH(R503,""CaCl""),""CaCl"", REGEXMATCH(R503,""MgCl CaCl""),""MgCl CaCl""),""None"")
"),"MgCl")</f>
        <v>MgCl</v>
      </c>
      <c r="R502" s="1" t="s">
        <v>103</v>
      </c>
      <c r="S502" s="1">
        <v>7.4</v>
      </c>
      <c r="T502" s="1" t="s">
        <v>36</v>
      </c>
      <c r="U502" s="1" t="s">
        <v>2639</v>
      </c>
      <c r="V502" s="1" t="s">
        <v>38</v>
      </c>
      <c r="W502" s="1" t="s">
        <v>91</v>
      </c>
      <c r="X502" s="1">
        <v>10000476</v>
      </c>
      <c r="Z502" s="1" t="s">
        <v>2640</v>
      </c>
      <c r="AA502" s="1" t="s">
        <v>41</v>
      </c>
    </row>
    <row r="503" spans="1:27" x14ac:dyDescent="0.3">
      <c r="A503" s="1">
        <v>2004</v>
      </c>
      <c r="B503" s="1" t="s">
        <v>2631</v>
      </c>
      <c r="C503" s="1" t="s">
        <v>2632</v>
      </c>
      <c r="D503" s="1" t="s">
        <v>2633</v>
      </c>
      <c r="E503" s="1" t="s">
        <v>2641</v>
      </c>
      <c r="F503" s="1" t="s">
        <v>26</v>
      </c>
      <c r="G503" s="1" t="s">
        <v>431</v>
      </c>
      <c r="H503" s="1" t="s">
        <v>2635</v>
      </c>
      <c r="I503" s="1" t="s">
        <v>2643</v>
      </c>
      <c r="J503" s="1">
        <f t="shared" si="4"/>
        <v>71</v>
      </c>
      <c r="K503" s="1">
        <f t="shared" si="6"/>
        <v>0.49295774647887325</v>
      </c>
      <c r="L503" s="1" t="s">
        <v>36</v>
      </c>
      <c r="M503" s="1" t="str">
        <f t="shared" si="10"/>
        <v>N/A</v>
      </c>
      <c r="N503" s="1" t="s">
        <v>2637</v>
      </c>
      <c r="O503" s="1">
        <v>40</v>
      </c>
      <c r="P503" s="1" t="s">
        <v>2638</v>
      </c>
      <c r="Q503" s="1" t="str">
        <f ca="1">IFERROR(__xludf.DUMMYFUNCTION("IFNA(IFS(REGEXMATCH(R504,""MgCl""),""MgCl"",REGEXMATCH(R504,""CaCl""),""CaCl"", REGEXMATCH(R504,""MgCl CaCl""),""MgCl CaCl""),""None"")
"),"MgCl")</f>
        <v>MgCl</v>
      </c>
      <c r="R503" s="1" t="s">
        <v>103</v>
      </c>
      <c r="S503" s="1">
        <v>7.4</v>
      </c>
      <c r="T503" s="1" t="s">
        <v>36</v>
      </c>
      <c r="U503" s="1" t="s">
        <v>2639</v>
      </c>
      <c r="V503" s="1" t="s">
        <v>38</v>
      </c>
      <c r="W503" s="1" t="s">
        <v>91</v>
      </c>
      <c r="X503" s="1">
        <v>10000477</v>
      </c>
      <c r="Z503" s="1" t="s">
        <v>2640</v>
      </c>
      <c r="AA503" s="1" t="s">
        <v>41</v>
      </c>
    </row>
    <row r="504" spans="1:27" x14ac:dyDescent="0.3">
      <c r="A504" s="1">
        <v>2004</v>
      </c>
      <c r="B504" s="1" t="s">
        <v>2631</v>
      </c>
      <c r="C504" s="1" t="s">
        <v>2632</v>
      </c>
      <c r="D504" s="1" t="s">
        <v>2633</v>
      </c>
      <c r="E504" s="1" t="s">
        <v>2641</v>
      </c>
      <c r="F504" s="1" t="s">
        <v>26</v>
      </c>
      <c r="G504" s="1" t="s">
        <v>2644</v>
      </c>
      <c r="H504" s="1" t="s">
        <v>2635</v>
      </c>
      <c r="I504" s="1" t="s">
        <v>2645</v>
      </c>
      <c r="J504" s="1">
        <f t="shared" si="4"/>
        <v>71</v>
      </c>
      <c r="K504" s="1">
        <f t="shared" si="6"/>
        <v>0.45070422535211269</v>
      </c>
      <c r="L504" s="1" t="s">
        <v>36</v>
      </c>
      <c r="M504" s="1" t="str">
        <f t="shared" si="10"/>
        <v>N/A</v>
      </c>
      <c r="N504" s="1" t="s">
        <v>2637</v>
      </c>
      <c r="O504" s="1">
        <v>40</v>
      </c>
      <c r="P504" s="1" t="s">
        <v>2638</v>
      </c>
      <c r="Q504" s="1" t="str">
        <f ca="1">IFERROR(__xludf.DUMMYFUNCTION("IFNA(IFS(REGEXMATCH(R505,""MgCl""),""MgCl"",REGEXMATCH(R505,""CaCl""),""CaCl"", REGEXMATCH(R505,""MgCl CaCl""),""MgCl CaCl""),""None"")
"),"MgCl")</f>
        <v>MgCl</v>
      </c>
      <c r="R504" s="1" t="s">
        <v>103</v>
      </c>
      <c r="S504" s="1">
        <v>7.4</v>
      </c>
      <c r="T504" s="1" t="s">
        <v>36</v>
      </c>
      <c r="U504" s="1" t="s">
        <v>2639</v>
      </c>
      <c r="V504" s="1" t="s">
        <v>38</v>
      </c>
      <c r="W504" s="1" t="s">
        <v>91</v>
      </c>
      <c r="X504" s="1">
        <v>10000478</v>
      </c>
      <c r="Z504" s="1" t="s">
        <v>2640</v>
      </c>
      <c r="AA504" s="1" t="s">
        <v>41</v>
      </c>
    </row>
    <row r="505" spans="1:27" x14ac:dyDescent="0.3">
      <c r="A505" s="1">
        <v>2004</v>
      </c>
      <c r="B505" s="1" t="s">
        <v>2631</v>
      </c>
      <c r="C505" s="1" t="s">
        <v>2632</v>
      </c>
      <c r="D505" s="1" t="s">
        <v>2633</v>
      </c>
      <c r="E505" s="1" t="s">
        <v>2641</v>
      </c>
      <c r="F505" s="1" t="s">
        <v>26</v>
      </c>
      <c r="G505" s="1" t="s">
        <v>2646</v>
      </c>
      <c r="H505" s="1" t="s">
        <v>2635</v>
      </c>
      <c r="I505" s="1" t="s">
        <v>2647</v>
      </c>
      <c r="J505" s="1">
        <f t="shared" si="4"/>
        <v>71</v>
      </c>
      <c r="K505" s="1">
        <f t="shared" si="6"/>
        <v>0.53521126760563376</v>
      </c>
      <c r="L505" s="1" t="s">
        <v>36</v>
      </c>
      <c r="M505" s="1" t="str">
        <f t="shared" si="10"/>
        <v>N/A</v>
      </c>
      <c r="N505" s="1" t="s">
        <v>2637</v>
      </c>
      <c r="O505" s="1">
        <v>40</v>
      </c>
      <c r="P505" s="1" t="s">
        <v>2638</v>
      </c>
      <c r="Q505" s="1" t="str">
        <f ca="1">IFERROR(__xludf.DUMMYFUNCTION("IFNA(IFS(REGEXMATCH(R506,""MgCl""),""MgCl"",REGEXMATCH(R506,""CaCl""),""CaCl"", REGEXMATCH(R506,""MgCl CaCl""),""MgCl CaCl""),""None"")
"),"MgCl")</f>
        <v>MgCl</v>
      </c>
      <c r="R505" s="1" t="s">
        <v>103</v>
      </c>
      <c r="S505" s="1">
        <v>7.4</v>
      </c>
      <c r="T505" s="1" t="s">
        <v>36</v>
      </c>
      <c r="U505" s="1" t="s">
        <v>2639</v>
      </c>
      <c r="V505" s="1" t="s">
        <v>38</v>
      </c>
      <c r="W505" s="1" t="s">
        <v>91</v>
      </c>
      <c r="X505" s="1">
        <v>10000479</v>
      </c>
      <c r="Z505" s="1" t="s">
        <v>2640</v>
      </c>
      <c r="AA505" s="1" t="s">
        <v>41</v>
      </c>
    </row>
    <row r="506" spans="1:27" x14ac:dyDescent="0.3">
      <c r="A506" s="1">
        <v>2004</v>
      </c>
      <c r="B506" s="1" t="s">
        <v>2631</v>
      </c>
      <c r="C506" s="1" t="s">
        <v>2632</v>
      </c>
      <c r="D506" s="1" t="s">
        <v>2633</v>
      </c>
      <c r="E506" s="1" t="s">
        <v>2641</v>
      </c>
      <c r="F506" s="1" t="s">
        <v>26</v>
      </c>
      <c r="G506" s="1" t="s">
        <v>2648</v>
      </c>
      <c r="H506" s="1" t="s">
        <v>2635</v>
      </c>
      <c r="I506" s="1" t="s">
        <v>2649</v>
      </c>
      <c r="J506" s="1">
        <f t="shared" si="4"/>
        <v>71</v>
      </c>
      <c r="K506" s="1">
        <f t="shared" si="6"/>
        <v>0.49295774647887325</v>
      </c>
      <c r="L506" s="1" t="s">
        <v>36</v>
      </c>
      <c r="M506" s="1" t="str">
        <f t="shared" si="10"/>
        <v>N/A</v>
      </c>
      <c r="N506" s="1" t="s">
        <v>2637</v>
      </c>
      <c r="O506" s="1">
        <v>40</v>
      </c>
      <c r="P506" s="1" t="s">
        <v>2638</v>
      </c>
      <c r="Q506" s="1" t="str">
        <f ca="1">IFERROR(__xludf.DUMMYFUNCTION("IFNA(IFS(REGEXMATCH(R507,""MgCl""),""MgCl"",REGEXMATCH(R507,""CaCl""),""CaCl"", REGEXMATCH(R507,""MgCl CaCl""),""MgCl CaCl""),""None"")
"),"MgCl")</f>
        <v>MgCl</v>
      </c>
      <c r="R506" s="1" t="s">
        <v>103</v>
      </c>
      <c r="S506" s="1">
        <v>7.4</v>
      </c>
      <c r="T506" s="1" t="s">
        <v>36</v>
      </c>
      <c r="U506" s="1" t="s">
        <v>2639</v>
      </c>
      <c r="V506" s="1" t="s">
        <v>38</v>
      </c>
      <c r="W506" s="1" t="s">
        <v>91</v>
      </c>
      <c r="X506" s="1">
        <v>10000480</v>
      </c>
      <c r="Z506" s="1" t="s">
        <v>2640</v>
      </c>
      <c r="AA506" s="1" t="s">
        <v>41</v>
      </c>
    </row>
    <row r="507" spans="1:27" x14ac:dyDescent="0.3">
      <c r="A507" s="1">
        <v>2004</v>
      </c>
      <c r="B507" s="1" t="s">
        <v>2631</v>
      </c>
      <c r="C507" s="1" t="s">
        <v>2632</v>
      </c>
      <c r="D507" s="1" t="s">
        <v>2633</v>
      </c>
      <c r="E507" s="1" t="s">
        <v>2641</v>
      </c>
      <c r="F507" s="1" t="s">
        <v>26</v>
      </c>
      <c r="G507" s="1" t="s">
        <v>185</v>
      </c>
      <c r="H507" s="1" t="s">
        <v>2635</v>
      </c>
      <c r="I507" s="1" t="s">
        <v>2650</v>
      </c>
      <c r="J507" s="1">
        <f t="shared" si="4"/>
        <v>71</v>
      </c>
      <c r="K507" s="1">
        <f t="shared" si="6"/>
        <v>0.47887323943661969</v>
      </c>
      <c r="L507" s="1" t="s">
        <v>36</v>
      </c>
      <c r="M507" s="1" t="str">
        <f t="shared" si="10"/>
        <v>N/A</v>
      </c>
      <c r="N507" s="1" t="s">
        <v>2637</v>
      </c>
      <c r="O507" s="1">
        <v>40</v>
      </c>
      <c r="P507" s="1" t="s">
        <v>2638</v>
      </c>
      <c r="Q507" s="1" t="str">
        <f ca="1">IFERROR(__xludf.DUMMYFUNCTION("IFNA(IFS(REGEXMATCH(R508,""MgCl""),""MgCl"",REGEXMATCH(R508,""CaCl""),""CaCl"", REGEXMATCH(R508,""MgCl CaCl""),""MgCl CaCl""),""None"")
"),"MgCl")</f>
        <v>MgCl</v>
      </c>
      <c r="R507" s="1" t="s">
        <v>103</v>
      </c>
      <c r="S507" s="1">
        <v>7.4</v>
      </c>
      <c r="T507" s="1" t="s">
        <v>36</v>
      </c>
      <c r="U507" s="1" t="s">
        <v>2639</v>
      </c>
      <c r="V507" s="1" t="s">
        <v>38</v>
      </c>
      <c r="W507" s="1" t="s">
        <v>91</v>
      </c>
      <c r="X507" s="1">
        <v>10000481</v>
      </c>
      <c r="Z507" s="1" t="s">
        <v>2640</v>
      </c>
      <c r="AA507" s="1" t="s">
        <v>41</v>
      </c>
    </row>
    <row r="508" spans="1:27" x14ac:dyDescent="0.3">
      <c r="A508" s="1">
        <v>2004</v>
      </c>
      <c r="B508" s="1" t="s">
        <v>2631</v>
      </c>
      <c r="C508" s="1" t="s">
        <v>2632</v>
      </c>
      <c r="D508" s="1" t="s">
        <v>2633</v>
      </c>
      <c r="E508" s="1" t="s">
        <v>2641</v>
      </c>
      <c r="F508" s="1" t="s">
        <v>26</v>
      </c>
      <c r="G508" s="1" t="s">
        <v>190</v>
      </c>
      <c r="H508" s="1" t="s">
        <v>2635</v>
      </c>
      <c r="I508" s="1" t="s">
        <v>2651</v>
      </c>
      <c r="J508" s="1">
        <f t="shared" si="4"/>
        <v>71</v>
      </c>
      <c r="K508" s="1">
        <f t="shared" si="6"/>
        <v>0.43661971830985913</v>
      </c>
      <c r="L508" s="1" t="s">
        <v>36</v>
      </c>
      <c r="M508" s="1" t="str">
        <f t="shared" si="10"/>
        <v>N/A</v>
      </c>
      <c r="N508" s="1" t="s">
        <v>2637</v>
      </c>
      <c r="O508" s="1">
        <v>40</v>
      </c>
      <c r="P508" s="1" t="s">
        <v>2638</v>
      </c>
      <c r="Q508" s="1" t="str">
        <f ca="1">IFERROR(__xludf.DUMMYFUNCTION("IFNA(IFS(REGEXMATCH(R509,""MgCl""),""MgCl"",REGEXMATCH(R509,""CaCl""),""CaCl"", REGEXMATCH(R509,""MgCl CaCl""),""MgCl CaCl""),""None"")
"),"MgCl")</f>
        <v>MgCl</v>
      </c>
      <c r="R508" s="1" t="s">
        <v>103</v>
      </c>
      <c r="S508" s="1">
        <v>7.4</v>
      </c>
      <c r="T508" s="1" t="s">
        <v>36</v>
      </c>
      <c r="U508" s="1" t="s">
        <v>2639</v>
      </c>
      <c r="V508" s="1" t="s">
        <v>38</v>
      </c>
      <c r="W508" s="1" t="s">
        <v>91</v>
      </c>
      <c r="X508" s="1">
        <v>10000482</v>
      </c>
      <c r="Z508" s="1" t="s">
        <v>2640</v>
      </c>
      <c r="AA508" s="1" t="s">
        <v>41</v>
      </c>
    </row>
    <row r="509" spans="1:27" x14ac:dyDescent="0.3">
      <c r="A509" s="1">
        <v>2004</v>
      </c>
      <c r="B509" s="1" t="s">
        <v>2631</v>
      </c>
      <c r="C509" s="1" t="s">
        <v>2632</v>
      </c>
      <c r="D509" s="1" t="s">
        <v>2633</v>
      </c>
      <c r="E509" s="1" t="s">
        <v>2641</v>
      </c>
      <c r="F509" s="1" t="s">
        <v>26</v>
      </c>
      <c r="G509" s="1" t="s">
        <v>224</v>
      </c>
      <c r="H509" s="1" t="s">
        <v>2635</v>
      </c>
      <c r="I509" s="1" t="s">
        <v>2652</v>
      </c>
      <c r="J509" s="1">
        <f t="shared" si="4"/>
        <v>71</v>
      </c>
      <c r="K509" s="1">
        <f t="shared" si="6"/>
        <v>0.47887323943661969</v>
      </c>
      <c r="L509" s="1" t="s">
        <v>36</v>
      </c>
      <c r="M509" s="1" t="str">
        <f t="shared" si="10"/>
        <v>N/A</v>
      </c>
      <c r="N509" s="1" t="s">
        <v>2637</v>
      </c>
      <c r="O509" s="1">
        <v>40</v>
      </c>
      <c r="P509" s="1" t="s">
        <v>2638</v>
      </c>
      <c r="Q509" s="1" t="str">
        <f ca="1">IFERROR(__xludf.DUMMYFUNCTION("IFNA(IFS(REGEXMATCH(R510,""MgCl""),""MgCl"",REGEXMATCH(R510,""CaCl""),""CaCl"", REGEXMATCH(R510,""MgCl CaCl""),""MgCl CaCl""),""None"")
"),"MgCl")</f>
        <v>MgCl</v>
      </c>
      <c r="R509" s="1" t="s">
        <v>103</v>
      </c>
      <c r="S509" s="1">
        <v>7.4</v>
      </c>
      <c r="T509" s="1" t="s">
        <v>36</v>
      </c>
      <c r="U509" s="1" t="s">
        <v>2639</v>
      </c>
      <c r="V509" s="1" t="s">
        <v>38</v>
      </c>
      <c r="W509" s="1" t="s">
        <v>91</v>
      </c>
      <c r="X509" s="1">
        <v>10000483</v>
      </c>
      <c r="Z509" s="1" t="s">
        <v>2640</v>
      </c>
      <c r="AA509" s="1" t="s">
        <v>41</v>
      </c>
    </row>
    <row r="510" spans="1:27" x14ac:dyDescent="0.3">
      <c r="A510" s="1">
        <v>2004</v>
      </c>
      <c r="B510" s="1" t="s">
        <v>2631</v>
      </c>
      <c r="C510" s="1" t="s">
        <v>2632</v>
      </c>
      <c r="D510" s="1" t="s">
        <v>2633</v>
      </c>
      <c r="E510" s="1" t="s">
        <v>2641</v>
      </c>
      <c r="F510" s="1" t="s">
        <v>26</v>
      </c>
      <c r="G510" s="1" t="s">
        <v>173</v>
      </c>
      <c r="H510" s="1" t="s">
        <v>2635</v>
      </c>
      <c r="I510" s="1" t="s">
        <v>2653</v>
      </c>
      <c r="J510" s="1">
        <f t="shared" si="4"/>
        <v>71</v>
      </c>
      <c r="K510" s="1">
        <f t="shared" si="6"/>
        <v>0.40845070422535212</v>
      </c>
      <c r="L510" s="1" t="s">
        <v>36</v>
      </c>
      <c r="M510" s="1" t="str">
        <f t="shared" si="10"/>
        <v>N/A</v>
      </c>
      <c r="N510" s="1" t="s">
        <v>2637</v>
      </c>
      <c r="O510" s="1">
        <v>40</v>
      </c>
      <c r="P510" s="1" t="s">
        <v>2638</v>
      </c>
      <c r="Q510" s="1" t="str">
        <f ca="1">IFERROR(__xludf.DUMMYFUNCTION("IFNA(IFS(REGEXMATCH(R511,""MgCl""),""MgCl"",REGEXMATCH(R511,""CaCl""),""CaCl"", REGEXMATCH(R511,""MgCl CaCl""),""MgCl CaCl""),""None"")
"),"MgCl")</f>
        <v>MgCl</v>
      </c>
      <c r="R510" s="1" t="s">
        <v>103</v>
      </c>
      <c r="S510" s="1">
        <v>7.4</v>
      </c>
      <c r="T510" s="1" t="s">
        <v>36</v>
      </c>
      <c r="U510" s="1" t="s">
        <v>2639</v>
      </c>
      <c r="V510" s="1" t="s">
        <v>38</v>
      </c>
      <c r="W510" s="1" t="s">
        <v>91</v>
      </c>
      <c r="X510" s="1">
        <v>10000484</v>
      </c>
      <c r="Z510" s="1" t="s">
        <v>2640</v>
      </c>
      <c r="AA510" s="1" t="s">
        <v>41</v>
      </c>
    </row>
    <row r="511" spans="1:27" x14ac:dyDescent="0.3">
      <c r="A511" s="1">
        <v>2004</v>
      </c>
      <c r="B511" s="1" t="s">
        <v>2631</v>
      </c>
      <c r="C511" s="1" t="s">
        <v>2632</v>
      </c>
      <c r="D511" s="1" t="s">
        <v>2633</v>
      </c>
      <c r="E511" s="1" t="s">
        <v>2641</v>
      </c>
      <c r="F511" s="1" t="s">
        <v>26</v>
      </c>
      <c r="G511" s="1" t="s">
        <v>2654</v>
      </c>
      <c r="H511" s="1" t="s">
        <v>2635</v>
      </c>
      <c r="I511" s="1" t="s">
        <v>2655</v>
      </c>
      <c r="J511" s="1">
        <f t="shared" si="4"/>
        <v>71</v>
      </c>
      <c r="K511" s="1">
        <f t="shared" si="6"/>
        <v>0.49295774647887325</v>
      </c>
      <c r="L511" s="1" t="s">
        <v>36</v>
      </c>
      <c r="M511" s="1" t="str">
        <f t="shared" si="10"/>
        <v>N/A</v>
      </c>
      <c r="N511" s="1" t="s">
        <v>2637</v>
      </c>
      <c r="O511" s="1">
        <v>40</v>
      </c>
      <c r="P511" s="1" t="s">
        <v>2638</v>
      </c>
      <c r="Q511" s="1" t="str">
        <f ca="1">IFERROR(__xludf.DUMMYFUNCTION("IFNA(IFS(REGEXMATCH(R512,""MgCl""),""MgCl"",REGEXMATCH(R512,""CaCl""),""CaCl"", REGEXMATCH(R512,""MgCl CaCl""),""MgCl CaCl""),""None"")
"),"MgCl")</f>
        <v>MgCl</v>
      </c>
      <c r="R511" s="1" t="s">
        <v>103</v>
      </c>
      <c r="S511" s="1">
        <v>7.4</v>
      </c>
      <c r="T511" s="1" t="s">
        <v>36</v>
      </c>
      <c r="U511" s="1" t="s">
        <v>2639</v>
      </c>
      <c r="V511" s="1" t="s">
        <v>38</v>
      </c>
      <c r="W511" s="1" t="s">
        <v>91</v>
      </c>
      <c r="X511" s="1">
        <v>10000485</v>
      </c>
      <c r="Z511" s="1" t="s">
        <v>2640</v>
      </c>
      <c r="AA511" s="1" t="s">
        <v>41</v>
      </c>
    </row>
    <row r="512" spans="1:27" x14ac:dyDescent="0.3">
      <c r="A512" s="1">
        <v>2004</v>
      </c>
      <c r="B512" s="1" t="s">
        <v>2631</v>
      </c>
      <c r="C512" s="1" t="s">
        <v>2632</v>
      </c>
      <c r="D512" s="1" t="s">
        <v>2633</v>
      </c>
      <c r="E512" s="1" t="s">
        <v>2641</v>
      </c>
      <c r="F512" s="1" t="s">
        <v>26</v>
      </c>
      <c r="G512" s="1" t="s">
        <v>156</v>
      </c>
      <c r="H512" s="1" t="s">
        <v>2635</v>
      </c>
      <c r="I512" s="1" t="s">
        <v>2656</v>
      </c>
      <c r="J512" s="1">
        <f t="shared" ref="J512:J766" si="11">(LEN(I512)- LEN(SUBSTITUTE(I512,"G","")))+ (LEN(I512)-LEN(SUBSTITUTE(I512,"C",""))) +(LEN(I512)-LEN(SUBSTITUTE(I512,"A",""))) +(LEN(I512)-LEN(SUBSTITUTE(I512,"T","")))+ (LEN(I512)-LEN(SUBSTITUTE(I512,"U",""))) + (LEN(I512)- LEN(SUBSTITUTE(I512,"g","")))+ (LEN(I512)-LEN(SUBSTITUTE(I512,"c",""))) +(LEN(I512)-LEN(SUBSTITUTE(I512,"a",""))) +(LEN(I512)-LEN(SUBSTITUTE(I512,"t","")))+ (LEN(I512)-LEN(SUBSTITUTE(I512,"u","")))</f>
        <v>71</v>
      </c>
      <c r="K512" s="1">
        <f t="shared" si="6"/>
        <v>0.49295774647887325</v>
      </c>
      <c r="L512" s="1" t="s">
        <v>36</v>
      </c>
      <c r="M512" s="1" t="str">
        <f t="shared" si="10"/>
        <v>N/A</v>
      </c>
      <c r="N512" s="1" t="s">
        <v>2637</v>
      </c>
      <c r="O512" s="1">
        <v>40</v>
      </c>
      <c r="P512" s="1" t="s">
        <v>2638</v>
      </c>
      <c r="Q512" s="1" t="str">
        <f ca="1">IFERROR(__xludf.DUMMYFUNCTION("IFNA(IFS(REGEXMATCH(R513,""MgCl""),""MgCl"",REGEXMATCH(R513,""CaCl""),""CaCl"", REGEXMATCH(R513,""MgCl CaCl""),""MgCl CaCl""),""None"")
"),"MgCl")</f>
        <v>MgCl</v>
      </c>
      <c r="R512" s="1" t="s">
        <v>103</v>
      </c>
      <c r="S512" s="1">
        <v>7.4</v>
      </c>
      <c r="T512" s="1" t="s">
        <v>36</v>
      </c>
      <c r="U512" s="1" t="s">
        <v>2639</v>
      </c>
      <c r="V512" s="1" t="s">
        <v>38</v>
      </c>
      <c r="W512" s="1" t="s">
        <v>91</v>
      </c>
      <c r="X512" s="1">
        <v>10000486</v>
      </c>
      <c r="Z512" s="1" t="s">
        <v>2640</v>
      </c>
      <c r="AA512" s="1" t="s">
        <v>41</v>
      </c>
    </row>
    <row r="513" spans="1:27" x14ac:dyDescent="0.3">
      <c r="A513" s="1">
        <v>2004</v>
      </c>
      <c r="B513" s="1" t="s">
        <v>2631</v>
      </c>
      <c r="C513" s="1" t="s">
        <v>2632</v>
      </c>
      <c r="D513" s="1" t="s">
        <v>2633</v>
      </c>
      <c r="E513" s="1" t="s">
        <v>2641</v>
      </c>
      <c r="F513" s="1" t="s">
        <v>26</v>
      </c>
      <c r="G513" s="1" t="s">
        <v>2657</v>
      </c>
      <c r="H513" s="1" t="s">
        <v>2635</v>
      </c>
      <c r="I513" s="1" t="s">
        <v>2658</v>
      </c>
      <c r="J513" s="1">
        <f t="shared" si="11"/>
        <v>71</v>
      </c>
      <c r="K513" s="1">
        <f t="shared" si="6"/>
        <v>0.50704225352112675</v>
      </c>
      <c r="L513" s="1" t="s">
        <v>36</v>
      </c>
      <c r="M513" s="1" t="str">
        <f t="shared" si="10"/>
        <v>N/A</v>
      </c>
      <c r="N513" s="1" t="s">
        <v>2637</v>
      </c>
      <c r="O513" s="1">
        <v>40</v>
      </c>
      <c r="P513" s="1" t="s">
        <v>2638</v>
      </c>
      <c r="Q513" s="1" t="str">
        <f ca="1">IFERROR(__xludf.DUMMYFUNCTION("IFNA(IFS(REGEXMATCH(R514,""MgCl""),""MgCl"",REGEXMATCH(R514,""CaCl""),""CaCl"", REGEXMATCH(R514,""MgCl CaCl""),""MgCl CaCl""),""None"")
"),"MgCl")</f>
        <v>MgCl</v>
      </c>
      <c r="R513" s="1" t="s">
        <v>103</v>
      </c>
      <c r="S513" s="1">
        <v>7.4</v>
      </c>
      <c r="T513" s="1" t="s">
        <v>36</v>
      </c>
      <c r="U513" s="1" t="s">
        <v>2639</v>
      </c>
      <c r="V513" s="1" t="s">
        <v>38</v>
      </c>
      <c r="W513" s="1" t="s">
        <v>91</v>
      </c>
      <c r="X513" s="1">
        <v>10000487</v>
      </c>
      <c r="Z513" s="1" t="s">
        <v>2640</v>
      </c>
      <c r="AA513" s="1" t="s">
        <v>41</v>
      </c>
    </row>
    <row r="514" spans="1:27" x14ac:dyDescent="0.3">
      <c r="A514" s="1">
        <v>2004</v>
      </c>
      <c r="B514" s="1" t="s">
        <v>2631</v>
      </c>
      <c r="C514" s="1" t="s">
        <v>2632</v>
      </c>
      <c r="D514" s="1" t="s">
        <v>2633</v>
      </c>
      <c r="E514" s="1" t="s">
        <v>2641</v>
      </c>
      <c r="F514" s="1" t="s">
        <v>26</v>
      </c>
      <c r="G514" s="1" t="s">
        <v>2659</v>
      </c>
      <c r="H514" s="1" t="s">
        <v>2635</v>
      </c>
      <c r="I514" s="1" t="s">
        <v>2660</v>
      </c>
      <c r="J514" s="1">
        <f t="shared" si="11"/>
        <v>71</v>
      </c>
      <c r="K514" s="1">
        <f t="shared" si="6"/>
        <v>0.52112676056338025</v>
      </c>
      <c r="L514" s="1" t="s">
        <v>36</v>
      </c>
      <c r="M514" s="1" t="str">
        <f t="shared" si="10"/>
        <v>N/A</v>
      </c>
      <c r="N514" s="1" t="s">
        <v>2637</v>
      </c>
      <c r="O514" s="1">
        <v>40</v>
      </c>
      <c r="P514" s="1" t="s">
        <v>2638</v>
      </c>
      <c r="Q514" s="1" t="str">
        <f ca="1">IFERROR(__xludf.DUMMYFUNCTION("IFNA(IFS(REGEXMATCH(R515,""MgCl""),""MgCl"",REGEXMATCH(R515,""CaCl""),""CaCl"", REGEXMATCH(R515,""MgCl CaCl""),""MgCl CaCl""),""None"")
"),"MgCl")</f>
        <v>MgCl</v>
      </c>
      <c r="R514" s="1" t="s">
        <v>103</v>
      </c>
      <c r="S514" s="1">
        <v>7.4</v>
      </c>
      <c r="T514" s="1" t="s">
        <v>36</v>
      </c>
      <c r="U514" s="1" t="s">
        <v>2639</v>
      </c>
      <c r="V514" s="1" t="s">
        <v>38</v>
      </c>
      <c r="W514" s="1" t="s">
        <v>91</v>
      </c>
      <c r="X514" s="1">
        <v>10000488</v>
      </c>
      <c r="Z514" s="1" t="s">
        <v>2640</v>
      </c>
      <c r="AA514" s="1" t="s">
        <v>41</v>
      </c>
    </row>
    <row r="515" spans="1:27" x14ac:dyDescent="0.3">
      <c r="A515" s="1">
        <v>2004</v>
      </c>
      <c r="B515" s="1" t="s">
        <v>2631</v>
      </c>
      <c r="C515" s="1" t="s">
        <v>2632</v>
      </c>
      <c r="D515" s="1" t="s">
        <v>2633</v>
      </c>
      <c r="E515" s="1" t="s">
        <v>2641</v>
      </c>
      <c r="F515" s="1" t="s">
        <v>26</v>
      </c>
      <c r="G515" s="1" t="s">
        <v>2661</v>
      </c>
      <c r="H515" s="1" t="s">
        <v>2635</v>
      </c>
      <c r="I515" s="1" t="s">
        <v>2662</v>
      </c>
      <c r="J515" s="1">
        <f t="shared" si="11"/>
        <v>71</v>
      </c>
      <c r="K515" s="1">
        <f t="shared" si="6"/>
        <v>0.52112676056338025</v>
      </c>
      <c r="L515" s="1" t="s">
        <v>36</v>
      </c>
      <c r="M515" s="1" t="str">
        <f t="shared" si="10"/>
        <v>N/A</v>
      </c>
      <c r="N515" s="1" t="s">
        <v>2637</v>
      </c>
      <c r="O515" s="1">
        <v>40</v>
      </c>
      <c r="P515" s="1" t="s">
        <v>2638</v>
      </c>
      <c r="Q515" s="1" t="str">
        <f ca="1">IFERROR(__xludf.DUMMYFUNCTION("IFNA(IFS(REGEXMATCH(R516,""MgCl""),""MgCl"",REGEXMATCH(R516,""CaCl""),""CaCl"", REGEXMATCH(R516,""MgCl CaCl""),""MgCl CaCl""),""None"")
"),"MgCl")</f>
        <v>MgCl</v>
      </c>
      <c r="R515" s="1" t="s">
        <v>103</v>
      </c>
      <c r="S515" s="1">
        <v>7.4</v>
      </c>
      <c r="T515" s="1" t="s">
        <v>36</v>
      </c>
      <c r="U515" s="1" t="s">
        <v>2639</v>
      </c>
      <c r="V515" s="1" t="s">
        <v>38</v>
      </c>
      <c r="W515" s="1" t="s">
        <v>91</v>
      </c>
      <c r="X515" s="1">
        <v>10000489</v>
      </c>
      <c r="Z515" s="1" t="s">
        <v>2640</v>
      </c>
      <c r="AA515" s="1" t="s">
        <v>41</v>
      </c>
    </row>
    <row r="516" spans="1:27" x14ac:dyDescent="0.3">
      <c r="A516" s="1">
        <v>2004</v>
      </c>
      <c r="B516" s="1" t="s">
        <v>2631</v>
      </c>
      <c r="C516" s="1" t="s">
        <v>2632</v>
      </c>
      <c r="D516" s="1" t="s">
        <v>2633</v>
      </c>
      <c r="E516" s="1" t="s">
        <v>2641</v>
      </c>
      <c r="F516" s="1" t="s">
        <v>26</v>
      </c>
      <c r="G516" s="1" t="s">
        <v>2663</v>
      </c>
      <c r="H516" s="1" t="s">
        <v>2635</v>
      </c>
      <c r="I516" s="1" t="s">
        <v>2664</v>
      </c>
      <c r="J516" s="1">
        <f t="shared" si="11"/>
        <v>71</v>
      </c>
      <c r="K516" s="1">
        <f t="shared" si="6"/>
        <v>0.52112676056338025</v>
      </c>
      <c r="L516" s="1" t="s">
        <v>36</v>
      </c>
      <c r="M516" s="1" t="str">
        <f t="shared" si="10"/>
        <v>N/A</v>
      </c>
      <c r="N516" s="1" t="s">
        <v>2637</v>
      </c>
      <c r="O516" s="1">
        <v>40</v>
      </c>
      <c r="P516" s="1" t="s">
        <v>2638</v>
      </c>
      <c r="Q516" s="1" t="str">
        <f ca="1">IFERROR(__xludf.DUMMYFUNCTION("IFNA(IFS(REGEXMATCH(R517,""MgCl""),""MgCl"",REGEXMATCH(R517,""CaCl""),""CaCl"", REGEXMATCH(R517,""MgCl CaCl""),""MgCl CaCl""),""None"")
"),"MgCl")</f>
        <v>MgCl</v>
      </c>
      <c r="R516" s="1" t="s">
        <v>103</v>
      </c>
      <c r="S516" s="1">
        <v>7.4</v>
      </c>
      <c r="T516" s="1" t="s">
        <v>36</v>
      </c>
      <c r="U516" s="1" t="s">
        <v>2639</v>
      </c>
      <c r="V516" s="1" t="s">
        <v>38</v>
      </c>
      <c r="W516" s="1" t="s">
        <v>91</v>
      </c>
      <c r="X516" s="1">
        <v>10000490</v>
      </c>
      <c r="Z516" s="1" t="s">
        <v>2640</v>
      </c>
      <c r="AA516" s="1" t="s">
        <v>41</v>
      </c>
    </row>
    <row r="517" spans="1:27" x14ac:dyDescent="0.3">
      <c r="A517" s="1">
        <v>2004</v>
      </c>
      <c r="B517" s="1" t="s">
        <v>2631</v>
      </c>
      <c r="C517" s="1" t="s">
        <v>2632</v>
      </c>
      <c r="D517" s="1" t="s">
        <v>2633</v>
      </c>
      <c r="E517" s="1" t="s">
        <v>2641</v>
      </c>
      <c r="F517" s="1" t="s">
        <v>26</v>
      </c>
      <c r="G517" s="1" t="s">
        <v>2665</v>
      </c>
      <c r="H517" s="1" t="s">
        <v>2635</v>
      </c>
      <c r="I517" s="1" t="s">
        <v>2666</v>
      </c>
      <c r="J517" s="1">
        <f t="shared" si="11"/>
        <v>71</v>
      </c>
      <c r="K517" s="1">
        <f t="shared" si="6"/>
        <v>0.45070422535211269</v>
      </c>
      <c r="L517" s="1" t="s">
        <v>36</v>
      </c>
      <c r="M517" s="1" t="str">
        <f t="shared" si="10"/>
        <v>N/A</v>
      </c>
      <c r="N517" s="1" t="s">
        <v>2637</v>
      </c>
      <c r="O517" s="1">
        <v>40</v>
      </c>
      <c r="P517" s="1" t="s">
        <v>2638</v>
      </c>
      <c r="Q517" s="1" t="str">
        <f ca="1">IFERROR(__xludf.DUMMYFUNCTION("IFNA(IFS(REGEXMATCH(R518,""MgCl""),""MgCl"",REGEXMATCH(R518,""CaCl""),""CaCl"", REGEXMATCH(R518,""MgCl CaCl""),""MgCl CaCl""),""None"")
"),"MgCl")</f>
        <v>MgCl</v>
      </c>
      <c r="R517" s="1" t="s">
        <v>103</v>
      </c>
      <c r="S517" s="1">
        <v>7.4</v>
      </c>
      <c r="T517" s="1" t="s">
        <v>36</v>
      </c>
      <c r="U517" s="1" t="s">
        <v>2639</v>
      </c>
      <c r="V517" s="1" t="s">
        <v>38</v>
      </c>
      <c r="W517" s="1" t="s">
        <v>91</v>
      </c>
      <c r="X517" s="1">
        <v>10000491</v>
      </c>
      <c r="Z517" s="1" t="s">
        <v>2640</v>
      </c>
      <c r="AA517" s="1" t="s">
        <v>41</v>
      </c>
    </row>
    <row r="518" spans="1:27" x14ac:dyDescent="0.3">
      <c r="A518" s="1">
        <v>2004</v>
      </c>
      <c r="B518" s="1" t="s">
        <v>2631</v>
      </c>
      <c r="C518" s="1" t="s">
        <v>2632</v>
      </c>
      <c r="D518" s="1" t="s">
        <v>2633</v>
      </c>
      <c r="E518" s="1" t="s">
        <v>2641</v>
      </c>
      <c r="F518" s="1" t="s">
        <v>26</v>
      </c>
      <c r="G518" s="1" t="s">
        <v>182</v>
      </c>
      <c r="H518" s="1" t="s">
        <v>2635</v>
      </c>
      <c r="I518" s="1" t="s">
        <v>2667</v>
      </c>
      <c r="J518" s="1">
        <f t="shared" si="11"/>
        <v>71</v>
      </c>
      <c r="K518" s="1">
        <f t="shared" si="6"/>
        <v>0.47887323943661969</v>
      </c>
      <c r="L518" s="1" t="s">
        <v>36</v>
      </c>
      <c r="M518" s="1" t="str">
        <f t="shared" si="10"/>
        <v>N/A</v>
      </c>
      <c r="N518" s="1" t="s">
        <v>2637</v>
      </c>
      <c r="O518" s="1">
        <v>40</v>
      </c>
      <c r="P518" s="1" t="s">
        <v>2638</v>
      </c>
      <c r="Q518" s="1" t="str">
        <f ca="1">IFERROR(__xludf.DUMMYFUNCTION("IFNA(IFS(REGEXMATCH(R519,""MgCl""),""MgCl"",REGEXMATCH(R519,""CaCl""),""CaCl"", REGEXMATCH(R519,""MgCl CaCl""),""MgCl CaCl""),""None"")
"),"MgCl")</f>
        <v>MgCl</v>
      </c>
      <c r="R518" s="1" t="s">
        <v>103</v>
      </c>
      <c r="S518" s="1">
        <v>7.4</v>
      </c>
      <c r="T518" s="1" t="s">
        <v>36</v>
      </c>
      <c r="U518" s="1" t="s">
        <v>2639</v>
      </c>
      <c r="V518" s="1" t="s">
        <v>38</v>
      </c>
      <c r="W518" s="1" t="s">
        <v>91</v>
      </c>
      <c r="X518" s="1">
        <v>10000492</v>
      </c>
      <c r="Z518" s="1" t="s">
        <v>2640</v>
      </c>
      <c r="AA518" s="1" t="s">
        <v>41</v>
      </c>
    </row>
    <row r="519" spans="1:27" x14ac:dyDescent="0.3">
      <c r="A519" s="1">
        <v>2004</v>
      </c>
      <c r="B519" s="1" t="s">
        <v>2631</v>
      </c>
      <c r="C519" s="1" t="s">
        <v>2632</v>
      </c>
      <c r="D519" s="1" t="s">
        <v>2633</v>
      </c>
      <c r="E519" s="1" t="s">
        <v>2641</v>
      </c>
      <c r="F519" s="1" t="s">
        <v>26</v>
      </c>
      <c r="G519" s="1" t="s">
        <v>2668</v>
      </c>
      <c r="H519" s="1" t="s">
        <v>2635</v>
      </c>
      <c r="I519" s="1" t="s">
        <v>2669</v>
      </c>
      <c r="J519" s="1">
        <f t="shared" si="11"/>
        <v>60</v>
      </c>
      <c r="K519" s="1">
        <f t="shared" si="6"/>
        <v>0.6</v>
      </c>
      <c r="L519" s="1" t="s">
        <v>36</v>
      </c>
      <c r="M519" s="1" t="str">
        <f t="shared" si="10"/>
        <v>N/A</v>
      </c>
      <c r="N519" s="1" t="s">
        <v>2637</v>
      </c>
      <c r="O519" s="1">
        <v>40</v>
      </c>
      <c r="P519" s="1" t="s">
        <v>2638</v>
      </c>
      <c r="Q519" s="1" t="str">
        <f ca="1">IFERROR(__xludf.DUMMYFUNCTION("IFNA(IFS(REGEXMATCH(R520,""MgCl""),""MgCl"",REGEXMATCH(R520,""CaCl""),""CaCl"", REGEXMATCH(R520,""MgCl CaCl""),""MgCl CaCl""),""None"")
"),"MgCl")</f>
        <v>MgCl</v>
      </c>
      <c r="R519" s="1" t="s">
        <v>103</v>
      </c>
      <c r="S519" s="1">
        <v>7.4</v>
      </c>
      <c r="T519" s="1" t="s">
        <v>36</v>
      </c>
      <c r="U519" s="1" t="s">
        <v>2639</v>
      </c>
      <c r="V519" s="1" t="s">
        <v>2670</v>
      </c>
      <c r="W519" s="1" t="s">
        <v>91</v>
      </c>
      <c r="X519" s="1">
        <v>10000493</v>
      </c>
      <c r="Z519" s="1" t="s">
        <v>2640</v>
      </c>
      <c r="AA519" s="1" t="s">
        <v>41</v>
      </c>
    </row>
    <row r="520" spans="1:27" x14ac:dyDescent="0.3">
      <c r="A520" s="1">
        <v>2004</v>
      </c>
      <c r="B520" s="1" t="s">
        <v>2631</v>
      </c>
      <c r="C520" s="1" t="s">
        <v>2632</v>
      </c>
      <c r="D520" s="1" t="s">
        <v>2633</v>
      </c>
      <c r="E520" s="1" t="s">
        <v>2641</v>
      </c>
      <c r="F520" s="1" t="s">
        <v>112</v>
      </c>
      <c r="G520" s="1" t="s">
        <v>2671</v>
      </c>
      <c r="H520" s="1" t="s">
        <v>2635</v>
      </c>
      <c r="I520" s="1" t="s">
        <v>2672</v>
      </c>
      <c r="J520" s="1">
        <f t="shared" si="11"/>
        <v>57</v>
      </c>
      <c r="K520" s="1">
        <f t="shared" si="6"/>
        <v>0.52631578947368418</v>
      </c>
      <c r="L520" s="1" t="s">
        <v>36</v>
      </c>
      <c r="M520" s="1" t="str">
        <f t="shared" si="10"/>
        <v>N/A</v>
      </c>
      <c r="N520" s="1" t="s">
        <v>2637</v>
      </c>
      <c r="O520" s="1">
        <v>40</v>
      </c>
      <c r="P520" s="1" t="s">
        <v>2638</v>
      </c>
      <c r="Q520" s="1" t="str">
        <f ca="1">IFERROR(__xludf.DUMMYFUNCTION("IFNA(IFS(REGEXMATCH(R521,""MgCl""),""MgCl"",REGEXMATCH(R521,""CaCl""),""CaCl"", REGEXMATCH(R521,""MgCl CaCl""),""MgCl CaCl""),""None"")
"),"MgCl")</f>
        <v>MgCl</v>
      </c>
      <c r="R520" s="1" t="s">
        <v>103</v>
      </c>
      <c r="S520" s="1">
        <v>7.4</v>
      </c>
      <c r="T520" s="1" t="s">
        <v>36</v>
      </c>
      <c r="U520" s="1" t="s">
        <v>2639</v>
      </c>
      <c r="V520" s="1" t="s">
        <v>2673</v>
      </c>
      <c r="W520" s="1" t="s">
        <v>2674</v>
      </c>
      <c r="X520" s="1">
        <v>10000494</v>
      </c>
      <c r="Z520" s="1" t="s">
        <v>2640</v>
      </c>
      <c r="AA520" s="1" t="s">
        <v>41</v>
      </c>
    </row>
    <row r="521" spans="1:27" x14ac:dyDescent="0.3">
      <c r="A521" s="1">
        <v>2004</v>
      </c>
      <c r="B521" s="1" t="s">
        <v>2631</v>
      </c>
      <c r="C521" s="1" t="s">
        <v>2632</v>
      </c>
      <c r="D521" s="1" t="s">
        <v>2633</v>
      </c>
      <c r="E521" s="1" t="s">
        <v>2641</v>
      </c>
      <c r="F521" s="1" t="s">
        <v>112</v>
      </c>
      <c r="G521" s="1" t="s">
        <v>2675</v>
      </c>
      <c r="H521" s="1" t="s">
        <v>2635</v>
      </c>
      <c r="I521" s="1" t="s">
        <v>2676</v>
      </c>
      <c r="J521" s="1">
        <f t="shared" si="11"/>
        <v>59</v>
      </c>
      <c r="K521" s="1">
        <f t="shared" si="6"/>
        <v>0.49152542372881358</v>
      </c>
      <c r="L521" s="1" t="s">
        <v>36</v>
      </c>
      <c r="M521" s="1" t="str">
        <f t="shared" si="10"/>
        <v>N/A</v>
      </c>
      <c r="N521" s="1" t="s">
        <v>2637</v>
      </c>
      <c r="O521" s="1">
        <v>40</v>
      </c>
      <c r="P521" s="1" t="s">
        <v>2638</v>
      </c>
      <c r="Q521" s="1" t="str">
        <f ca="1">IFERROR(__xludf.DUMMYFUNCTION("IFNA(IFS(REGEXMATCH(R522,""MgCl""),""MgCl"",REGEXMATCH(R522,""CaCl""),""CaCl"", REGEXMATCH(R522,""MgCl CaCl""),""MgCl CaCl""),""None"")
"),"MgCl")</f>
        <v>MgCl</v>
      </c>
      <c r="R521" s="1" t="s">
        <v>103</v>
      </c>
      <c r="S521" s="1">
        <v>7.4</v>
      </c>
      <c r="T521" s="1" t="s">
        <v>36</v>
      </c>
      <c r="U521" s="1" t="s">
        <v>2639</v>
      </c>
      <c r="V521" s="1" t="s">
        <v>2677</v>
      </c>
      <c r="W521" s="1" t="s">
        <v>2674</v>
      </c>
      <c r="X521" s="1">
        <v>10000495</v>
      </c>
      <c r="Z521" s="1" t="s">
        <v>2640</v>
      </c>
      <c r="AA521" s="1" t="s">
        <v>41</v>
      </c>
    </row>
    <row r="522" spans="1:27" x14ac:dyDescent="0.3">
      <c r="A522" s="1">
        <v>2004</v>
      </c>
      <c r="B522" s="1" t="s">
        <v>2631</v>
      </c>
      <c r="C522" s="1" t="s">
        <v>2632</v>
      </c>
      <c r="D522" s="1" t="s">
        <v>2633</v>
      </c>
      <c r="E522" s="1" t="s">
        <v>2641</v>
      </c>
      <c r="F522" s="1" t="s">
        <v>26</v>
      </c>
      <c r="G522" s="1" t="s">
        <v>2678</v>
      </c>
      <c r="H522" s="1" t="s">
        <v>2635</v>
      </c>
      <c r="I522" s="1" t="s">
        <v>2679</v>
      </c>
      <c r="J522" s="1">
        <f t="shared" si="11"/>
        <v>62</v>
      </c>
      <c r="K522" s="1">
        <f t="shared" si="6"/>
        <v>0.46774193548387094</v>
      </c>
      <c r="L522" s="1" t="s">
        <v>36</v>
      </c>
      <c r="M522" s="1" t="str">
        <f t="shared" si="10"/>
        <v>N/A</v>
      </c>
      <c r="N522" s="1" t="s">
        <v>2637</v>
      </c>
      <c r="O522" s="1">
        <v>40</v>
      </c>
      <c r="P522" s="1" t="s">
        <v>2638</v>
      </c>
      <c r="Q522" s="1" t="str">
        <f ca="1">IFERROR(__xludf.DUMMYFUNCTION("IFNA(IFS(REGEXMATCH(R523,""MgCl""),""MgCl"",REGEXMATCH(R523,""CaCl""),""CaCl"", REGEXMATCH(R523,""MgCl CaCl""),""MgCl CaCl""),""None"")
"),"MgCl")</f>
        <v>MgCl</v>
      </c>
      <c r="R522" s="1" t="s">
        <v>103</v>
      </c>
      <c r="S522" s="1">
        <v>7.4</v>
      </c>
      <c r="T522" s="1" t="s">
        <v>36</v>
      </c>
      <c r="U522" s="1" t="s">
        <v>2639</v>
      </c>
      <c r="V522" s="1" t="s">
        <v>2680</v>
      </c>
      <c r="W522" s="1" t="s">
        <v>91</v>
      </c>
      <c r="X522" s="1">
        <v>10000496</v>
      </c>
      <c r="Z522" s="1" t="s">
        <v>2640</v>
      </c>
      <c r="AA522" s="1" t="s">
        <v>41</v>
      </c>
    </row>
    <row r="523" spans="1:27" x14ac:dyDescent="0.3">
      <c r="A523" s="1">
        <v>2004</v>
      </c>
      <c r="B523" s="1" t="s">
        <v>2681</v>
      </c>
      <c r="C523" s="1" t="s">
        <v>2682</v>
      </c>
      <c r="D523" s="1" t="s">
        <v>2683</v>
      </c>
      <c r="E523" s="1" t="s">
        <v>8583</v>
      </c>
      <c r="F523" s="1" t="s">
        <v>66</v>
      </c>
      <c r="G523" s="1" t="s">
        <v>2684</v>
      </c>
      <c r="H523" s="1" t="s">
        <v>677</v>
      </c>
      <c r="I523" s="1" t="s">
        <v>2685</v>
      </c>
      <c r="J523" s="1">
        <f t="shared" si="11"/>
        <v>80</v>
      </c>
      <c r="K523" s="1">
        <f t="shared" si="6"/>
        <v>0.51249999999999996</v>
      </c>
      <c r="L523" s="1" t="s">
        <v>36</v>
      </c>
      <c r="M523" s="1" t="str">
        <f t="shared" si="10"/>
        <v>N/A</v>
      </c>
      <c r="N523" s="1" t="s">
        <v>2686</v>
      </c>
      <c r="O523" s="1">
        <v>40</v>
      </c>
      <c r="P523" s="1" t="s">
        <v>2687</v>
      </c>
      <c r="Q523" s="1" t="str">
        <f ca="1">IFERROR(__xludf.DUMMYFUNCTION("IFNA(IFS(REGEXMATCH(R524,""MgCl""),""MgCl"",REGEXMATCH(R524,""CaCl""),""CaCl"", REGEXMATCH(R524,""MgCl CaCl""),""MgCl CaCl""),""None"")
"),"None")</f>
        <v>None</v>
      </c>
      <c r="R523" s="1" t="s">
        <v>34</v>
      </c>
      <c r="S523" s="1" t="s">
        <v>391</v>
      </c>
      <c r="T523" s="1" t="s">
        <v>36</v>
      </c>
      <c r="U523" s="1" t="s">
        <v>2688</v>
      </c>
      <c r="V523" s="1" t="s">
        <v>38</v>
      </c>
      <c r="W523" s="1" t="s">
        <v>91</v>
      </c>
      <c r="X523" s="1">
        <v>10000497</v>
      </c>
      <c r="Z523" s="1" t="s">
        <v>2689</v>
      </c>
      <c r="AA523" s="1" t="s">
        <v>41</v>
      </c>
    </row>
    <row r="524" spans="1:27" x14ac:dyDescent="0.3">
      <c r="A524" s="1">
        <v>2004</v>
      </c>
      <c r="B524" s="1" t="s">
        <v>2681</v>
      </c>
      <c r="C524" s="1" t="s">
        <v>2682</v>
      </c>
      <c r="D524" s="1" t="s">
        <v>2683</v>
      </c>
      <c r="E524" s="1" t="s">
        <v>2690</v>
      </c>
      <c r="F524" s="1" t="s">
        <v>66</v>
      </c>
      <c r="G524" s="1" t="s">
        <v>2691</v>
      </c>
      <c r="H524" s="1" t="s">
        <v>677</v>
      </c>
      <c r="I524" s="1" t="s">
        <v>2692</v>
      </c>
      <c r="J524" s="1">
        <f t="shared" si="11"/>
        <v>78</v>
      </c>
      <c r="K524" s="1">
        <f t="shared" si="6"/>
        <v>0.55128205128205132</v>
      </c>
      <c r="L524" s="1" t="s">
        <v>2693</v>
      </c>
      <c r="M524" s="1">
        <v>30</v>
      </c>
      <c r="N524" s="1" t="s">
        <v>2686</v>
      </c>
      <c r="O524" s="1">
        <v>40</v>
      </c>
      <c r="P524" s="1" t="s">
        <v>2687</v>
      </c>
      <c r="Q524" s="1" t="s">
        <v>57</v>
      </c>
      <c r="R524" s="1" t="s">
        <v>34</v>
      </c>
      <c r="S524" s="1" t="s">
        <v>391</v>
      </c>
      <c r="T524" s="1" t="s">
        <v>36</v>
      </c>
      <c r="U524" s="1" t="s">
        <v>2688</v>
      </c>
      <c r="V524" s="1" t="s">
        <v>38</v>
      </c>
      <c r="W524" s="1" t="s">
        <v>91</v>
      </c>
      <c r="X524" s="1">
        <v>10000498</v>
      </c>
      <c r="Z524" s="1" t="s">
        <v>2689</v>
      </c>
      <c r="AA524" s="1" t="s">
        <v>41</v>
      </c>
    </row>
    <row r="525" spans="1:27" x14ac:dyDescent="0.3">
      <c r="A525" s="1">
        <v>2004</v>
      </c>
      <c r="B525" s="1" t="s">
        <v>2681</v>
      </c>
      <c r="C525" s="1" t="s">
        <v>2682</v>
      </c>
      <c r="D525" s="1" t="s">
        <v>2683</v>
      </c>
      <c r="E525" s="1" t="s">
        <v>2690</v>
      </c>
      <c r="F525" s="1" t="s">
        <v>66</v>
      </c>
      <c r="G525" s="1" t="s">
        <v>2694</v>
      </c>
      <c r="H525" s="1" t="s">
        <v>677</v>
      </c>
      <c r="I525" s="1" t="s">
        <v>2695</v>
      </c>
      <c r="J525" s="1">
        <f t="shared" si="11"/>
        <v>79</v>
      </c>
      <c r="K525" s="1">
        <f t="shared" si="6"/>
        <v>0.51898734177215189</v>
      </c>
      <c r="L525" s="1" t="s">
        <v>36</v>
      </c>
      <c r="M525" s="1" t="str">
        <f t="shared" ref="M525:M531" si="12">IF(L525="Not reported","N/A","")</f>
        <v>N/A</v>
      </c>
      <c r="N525" s="1" t="s">
        <v>2686</v>
      </c>
      <c r="O525" s="1">
        <v>40</v>
      </c>
      <c r="P525" s="1" t="s">
        <v>2687</v>
      </c>
      <c r="Q525" s="1" t="str">
        <f ca="1">IFERROR(__xludf.DUMMYFUNCTION("IFNA(IFS(REGEXMATCH(R526,""MgCl""),""MgCl"",REGEXMATCH(R526,""CaCl""),""CaCl"", REGEXMATCH(R526,""MgCl CaCl""),""MgCl CaCl""),""None"")
"),"None")</f>
        <v>None</v>
      </c>
      <c r="R525" s="1" t="s">
        <v>34</v>
      </c>
      <c r="S525" s="1" t="s">
        <v>391</v>
      </c>
      <c r="T525" s="1" t="s">
        <v>36</v>
      </c>
      <c r="U525" s="1" t="s">
        <v>2688</v>
      </c>
      <c r="V525" s="1" t="s">
        <v>38</v>
      </c>
      <c r="W525" s="1" t="s">
        <v>91</v>
      </c>
      <c r="X525" s="1">
        <v>10000499</v>
      </c>
      <c r="Z525" s="1" t="s">
        <v>2689</v>
      </c>
      <c r="AA525" s="1" t="s">
        <v>41</v>
      </c>
    </row>
    <row r="526" spans="1:27" x14ac:dyDescent="0.3">
      <c r="A526" s="1">
        <v>2004</v>
      </c>
      <c r="B526" s="1" t="s">
        <v>2681</v>
      </c>
      <c r="C526" s="1" t="s">
        <v>2682</v>
      </c>
      <c r="D526" s="1" t="s">
        <v>2683</v>
      </c>
      <c r="E526" s="1" t="s">
        <v>2690</v>
      </c>
      <c r="F526" s="1" t="s">
        <v>66</v>
      </c>
      <c r="G526" s="1" t="s">
        <v>2696</v>
      </c>
      <c r="H526" s="1" t="s">
        <v>677</v>
      </c>
      <c r="I526" s="1" t="s">
        <v>2697</v>
      </c>
      <c r="J526" s="1">
        <f t="shared" si="11"/>
        <v>80</v>
      </c>
      <c r="K526" s="1">
        <f t="shared" si="6"/>
        <v>0.52500000000000002</v>
      </c>
      <c r="L526" s="1" t="s">
        <v>36</v>
      </c>
      <c r="M526" s="1" t="str">
        <f t="shared" si="12"/>
        <v>N/A</v>
      </c>
      <c r="N526" s="1" t="s">
        <v>2686</v>
      </c>
      <c r="O526" s="1">
        <v>40</v>
      </c>
      <c r="P526" s="1" t="s">
        <v>2687</v>
      </c>
      <c r="Q526" s="1" t="str">
        <f ca="1">IFERROR(__xludf.DUMMYFUNCTION("IFNA(IFS(REGEXMATCH(R527,""MgCl""),""MgCl"",REGEXMATCH(R527,""CaCl""),""CaCl"", REGEXMATCH(R527,""MgCl CaCl""),""MgCl CaCl""),""None"")
"),"None")</f>
        <v>None</v>
      </c>
      <c r="R526" s="1" t="s">
        <v>34</v>
      </c>
      <c r="S526" s="1" t="s">
        <v>391</v>
      </c>
      <c r="T526" s="1" t="s">
        <v>36</v>
      </c>
      <c r="U526" s="1" t="s">
        <v>2688</v>
      </c>
      <c r="V526" s="1" t="s">
        <v>38</v>
      </c>
      <c r="W526" s="1" t="s">
        <v>91</v>
      </c>
      <c r="X526" s="1">
        <v>10000500</v>
      </c>
      <c r="Z526" s="1" t="s">
        <v>2689</v>
      </c>
      <c r="AA526" s="1" t="s">
        <v>41</v>
      </c>
    </row>
    <row r="527" spans="1:27" x14ac:dyDescent="0.3">
      <c r="A527" s="1">
        <v>2004</v>
      </c>
      <c r="B527" s="1" t="s">
        <v>2681</v>
      </c>
      <c r="C527" s="1" t="s">
        <v>2682</v>
      </c>
      <c r="D527" s="1" t="s">
        <v>2683</v>
      </c>
      <c r="E527" s="1" t="s">
        <v>2690</v>
      </c>
      <c r="F527" s="1" t="s">
        <v>66</v>
      </c>
      <c r="G527" s="1" t="s">
        <v>2698</v>
      </c>
      <c r="H527" s="1" t="s">
        <v>677</v>
      </c>
      <c r="I527" s="1" t="s">
        <v>2699</v>
      </c>
      <c r="J527" s="1">
        <f t="shared" si="11"/>
        <v>80</v>
      </c>
      <c r="K527" s="1">
        <f t="shared" si="6"/>
        <v>0.5</v>
      </c>
      <c r="L527" s="1" t="s">
        <v>36</v>
      </c>
      <c r="M527" s="1" t="str">
        <f t="shared" si="12"/>
        <v>N/A</v>
      </c>
      <c r="N527" s="1" t="s">
        <v>2686</v>
      </c>
      <c r="O527" s="1">
        <v>40</v>
      </c>
      <c r="P527" s="1" t="s">
        <v>2687</v>
      </c>
      <c r="Q527" s="1" t="str">
        <f ca="1">IFERROR(__xludf.DUMMYFUNCTION("IFNA(IFS(REGEXMATCH(R528,""MgCl""),""MgCl"",REGEXMATCH(R528,""CaCl""),""CaCl"", REGEXMATCH(R528,""MgCl CaCl""),""MgCl CaCl""),""None"")
"),"None")</f>
        <v>None</v>
      </c>
      <c r="R527" s="1" t="s">
        <v>34</v>
      </c>
      <c r="S527" s="1" t="s">
        <v>391</v>
      </c>
      <c r="T527" s="1" t="s">
        <v>36</v>
      </c>
      <c r="U527" s="1" t="s">
        <v>2688</v>
      </c>
      <c r="V527" s="1" t="s">
        <v>38</v>
      </c>
      <c r="W527" s="1" t="s">
        <v>91</v>
      </c>
      <c r="X527" s="1">
        <v>10000501</v>
      </c>
      <c r="Z527" s="1" t="s">
        <v>2689</v>
      </c>
      <c r="AA527" s="1" t="s">
        <v>41</v>
      </c>
    </row>
    <row r="528" spans="1:27" x14ac:dyDescent="0.3">
      <c r="A528" s="1">
        <v>2004</v>
      </c>
      <c r="B528" s="1" t="s">
        <v>2681</v>
      </c>
      <c r="C528" s="1" t="s">
        <v>2682</v>
      </c>
      <c r="D528" s="1" t="s">
        <v>2683</v>
      </c>
      <c r="E528" s="1" t="s">
        <v>2690</v>
      </c>
      <c r="F528" s="1" t="s">
        <v>66</v>
      </c>
      <c r="G528" s="1" t="s">
        <v>2700</v>
      </c>
      <c r="H528" s="1" t="s">
        <v>677</v>
      </c>
      <c r="I528" s="1" t="s">
        <v>2701</v>
      </c>
      <c r="J528" s="1">
        <f t="shared" si="11"/>
        <v>80</v>
      </c>
      <c r="K528" s="1">
        <f t="shared" si="6"/>
        <v>0.51249999999999996</v>
      </c>
      <c r="L528" s="1" t="s">
        <v>36</v>
      </c>
      <c r="M528" s="1" t="str">
        <f t="shared" si="12"/>
        <v>N/A</v>
      </c>
      <c r="N528" s="1" t="s">
        <v>2686</v>
      </c>
      <c r="O528" s="1">
        <v>40</v>
      </c>
      <c r="P528" s="1" t="s">
        <v>2687</v>
      </c>
      <c r="Q528" s="1" t="str">
        <f ca="1">IFERROR(__xludf.DUMMYFUNCTION("IFNA(IFS(REGEXMATCH(R529,""MgCl""),""MgCl"",REGEXMATCH(R529,""CaCl""),""CaCl"", REGEXMATCH(R529,""MgCl CaCl""),""MgCl CaCl""),""None"")
"),"None")</f>
        <v>None</v>
      </c>
      <c r="R528" s="1" t="s">
        <v>34</v>
      </c>
      <c r="S528" s="1" t="s">
        <v>391</v>
      </c>
      <c r="T528" s="1" t="s">
        <v>36</v>
      </c>
      <c r="U528" s="1" t="s">
        <v>2688</v>
      </c>
      <c r="V528" s="1" t="s">
        <v>38</v>
      </c>
      <c r="W528" s="1" t="s">
        <v>91</v>
      </c>
      <c r="X528" s="1">
        <v>10000502</v>
      </c>
      <c r="Z528" s="1" t="s">
        <v>2689</v>
      </c>
      <c r="AA528" s="1" t="s">
        <v>41</v>
      </c>
    </row>
    <row r="529" spans="1:27" x14ac:dyDescent="0.3">
      <c r="A529" s="1">
        <v>2004</v>
      </c>
      <c r="B529" s="1" t="s">
        <v>2681</v>
      </c>
      <c r="C529" s="1" t="s">
        <v>2682</v>
      </c>
      <c r="D529" s="1" t="s">
        <v>2683</v>
      </c>
      <c r="E529" s="1" t="s">
        <v>2690</v>
      </c>
      <c r="F529" s="1" t="s">
        <v>66</v>
      </c>
      <c r="G529" s="1" t="s">
        <v>2702</v>
      </c>
      <c r="H529" s="1" t="s">
        <v>677</v>
      </c>
      <c r="I529" s="1" t="s">
        <v>2703</v>
      </c>
      <c r="J529" s="1">
        <f t="shared" si="11"/>
        <v>79</v>
      </c>
      <c r="K529" s="1">
        <f t="shared" si="6"/>
        <v>0.43037974683544306</v>
      </c>
      <c r="L529" s="1" t="s">
        <v>36</v>
      </c>
      <c r="M529" s="1" t="str">
        <f t="shared" si="12"/>
        <v>N/A</v>
      </c>
      <c r="N529" s="1" t="s">
        <v>2686</v>
      </c>
      <c r="O529" s="1">
        <v>40</v>
      </c>
      <c r="P529" s="1" t="s">
        <v>2687</v>
      </c>
      <c r="Q529" s="1" t="str">
        <f ca="1">IFERROR(__xludf.DUMMYFUNCTION("IFNA(IFS(REGEXMATCH(R530,""MgCl""),""MgCl"",REGEXMATCH(R530,""CaCl""),""CaCl"", REGEXMATCH(R530,""MgCl CaCl""),""MgCl CaCl""),""None"")
"),"None")</f>
        <v>None</v>
      </c>
      <c r="R529" s="1" t="s">
        <v>34</v>
      </c>
      <c r="S529" s="1" t="s">
        <v>391</v>
      </c>
      <c r="T529" s="1" t="s">
        <v>36</v>
      </c>
      <c r="U529" s="1" t="s">
        <v>2688</v>
      </c>
      <c r="V529" s="1" t="s">
        <v>38</v>
      </c>
      <c r="W529" s="1" t="s">
        <v>91</v>
      </c>
      <c r="X529" s="1">
        <v>10000503</v>
      </c>
      <c r="Z529" s="1" t="s">
        <v>2689</v>
      </c>
      <c r="AA529" s="1" t="s">
        <v>41</v>
      </c>
    </row>
    <row r="530" spans="1:27" x14ac:dyDescent="0.3">
      <c r="A530" s="1">
        <v>2004</v>
      </c>
      <c r="B530" s="1" t="s">
        <v>2681</v>
      </c>
      <c r="C530" s="1" t="s">
        <v>2682</v>
      </c>
      <c r="D530" s="1" t="s">
        <v>2683</v>
      </c>
      <c r="E530" s="1" t="s">
        <v>2690</v>
      </c>
      <c r="F530" s="1" t="s">
        <v>66</v>
      </c>
      <c r="G530" s="1" t="s">
        <v>2704</v>
      </c>
      <c r="H530" s="1" t="s">
        <v>677</v>
      </c>
      <c r="I530" s="1" t="s">
        <v>2705</v>
      </c>
      <c r="J530" s="1">
        <f t="shared" si="11"/>
        <v>80</v>
      </c>
      <c r="K530" s="1">
        <f t="shared" si="6"/>
        <v>0.5</v>
      </c>
      <c r="L530" s="1" t="s">
        <v>36</v>
      </c>
      <c r="M530" s="1" t="str">
        <f t="shared" si="12"/>
        <v>N/A</v>
      </c>
      <c r="N530" s="1" t="s">
        <v>2686</v>
      </c>
      <c r="O530" s="1">
        <v>40</v>
      </c>
      <c r="P530" s="1" t="s">
        <v>2687</v>
      </c>
      <c r="Q530" s="1" t="str">
        <f ca="1">IFERROR(__xludf.DUMMYFUNCTION("IFNA(IFS(REGEXMATCH(R531,""MgCl""),""MgCl"",REGEXMATCH(R531,""CaCl""),""CaCl"", REGEXMATCH(R531,""MgCl CaCl""),""MgCl CaCl""),""None"")
"),"None")</f>
        <v>None</v>
      </c>
      <c r="R530" s="1" t="s">
        <v>34</v>
      </c>
      <c r="S530" s="1" t="s">
        <v>391</v>
      </c>
      <c r="T530" s="1" t="s">
        <v>36</v>
      </c>
      <c r="U530" s="1" t="s">
        <v>2688</v>
      </c>
      <c r="V530" s="1" t="s">
        <v>38</v>
      </c>
      <c r="W530" s="1" t="s">
        <v>91</v>
      </c>
      <c r="X530" s="1">
        <v>10000504</v>
      </c>
      <c r="Z530" s="1" t="s">
        <v>2689</v>
      </c>
      <c r="AA530" s="1" t="s">
        <v>41</v>
      </c>
    </row>
    <row r="531" spans="1:27" x14ac:dyDescent="0.3">
      <c r="A531" s="1">
        <v>2004</v>
      </c>
      <c r="B531" s="1" t="s">
        <v>2681</v>
      </c>
      <c r="C531" s="1" t="s">
        <v>2682</v>
      </c>
      <c r="D531" s="1" t="s">
        <v>2683</v>
      </c>
      <c r="E531" s="1" t="s">
        <v>2690</v>
      </c>
      <c r="F531" s="1" t="s">
        <v>66</v>
      </c>
      <c r="G531" s="1" t="s">
        <v>2706</v>
      </c>
      <c r="H531" s="1" t="s">
        <v>677</v>
      </c>
      <c r="I531" s="1" t="s">
        <v>2707</v>
      </c>
      <c r="J531" s="1">
        <f t="shared" si="11"/>
        <v>80</v>
      </c>
      <c r="K531" s="1">
        <f t="shared" si="6"/>
        <v>0.51249999999999996</v>
      </c>
      <c r="L531" s="1" t="s">
        <v>36</v>
      </c>
      <c r="M531" s="1" t="str">
        <f t="shared" si="12"/>
        <v>N/A</v>
      </c>
      <c r="N531" s="1" t="s">
        <v>2686</v>
      </c>
      <c r="O531" s="1">
        <v>40</v>
      </c>
      <c r="P531" s="1" t="s">
        <v>2687</v>
      </c>
      <c r="Q531" s="1" t="str">
        <f ca="1">IFERROR(__xludf.DUMMYFUNCTION("IFNA(IFS(REGEXMATCH(R532,""MgCl""),""MgCl"",REGEXMATCH(R532,""CaCl""),""CaCl"", REGEXMATCH(R532,""MgCl CaCl""),""MgCl CaCl""),""None"")
"),"None")</f>
        <v>None</v>
      </c>
      <c r="R531" s="1" t="s">
        <v>34</v>
      </c>
      <c r="S531" s="1" t="s">
        <v>391</v>
      </c>
      <c r="T531" s="1" t="s">
        <v>36</v>
      </c>
      <c r="U531" s="1" t="s">
        <v>2688</v>
      </c>
      <c r="V531" s="1" t="s">
        <v>38</v>
      </c>
      <c r="W531" s="1" t="s">
        <v>91</v>
      </c>
      <c r="X531" s="1">
        <v>10000505</v>
      </c>
      <c r="Z531" s="1" t="s">
        <v>2689</v>
      </c>
      <c r="AA531" s="1" t="s">
        <v>41</v>
      </c>
    </row>
    <row r="532" spans="1:27" x14ac:dyDescent="0.3">
      <c r="A532" s="1">
        <v>2004</v>
      </c>
      <c r="B532" s="1" t="s">
        <v>2681</v>
      </c>
      <c r="C532" s="1" t="s">
        <v>2682</v>
      </c>
      <c r="D532" s="1" t="s">
        <v>2683</v>
      </c>
      <c r="E532" s="1" t="s">
        <v>2690</v>
      </c>
      <c r="F532" s="1" t="s">
        <v>66</v>
      </c>
      <c r="G532" s="1" t="s">
        <v>2708</v>
      </c>
      <c r="H532" s="1" t="s">
        <v>677</v>
      </c>
      <c r="I532" s="1" t="s">
        <v>2709</v>
      </c>
      <c r="J532" s="1">
        <f t="shared" si="11"/>
        <v>80</v>
      </c>
      <c r="K532" s="1">
        <f t="shared" si="6"/>
        <v>0.47499999999999998</v>
      </c>
      <c r="L532" s="1" t="s">
        <v>2710</v>
      </c>
      <c r="M532" s="1">
        <v>33</v>
      </c>
      <c r="N532" s="1" t="s">
        <v>2686</v>
      </c>
      <c r="O532" s="1">
        <v>40</v>
      </c>
      <c r="P532" s="1" t="s">
        <v>2687</v>
      </c>
      <c r="Q532" s="1" t="s">
        <v>57</v>
      </c>
      <c r="R532" s="1" t="s">
        <v>34</v>
      </c>
      <c r="S532" s="1" t="s">
        <v>391</v>
      </c>
      <c r="T532" s="1" t="s">
        <v>36</v>
      </c>
      <c r="U532" s="1" t="s">
        <v>2688</v>
      </c>
      <c r="V532" s="1" t="s">
        <v>38</v>
      </c>
      <c r="W532" s="1" t="s">
        <v>91</v>
      </c>
      <c r="X532" s="1">
        <v>10000506</v>
      </c>
      <c r="Z532" s="1" t="s">
        <v>2689</v>
      </c>
      <c r="AA532" s="1" t="s">
        <v>41</v>
      </c>
    </row>
    <row r="533" spans="1:27" x14ac:dyDescent="0.3">
      <c r="A533" s="1">
        <v>2004</v>
      </c>
      <c r="B533" s="1" t="s">
        <v>2681</v>
      </c>
      <c r="C533" s="1" t="s">
        <v>2682</v>
      </c>
      <c r="D533" s="1" t="s">
        <v>2683</v>
      </c>
      <c r="E533" s="1" t="s">
        <v>2690</v>
      </c>
      <c r="F533" s="1" t="s">
        <v>66</v>
      </c>
      <c r="G533" s="1" t="s">
        <v>2711</v>
      </c>
      <c r="H533" s="1" t="s">
        <v>677</v>
      </c>
      <c r="I533" s="1" t="s">
        <v>2712</v>
      </c>
      <c r="J533" s="1">
        <f t="shared" si="11"/>
        <v>80</v>
      </c>
      <c r="K533" s="1">
        <f t="shared" si="6"/>
        <v>0.48749999999999999</v>
      </c>
      <c r="L533" s="1" t="s">
        <v>36</v>
      </c>
      <c r="M533" s="1" t="str">
        <f>IF(L533="Not reported","N/A","")</f>
        <v>N/A</v>
      </c>
      <c r="N533" s="1" t="s">
        <v>2686</v>
      </c>
      <c r="O533" s="1">
        <v>40</v>
      </c>
      <c r="P533" s="1" t="s">
        <v>2687</v>
      </c>
      <c r="Q533" s="1" t="str">
        <f ca="1">IFERROR(__xludf.DUMMYFUNCTION("IFNA(IFS(REGEXMATCH(R534,""MgCl""),""MgCl"",REGEXMATCH(R534,""CaCl""),""CaCl"", REGEXMATCH(R534,""MgCl CaCl""),""MgCl CaCl""),""None"")
"),"None")</f>
        <v>None</v>
      </c>
      <c r="R533" s="1" t="s">
        <v>34</v>
      </c>
      <c r="S533" s="1" t="s">
        <v>391</v>
      </c>
      <c r="T533" s="1" t="s">
        <v>36</v>
      </c>
      <c r="U533" s="1" t="s">
        <v>2688</v>
      </c>
      <c r="V533" s="1" t="s">
        <v>38</v>
      </c>
      <c r="W533" s="1" t="s">
        <v>91</v>
      </c>
      <c r="X533" s="1">
        <v>10000507</v>
      </c>
      <c r="Z533" s="1" t="s">
        <v>2689</v>
      </c>
      <c r="AA533" s="1" t="s">
        <v>41</v>
      </c>
    </row>
    <row r="534" spans="1:27" x14ac:dyDescent="0.3">
      <c r="A534" s="1">
        <v>2004</v>
      </c>
      <c r="B534" s="1" t="s">
        <v>2681</v>
      </c>
      <c r="C534" s="1" t="s">
        <v>2682</v>
      </c>
      <c r="D534" s="1" t="s">
        <v>2683</v>
      </c>
      <c r="E534" s="1" t="s">
        <v>2690</v>
      </c>
      <c r="F534" s="1" t="s">
        <v>66</v>
      </c>
      <c r="G534" s="1" t="s">
        <v>2713</v>
      </c>
      <c r="H534" s="1" t="s">
        <v>677</v>
      </c>
      <c r="I534" s="1" t="s">
        <v>2714</v>
      </c>
      <c r="J534" s="1">
        <f t="shared" si="11"/>
        <v>78</v>
      </c>
      <c r="K534" s="1">
        <f t="shared" si="6"/>
        <v>0.47435897435897434</v>
      </c>
      <c r="L534" s="1" t="s">
        <v>2715</v>
      </c>
      <c r="M534" s="1">
        <v>23</v>
      </c>
      <c r="N534" s="1" t="s">
        <v>2686</v>
      </c>
      <c r="O534" s="1">
        <v>40</v>
      </c>
      <c r="P534" s="1" t="s">
        <v>2687</v>
      </c>
      <c r="Q534" s="1" t="s">
        <v>57</v>
      </c>
      <c r="R534" s="1" t="s">
        <v>34</v>
      </c>
      <c r="S534" s="1" t="s">
        <v>391</v>
      </c>
      <c r="T534" s="1" t="s">
        <v>36</v>
      </c>
      <c r="U534" s="1" t="s">
        <v>2688</v>
      </c>
      <c r="V534" s="1" t="s">
        <v>38</v>
      </c>
      <c r="W534" s="1" t="s">
        <v>91</v>
      </c>
      <c r="X534" s="1">
        <v>10000508</v>
      </c>
      <c r="Z534" s="1" t="s">
        <v>2689</v>
      </c>
      <c r="AA534" s="1" t="s">
        <v>41</v>
      </c>
    </row>
    <row r="535" spans="1:27" x14ac:dyDescent="0.3">
      <c r="A535" s="1">
        <v>2004</v>
      </c>
      <c r="B535" s="1" t="s">
        <v>2681</v>
      </c>
      <c r="C535" s="1" t="s">
        <v>2682</v>
      </c>
      <c r="D535" s="1" t="s">
        <v>2683</v>
      </c>
      <c r="E535" s="1" t="s">
        <v>2690</v>
      </c>
      <c r="F535" s="1" t="s">
        <v>66</v>
      </c>
      <c r="G535" s="1" t="s">
        <v>2716</v>
      </c>
      <c r="H535" s="1" t="s">
        <v>677</v>
      </c>
      <c r="I535" s="1" t="s">
        <v>2717</v>
      </c>
      <c r="J535" s="1">
        <f t="shared" si="11"/>
        <v>80</v>
      </c>
      <c r="K535" s="1">
        <f t="shared" si="6"/>
        <v>0.48749999999999999</v>
      </c>
      <c r="L535" s="1" t="s">
        <v>36</v>
      </c>
      <c r="M535" s="1" t="str">
        <f t="shared" ref="M535:M537" si="13">IF(L535="Not reported","N/A","")</f>
        <v>N/A</v>
      </c>
      <c r="N535" s="1" t="s">
        <v>2686</v>
      </c>
      <c r="O535" s="1">
        <v>40</v>
      </c>
      <c r="P535" s="1" t="s">
        <v>2687</v>
      </c>
      <c r="Q535" s="1" t="str">
        <f ca="1">IFERROR(__xludf.DUMMYFUNCTION("IFNA(IFS(REGEXMATCH(R536,""MgCl""),""MgCl"",REGEXMATCH(R536,""CaCl""),""CaCl"", REGEXMATCH(R536,""MgCl CaCl""),""MgCl CaCl""),""None"")
"),"None")</f>
        <v>None</v>
      </c>
      <c r="R535" s="1" t="s">
        <v>34</v>
      </c>
      <c r="S535" s="1" t="s">
        <v>391</v>
      </c>
      <c r="T535" s="1" t="s">
        <v>36</v>
      </c>
      <c r="U535" s="1" t="s">
        <v>2688</v>
      </c>
      <c r="V535" s="1" t="s">
        <v>38</v>
      </c>
      <c r="W535" s="1" t="s">
        <v>91</v>
      </c>
      <c r="X535" s="1">
        <v>10000509</v>
      </c>
      <c r="Z535" s="1" t="s">
        <v>2689</v>
      </c>
      <c r="AA535" s="1" t="s">
        <v>41</v>
      </c>
    </row>
    <row r="536" spans="1:27" x14ac:dyDescent="0.3">
      <c r="A536" s="1">
        <v>2004</v>
      </c>
      <c r="B536" s="1" t="s">
        <v>2681</v>
      </c>
      <c r="C536" s="1" t="s">
        <v>2682</v>
      </c>
      <c r="D536" s="1" t="s">
        <v>2683</v>
      </c>
      <c r="E536" s="1" t="s">
        <v>2690</v>
      </c>
      <c r="F536" s="1" t="s">
        <v>66</v>
      </c>
      <c r="G536" s="1" t="s">
        <v>2718</v>
      </c>
      <c r="H536" s="1" t="s">
        <v>677</v>
      </c>
      <c r="I536" s="1" t="s">
        <v>2719</v>
      </c>
      <c r="J536" s="1">
        <f t="shared" si="11"/>
        <v>80</v>
      </c>
      <c r="K536" s="1">
        <f t="shared" si="6"/>
        <v>0.52500000000000002</v>
      </c>
      <c r="L536" s="1" t="s">
        <v>36</v>
      </c>
      <c r="M536" s="1" t="str">
        <f t="shared" si="13"/>
        <v>N/A</v>
      </c>
      <c r="N536" s="1" t="s">
        <v>2686</v>
      </c>
      <c r="O536" s="1">
        <v>40</v>
      </c>
      <c r="P536" s="1" t="s">
        <v>2687</v>
      </c>
      <c r="Q536" s="1" t="str">
        <f ca="1">IFERROR(__xludf.DUMMYFUNCTION("IFNA(IFS(REGEXMATCH(R537,""MgCl""),""MgCl"",REGEXMATCH(R537,""CaCl""),""CaCl"", REGEXMATCH(R537,""MgCl CaCl""),""MgCl CaCl""),""None"")
"),"None")</f>
        <v>None</v>
      </c>
      <c r="R536" s="1" t="s">
        <v>34</v>
      </c>
      <c r="S536" s="1" t="s">
        <v>391</v>
      </c>
      <c r="T536" s="1" t="s">
        <v>36</v>
      </c>
      <c r="U536" s="1" t="s">
        <v>2688</v>
      </c>
      <c r="V536" s="1" t="s">
        <v>38</v>
      </c>
      <c r="W536" s="1" t="s">
        <v>91</v>
      </c>
      <c r="X536" s="1">
        <v>10000510</v>
      </c>
      <c r="Z536" s="1" t="s">
        <v>2689</v>
      </c>
      <c r="AA536" s="1" t="s">
        <v>41</v>
      </c>
    </row>
    <row r="537" spans="1:27" x14ac:dyDescent="0.3">
      <c r="A537" s="1">
        <v>2004</v>
      </c>
      <c r="B537" s="1" t="s">
        <v>2681</v>
      </c>
      <c r="C537" s="1" t="s">
        <v>2682</v>
      </c>
      <c r="D537" s="1" t="s">
        <v>2683</v>
      </c>
      <c r="E537" s="1" t="s">
        <v>2690</v>
      </c>
      <c r="F537" s="1" t="s">
        <v>66</v>
      </c>
      <c r="G537" s="1" t="s">
        <v>2720</v>
      </c>
      <c r="H537" s="1" t="s">
        <v>677</v>
      </c>
      <c r="I537" s="1" t="s">
        <v>2721</v>
      </c>
      <c r="J537" s="1">
        <f t="shared" si="11"/>
        <v>80</v>
      </c>
      <c r="K537" s="1">
        <f t="shared" si="6"/>
        <v>0.57499999999999996</v>
      </c>
      <c r="L537" s="1" t="s">
        <v>36</v>
      </c>
      <c r="M537" s="1" t="str">
        <f t="shared" si="13"/>
        <v>N/A</v>
      </c>
      <c r="N537" s="1" t="s">
        <v>2686</v>
      </c>
      <c r="O537" s="1">
        <v>40</v>
      </c>
      <c r="P537" s="1" t="s">
        <v>2687</v>
      </c>
      <c r="Q537" s="1" t="str">
        <f ca="1">IFERROR(__xludf.DUMMYFUNCTION("IFNA(IFS(REGEXMATCH(R538,""MgCl""),""MgCl"",REGEXMATCH(R538,""CaCl""),""CaCl"", REGEXMATCH(R538,""MgCl CaCl""),""MgCl CaCl""),""None"")
"),"None")</f>
        <v>None</v>
      </c>
      <c r="R537" s="1" t="s">
        <v>34</v>
      </c>
      <c r="S537" s="1" t="s">
        <v>391</v>
      </c>
      <c r="T537" s="1" t="s">
        <v>36</v>
      </c>
      <c r="U537" s="1" t="s">
        <v>2688</v>
      </c>
      <c r="V537" s="1" t="s">
        <v>38</v>
      </c>
      <c r="W537" s="1" t="s">
        <v>91</v>
      </c>
      <c r="X537" s="1">
        <v>10000511</v>
      </c>
      <c r="Z537" s="1" t="s">
        <v>2689</v>
      </c>
      <c r="AA537" s="1" t="s">
        <v>41</v>
      </c>
    </row>
    <row r="538" spans="1:27" x14ac:dyDescent="0.3">
      <c r="A538" s="1">
        <v>2004</v>
      </c>
      <c r="B538" s="1" t="s">
        <v>2681</v>
      </c>
      <c r="C538" s="1" t="s">
        <v>2682</v>
      </c>
      <c r="D538" s="1" t="s">
        <v>2683</v>
      </c>
      <c r="E538" s="1" t="s">
        <v>2690</v>
      </c>
      <c r="F538" s="1" t="s">
        <v>66</v>
      </c>
      <c r="G538" s="1" t="s">
        <v>2722</v>
      </c>
      <c r="H538" s="1" t="s">
        <v>677</v>
      </c>
      <c r="I538" s="1" t="s">
        <v>2723</v>
      </c>
      <c r="J538" s="1">
        <f t="shared" si="11"/>
        <v>80</v>
      </c>
      <c r="K538" s="1">
        <f t="shared" si="6"/>
        <v>0.47499999999999998</v>
      </c>
      <c r="L538" s="1" t="s">
        <v>2724</v>
      </c>
      <c r="M538" s="1">
        <v>39</v>
      </c>
      <c r="N538" s="1" t="s">
        <v>2686</v>
      </c>
      <c r="O538" s="1">
        <v>40</v>
      </c>
      <c r="P538" s="1" t="s">
        <v>2687</v>
      </c>
      <c r="Q538" s="1" t="s">
        <v>57</v>
      </c>
      <c r="R538" s="1" t="s">
        <v>34</v>
      </c>
      <c r="S538" s="1" t="s">
        <v>391</v>
      </c>
      <c r="T538" s="1" t="s">
        <v>36</v>
      </c>
      <c r="U538" s="1" t="s">
        <v>2688</v>
      </c>
      <c r="V538" s="1" t="s">
        <v>38</v>
      </c>
      <c r="W538" s="1" t="s">
        <v>91</v>
      </c>
      <c r="X538" s="1">
        <v>10000512</v>
      </c>
      <c r="Z538" s="1" t="s">
        <v>2689</v>
      </c>
      <c r="AA538" s="1" t="s">
        <v>41</v>
      </c>
    </row>
    <row r="539" spans="1:27" x14ac:dyDescent="0.3">
      <c r="A539" s="1">
        <v>2004</v>
      </c>
      <c r="B539" s="1" t="s">
        <v>2681</v>
      </c>
      <c r="C539" s="1" t="s">
        <v>2682</v>
      </c>
      <c r="D539" s="1" t="s">
        <v>2683</v>
      </c>
      <c r="E539" s="1" t="s">
        <v>2690</v>
      </c>
      <c r="F539" s="1" t="s">
        <v>66</v>
      </c>
      <c r="G539" s="1" t="s">
        <v>2725</v>
      </c>
      <c r="H539" s="1" t="s">
        <v>677</v>
      </c>
      <c r="I539" s="1" t="s">
        <v>2726</v>
      </c>
      <c r="J539" s="1">
        <f t="shared" si="11"/>
        <v>80</v>
      </c>
      <c r="K539" s="1">
        <f t="shared" si="6"/>
        <v>0.47499999999999998</v>
      </c>
      <c r="L539" s="1" t="s">
        <v>36</v>
      </c>
      <c r="M539" s="1" t="str">
        <f t="shared" ref="M539:M541" si="14">IF(L539="Not reported","N/A","")</f>
        <v>N/A</v>
      </c>
      <c r="N539" s="1" t="s">
        <v>2686</v>
      </c>
      <c r="O539" s="1">
        <v>40</v>
      </c>
      <c r="P539" s="1" t="s">
        <v>2687</v>
      </c>
      <c r="Q539" s="1" t="str">
        <f ca="1">IFERROR(__xludf.DUMMYFUNCTION("IFNA(IFS(REGEXMATCH(R540,""MgCl""),""MgCl"",REGEXMATCH(R540,""CaCl""),""CaCl"", REGEXMATCH(R540,""MgCl CaCl""),""MgCl CaCl""),""None"")
"),"None")</f>
        <v>None</v>
      </c>
      <c r="R539" s="1" t="s">
        <v>34</v>
      </c>
      <c r="S539" s="1" t="s">
        <v>391</v>
      </c>
      <c r="T539" s="1" t="s">
        <v>36</v>
      </c>
      <c r="U539" s="1" t="s">
        <v>2688</v>
      </c>
      <c r="V539" s="1" t="s">
        <v>38</v>
      </c>
      <c r="W539" s="1" t="s">
        <v>91</v>
      </c>
      <c r="X539" s="1">
        <v>10000513</v>
      </c>
      <c r="Z539" s="1" t="s">
        <v>2689</v>
      </c>
      <c r="AA539" s="1" t="s">
        <v>41</v>
      </c>
    </row>
    <row r="540" spans="1:27" x14ac:dyDescent="0.3">
      <c r="A540" s="1">
        <v>2004</v>
      </c>
      <c r="B540" s="1" t="s">
        <v>2681</v>
      </c>
      <c r="C540" s="1" t="s">
        <v>2682</v>
      </c>
      <c r="D540" s="1" t="s">
        <v>2683</v>
      </c>
      <c r="E540" s="1" t="s">
        <v>2690</v>
      </c>
      <c r="F540" s="1" t="s">
        <v>66</v>
      </c>
      <c r="G540" s="1" t="s">
        <v>2727</v>
      </c>
      <c r="H540" s="1" t="s">
        <v>677</v>
      </c>
      <c r="I540" s="1" t="s">
        <v>2728</v>
      </c>
      <c r="J540" s="1">
        <f t="shared" si="11"/>
        <v>80</v>
      </c>
      <c r="K540" s="1">
        <f t="shared" si="6"/>
        <v>0.42499999999999999</v>
      </c>
      <c r="L540" s="1" t="s">
        <v>36</v>
      </c>
      <c r="M540" s="1" t="str">
        <f t="shared" si="14"/>
        <v>N/A</v>
      </c>
      <c r="N540" s="1" t="s">
        <v>2686</v>
      </c>
      <c r="O540" s="1">
        <v>40</v>
      </c>
      <c r="P540" s="1" t="s">
        <v>2687</v>
      </c>
      <c r="Q540" s="1" t="str">
        <f ca="1">IFERROR(__xludf.DUMMYFUNCTION("IFNA(IFS(REGEXMATCH(R541,""MgCl""),""MgCl"",REGEXMATCH(R541,""CaCl""),""CaCl"", REGEXMATCH(R541,""MgCl CaCl""),""MgCl CaCl""),""None"")
"),"None")</f>
        <v>None</v>
      </c>
      <c r="R540" s="1" t="s">
        <v>34</v>
      </c>
      <c r="S540" s="1" t="s">
        <v>391</v>
      </c>
      <c r="T540" s="1" t="s">
        <v>36</v>
      </c>
      <c r="U540" s="1" t="s">
        <v>2688</v>
      </c>
      <c r="V540" s="1" t="s">
        <v>38</v>
      </c>
      <c r="W540" s="1" t="s">
        <v>91</v>
      </c>
      <c r="X540" s="1">
        <v>10000514</v>
      </c>
      <c r="Z540" s="1" t="s">
        <v>2689</v>
      </c>
      <c r="AA540" s="1" t="s">
        <v>41</v>
      </c>
    </row>
    <row r="541" spans="1:27" x14ac:dyDescent="0.3">
      <c r="A541" s="1">
        <v>2004</v>
      </c>
      <c r="B541" s="1" t="s">
        <v>2681</v>
      </c>
      <c r="C541" s="1" t="s">
        <v>2682</v>
      </c>
      <c r="D541" s="1" t="s">
        <v>2683</v>
      </c>
      <c r="E541" s="1" t="s">
        <v>2690</v>
      </c>
      <c r="F541" s="1" t="s">
        <v>66</v>
      </c>
      <c r="G541" s="1" t="s">
        <v>2729</v>
      </c>
      <c r="H541" s="1" t="s">
        <v>677</v>
      </c>
      <c r="I541" s="1" t="s">
        <v>2730</v>
      </c>
      <c r="J541" s="1">
        <f t="shared" si="11"/>
        <v>79</v>
      </c>
      <c r="K541" s="1">
        <f t="shared" si="6"/>
        <v>0.45569620253164556</v>
      </c>
      <c r="L541" s="1" t="s">
        <v>36</v>
      </c>
      <c r="M541" s="1" t="str">
        <f t="shared" si="14"/>
        <v>N/A</v>
      </c>
      <c r="N541" s="1" t="s">
        <v>2686</v>
      </c>
      <c r="O541" s="1">
        <v>40</v>
      </c>
      <c r="P541" s="1" t="s">
        <v>2687</v>
      </c>
      <c r="Q541" s="1" t="str">
        <f ca="1">IFERROR(__xludf.DUMMYFUNCTION("IFNA(IFS(REGEXMATCH(R542,""MgCl""),""MgCl"",REGEXMATCH(R542,""CaCl""),""CaCl"", REGEXMATCH(R542,""MgCl CaCl""),""MgCl CaCl""),""None"")
"),"None")</f>
        <v>None</v>
      </c>
      <c r="R541" s="1" t="s">
        <v>34</v>
      </c>
      <c r="S541" s="1" t="s">
        <v>391</v>
      </c>
      <c r="T541" s="1" t="s">
        <v>36</v>
      </c>
      <c r="U541" s="1" t="s">
        <v>2688</v>
      </c>
      <c r="V541" s="1" t="s">
        <v>38</v>
      </c>
      <c r="W541" s="1" t="s">
        <v>91</v>
      </c>
      <c r="X541" s="1">
        <v>10000515</v>
      </c>
      <c r="Z541" s="1" t="s">
        <v>2689</v>
      </c>
      <c r="AA541" s="1" t="s">
        <v>41</v>
      </c>
    </row>
    <row r="542" spans="1:27" x14ac:dyDescent="0.3">
      <c r="A542" s="1">
        <v>2004</v>
      </c>
      <c r="B542" s="1" t="s">
        <v>2681</v>
      </c>
      <c r="C542" s="1" t="s">
        <v>2682</v>
      </c>
      <c r="D542" s="1" t="s">
        <v>2683</v>
      </c>
      <c r="E542" s="1" t="s">
        <v>2690</v>
      </c>
      <c r="F542" s="1" t="s">
        <v>66</v>
      </c>
      <c r="G542" s="1" t="s">
        <v>2731</v>
      </c>
      <c r="H542" s="1" t="s">
        <v>677</v>
      </c>
      <c r="I542" s="1" t="s">
        <v>2732</v>
      </c>
      <c r="J542" s="1">
        <f t="shared" si="11"/>
        <v>80</v>
      </c>
      <c r="K542" s="1">
        <f t="shared" si="6"/>
        <v>0.48749999999999999</v>
      </c>
      <c r="L542" s="1" t="s">
        <v>2733</v>
      </c>
      <c r="M542" s="1">
        <v>25</v>
      </c>
      <c r="N542" s="1" t="s">
        <v>2686</v>
      </c>
      <c r="O542" s="1">
        <v>40</v>
      </c>
      <c r="P542" s="1" t="s">
        <v>2687</v>
      </c>
      <c r="Q542" s="1" t="s">
        <v>57</v>
      </c>
      <c r="R542" s="1" t="s">
        <v>34</v>
      </c>
      <c r="S542" s="1" t="s">
        <v>391</v>
      </c>
      <c r="T542" s="1" t="s">
        <v>36</v>
      </c>
      <c r="U542" s="1" t="s">
        <v>2688</v>
      </c>
      <c r="V542" s="1" t="s">
        <v>38</v>
      </c>
      <c r="W542" s="1" t="s">
        <v>91</v>
      </c>
      <c r="X542" s="1">
        <v>10000516</v>
      </c>
      <c r="Z542" s="1" t="s">
        <v>2689</v>
      </c>
      <c r="AA542" s="1" t="s">
        <v>41</v>
      </c>
    </row>
    <row r="543" spans="1:27" x14ac:dyDescent="0.3">
      <c r="A543" s="1">
        <v>2004</v>
      </c>
      <c r="B543" s="1" t="s">
        <v>2681</v>
      </c>
      <c r="C543" s="1" t="s">
        <v>2682</v>
      </c>
      <c r="D543" s="1" t="s">
        <v>2683</v>
      </c>
      <c r="E543" s="1" t="s">
        <v>2690</v>
      </c>
      <c r="F543" s="1" t="s">
        <v>66</v>
      </c>
      <c r="G543" s="1" t="s">
        <v>2734</v>
      </c>
      <c r="H543" s="1" t="s">
        <v>677</v>
      </c>
      <c r="I543" s="1" t="s">
        <v>2735</v>
      </c>
      <c r="J543" s="1">
        <f t="shared" si="11"/>
        <v>79</v>
      </c>
      <c r="K543" s="1">
        <f t="shared" si="6"/>
        <v>0.50632911392405067</v>
      </c>
      <c r="L543" s="1" t="s">
        <v>36</v>
      </c>
      <c r="M543" s="1" t="str">
        <f t="shared" ref="M543:M548" si="15">IF(L543="Not reported","N/A","")</f>
        <v>N/A</v>
      </c>
      <c r="N543" s="1" t="s">
        <v>2686</v>
      </c>
      <c r="O543" s="1">
        <v>40</v>
      </c>
      <c r="P543" s="1" t="s">
        <v>2687</v>
      </c>
      <c r="Q543" s="1" t="str">
        <f ca="1">IFERROR(__xludf.DUMMYFUNCTION("IFNA(IFS(REGEXMATCH(R544,""MgCl""),""MgCl"",REGEXMATCH(R544,""CaCl""),""CaCl"", REGEXMATCH(R544,""MgCl CaCl""),""MgCl CaCl""),""None"")
"),"None")</f>
        <v>None</v>
      </c>
      <c r="R543" s="1" t="s">
        <v>34</v>
      </c>
      <c r="S543" s="1" t="s">
        <v>391</v>
      </c>
      <c r="T543" s="1" t="s">
        <v>36</v>
      </c>
      <c r="U543" s="1" t="s">
        <v>2688</v>
      </c>
      <c r="V543" s="1" t="s">
        <v>38</v>
      </c>
      <c r="W543" s="1" t="s">
        <v>91</v>
      </c>
      <c r="X543" s="1">
        <v>10000517</v>
      </c>
      <c r="Z543" s="1" t="s">
        <v>2689</v>
      </c>
      <c r="AA543" s="1" t="s">
        <v>41</v>
      </c>
    </row>
    <row r="544" spans="1:27" x14ac:dyDescent="0.3">
      <c r="A544" s="1">
        <v>2004</v>
      </c>
      <c r="B544" s="1" t="s">
        <v>2681</v>
      </c>
      <c r="C544" s="1" t="s">
        <v>2682</v>
      </c>
      <c r="D544" s="1" t="s">
        <v>2683</v>
      </c>
      <c r="E544" s="1" t="s">
        <v>2690</v>
      </c>
      <c r="F544" s="1" t="s">
        <v>66</v>
      </c>
      <c r="G544" s="1" t="s">
        <v>2736</v>
      </c>
      <c r="H544" s="1" t="s">
        <v>677</v>
      </c>
      <c r="I544" s="1" t="s">
        <v>2737</v>
      </c>
      <c r="J544" s="1">
        <f t="shared" si="11"/>
        <v>80</v>
      </c>
      <c r="K544" s="1">
        <f t="shared" si="6"/>
        <v>0.52500000000000002</v>
      </c>
      <c r="L544" s="1" t="s">
        <v>36</v>
      </c>
      <c r="M544" s="1" t="str">
        <f t="shared" si="15"/>
        <v>N/A</v>
      </c>
      <c r="N544" s="1" t="s">
        <v>2686</v>
      </c>
      <c r="O544" s="1">
        <v>40</v>
      </c>
      <c r="P544" s="1" t="s">
        <v>2687</v>
      </c>
      <c r="Q544" s="1" t="str">
        <f ca="1">IFERROR(__xludf.DUMMYFUNCTION("IFNA(IFS(REGEXMATCH(R545,""MgCl""),""MgCl"",REGEXMATCH(R545,""CaCl""),""CaCl"", REGEXMATCH(R545,""MgCl CaCl""),""MgCl CaCl""),""None"")
"),"None")</f>
        <v>None</v>
      </c>
      <c r="R544" s="1" t="s">
        <v>34</v>
      </c>
      <c r="S544" s="1" t="s">
        <v>391</v>
      </c>
      <c r="T544" s="1" t="s">
        <v>36</v>
      </c>
      <c r="U544" s="1" t="s">
        <v>2688</v>
      </c>
      <c r="V544" s="1" t="s">
        <v>38</v>
      </c>
      <c r="W544" s="1" t="s">
        <v>91</v>
      </c>
      <c r="X544" s="1">
        <v>10000518</v>
      </c>
      <c r="Z544" s="1" t="s">
        <v>2689</v>
      </c>
      <c r="AA544" s="1" t="s">
        <v>41</v>
      </c>
    </row>
    <row r="545" spans="1:27" x14ac:dyDescent="0.3">
      <c r="A545" s="1">
        <v>2004</v>
      </c>
      <c r="B545" s="1" t="s">
        <v>2681</v>
      </c>
      <c r="C545" s="1" t="s">
        <v>2682</v>
      </c>
      <c r="D545" s="1" t="s">
        <v>2683</v>
      </c>
      <c r="E545" s="1" t="s">
        <v>2690</v>
      </c>
      <c r="F545" s="1" t="s">
        <v>66</v>
      </c>
      <c r="G545" s="1" t="s">
        <v>2738</v>
      </c>
      <c r="H545" s="1" t="s">
        <v>677</v>
      </c>
      <c r="I545" s="1" t="s">
        <v>2739</v>
      </c>
      <c r="J545" s="1">
        <f t="shared" si="11"/>
        <v>80</v>
      </c>
      <c r="K545" s="1">
        <f t="shared" si="6"/>
        <v>0.51249999999999996</v>
      </c>
      <c r="L545" s="1" t="s">
        <v>36</v>
      </c>
      <c r="M545" s="1" t="str">
        <f t="shared" si="15"/>
        <v>N/A</v>
      </c>
      <c r="N545" s="1" t="s">
        <v>2686</v>
      </c>
      <c r="O545" s="1">
        <v>40</v>
      </c>
      <c r="P545" s="1" t="s">
        <v>2687</v>
      </c>
      <c r="Q545" s="1" t="str">
        <f ca="1">IFERROR(__xludf.DUMMYFUNCTION("IFNA(IFS(REGEXMATCH(R546,""MgCl""),""MgCl"",REGEXMATCH(R546,""CaCl""),""CaCl"", REGEXMATCH(R546,""MgCl CaCl""),""MgCl CaCl""),""None"")
"),"None")</f>
        <v>None</v>
      </c>
      <c r="R545" s="1" t="s">
        <v>34</v>
      </c>
      <c r="S545" s="1" t="s">
        <v>391</v>
      </c>
      <c r="T545" s="1" t="s">
        <v>36</v>
      </c>
      <c r="U545" s="1" t="s">
        <v>2688</v>
      </c>
      <c r="V545" s="1" t="s">
        <v>38</v>
      </c>
      <c r="W545" s="1" t="s">
        <v>91</v>
      </c>
      <c r="X545" s="1">
        <v>10000519</v>
      </c>
      <c r="Z545" s="1" t="s">
        <v>2689</v>
      </c>
      <c r="AA545" s="1" t="s">
        <v>41</v>
      </c>
    </row>
    <row r="546" spans="1:27" x14ac:dyDescent="0.3">
      <c r="A546" s="1">
        <v>2004</v>
      </c>
      <c r="B546" s="1" t="s">
        <v>2681</v>
      </c>
      <c r="C546" s="1" t="s">
        <v>2682</v>
      </c>
      <c r="D546" s="1" t="s">
        <v>2683</v>
      </c>
      <c r="E546" s="1" t="s">
        <v>2690</v>
      </c>
      <c r="F546" s="1" t="s">
        <v>66</v>
      </c>
      <c r="G546" s="1" t="s">
        <v>2740</v>
      </c>
      <c r="H546" s="1" t="s">
        <v>677</v>
      </c>
      <c r="I546" s="1" t="s">
        <v>2741</v>
      </c>
      <c r="J546" s="1">
        <f t="shared" si="11"/>
        <v>80</v>
      </c>
      <c r="K546" s="1">
        <f t="shared" si="6"/>
        <v>0.55000000000000004</v>
      </c>
      <c r="L546" s="1" t="s">
        <v>36</v>
      </c>
      <c r="M546" s="1" t="str">
        <f t="shared" si="15"/>
        <v>N/A</v>
      </c>
      <c r="N546" s="1" t="s">
        <v>2686</v>
      </c>
      <c r="O546" s="1">
        <v>40</v>
      </c>
      <c r="P546" s="1" t="s">
        <v>2687</v>
      </c>
      <c r="Q546" s="1" t="str">
        <f ca="1">IFERROR(__xludf.DUMMYFUNCTION("IFNA(IFS(REGEXMATCH(R547,""MgCl""),""MgCl"",REGEXMATCH(R547,""CaCl""),""CaCl"", REGEXMATCH(R547,""MgCl CaCl""),""MgCl CaCl""),""None"")
"),"None")</f>
        <v>None</v>
      </c>
      <c r="R546" s="1" t="s">
        <v>34</v>
      </c>
      <c r="S546" s="1" t="s">
        <v>391</v>
      </c>
      <c r="T546" s="1" t="s">
        <v>36</v>
      </c>
      <c r="U546" s="1" t="s">
        <v>2688</v>
      </c>
      <c r="V546" s="1" t="s">
        <v>38</v>
      </c>
      <c r="W546" s="1" t="s">
        <v>91</v>
      </c>
      <c r="X546" s="1">
        <v>10000520</v>
      </c>
      <c r="Z546" s="1" t="s">
        <v>2689</v>
      </c>
      <c r="AA546" s="1" t="s">
        <v>41</v>
      </c>
    </row>
    <row r="547" spans="1:27" x14ac:dyDescent="0.3">
      <c r="A547" s="1">
        <v>2004</v>
      </c>
      <c r="B547" s="1" t="s">
        <v>2681</v>
      </c>
      <c r="C547" s="1" t="s">
        <v>2682</v>
      </c>
      <c r="D547" s="1" t="s">
        <v>2683</v>
      </c>
      <c r="E547" s="1" t="s">
        <v>2690</v>
      </c>
      <c r="F547" s="1" t="s">
        <v>66</v>
      </c>
      <c r="G547" s="1" t="s">
        <v>2742</v>
      </c>
      <c r="H547" s="1" t="s">
        <v>677</v>
      </c>
      <c r="I547" s="1" t="s">
        <v>2743</v>
      </c>
      <c r="J547" s="1">
        <f t="shared" si="11"/>
        <v>80</v>
      </c>
      <c r="K547" s="1">
        <f t="shared" si="6"/>
        <v>0.52500000000000002</v>
      </c>
      <c r="L547" s="1" t="s">
        <v>36</v>
      </c>
      <c r="M547" s="1" t="str">
        <f t="shared" si="15"/>
        <v>N/A</v>
      </c>
      <c r="N547" s="1" t="s">
        <v>2686</v>
      </c>
      <c r="O547" s="1">
        <v>40</v>
      </c>
      <c r="P547" s="1" t="s">
        <v>2687</v>
      </c>
      <c r="Q547" s="1" t="str">
        <f ca="1">IFERROR(__xludf.DUMMYFUNCTION("IFNA(IFS(REGEXMATCH(R548,""MgCl""),""MgCl"",REGEXMATCH(R548,""CaCl""),""CaCl"", REGEXMATCH(R548,""MgCl CaCl""),""MgCl CaCl""),""None"")
"),"None")</f>
        <v>None</v>
      </c>
      <c r="R547" s="1" t="s">
        <v>34</v>
      </c>
      <c r="S547" s="1" t="s">
        <v>391</v>
      </c>
      <c r="T547" s="1" t="s">
        <v>36</v>
      </c>
      <c r="U547" s="1" t="s">
        <v>2688</v>
      </c>
      <c r="V547" s="1" t="s">
        <v>38</v>
      </c>
      <c r="W547" s="1" t="s">
        <v>91</v>
      </c>
      <c r="X547" s="1">
        <v>10000521</v>
      </c>
      <c r="Z547" s="1" t="s">
        <v>2689</v>
      </c>
      <c r="AA547" s="1" t="s">
        <v>41</v>
      </c>
    </row>
    <row r="548" spans="1:27" x14ac:dyDescent="0.3">
      <c r="A548" s="1">
        <v>2004</v>
      </c>
      <c r="B548" s="1" t="s">
        <v>2681</v>
      </c>
      <c r="C548" s="1" t="s">
        <v>2682</v>
      </c>
      <c r="D548" s="1" t="s">
        <v>2683</v>
      </c>
      <c r="E548" s="1" t="s">
        <v>2690</v>
      </c>
      <c r="F548" s="1" t="s">
        <v>66</v>
      </c>
      <c r="G548" s="1" t="s">
        <v>2744</v>
      </c>
      <c r="H548" s="1" t="s">
        <v>677</v>
      </c>
      <c r="I548" s="1" t="s">
        <v>2745</v>
      </c>
      <c r="J548" s="1">
        <f t="shared" si="11"/>
        <v>80</v>
      </c>
      <c r="K548" s="1">
        <f t="shared" si="6"/>
        <v>0.52500000000000002</v>
      </c>
      <c r="L548" s="1" t="s">
        <v>36</v>
      </c>
      <c r="M548" s="1" t="str">
        <f t="shared" si="15"/>
        <v>N/A</v>
      </c>
      <c r="N548" s="1" t="s">
        <v>2686</v>
      </c>
      <c r="O548" s="1">
        <v>40</v>
      </c>
      <c r="P548" s="1" t="s">
        <v>2687</v>
      </c>
      <c r="Q548" s="1" t="str">
        <f ca="1">IFERROR(__xludf.DUMMYFUNCTION("IFNA(IFS(REGEXMATCH(R549,""MgCl""),""MgCl"",REGEXMATCH(R549,""CaCl""),""CaCl"", REGEXMATCH(R549,""MgCl CaCl""),""MgCl CaCl""),""None"")
"),"None")</f>
        <v>None</v>
      </c>
      <c r="R548" s="1" t="s">
        <v>34</v>
      </c>
      <c r="S548" s="1" t="s">
        <v>391</v>
      </c>
      <c r="T548" s="1" t="s">
        <v>36</v>
      </c>
      <c r="U548" s="1" t="s">
        <v>2688</v>
      </c>
      <c r="V548" s="1" t="s">
        <v>38</v>
      </c>
      <c r="W548" s="1" t="s">
        <v>91</v>
      </c>
      <c r="X548" s="1">
        <v>10000522</v>
      </c>
      <c r="Z548" s="1" t="s">
        <v>2689</v>
      </c>
      <c r="AA548" s="1" t="s">
        <v>41</v>
      </c>
    </row>
    <row r="549" spans="1:27" x14ac:dyDescent="0.3">
      <c r="A549" s="1">
        <v>2004</v>
      </c>
      <c r="B549" s="1" t="s">
        <v>2681</v>
      </c>
      <c r="C549" s="1" t="s">
        <v>2682</v>
      </c>
      <c r="D549" s="1" t="s">
        <v>2683</v>
      </c>
      <c r="E549" s="1" t="s">
        <v>2690</v>
      </c>
      <c r="F549" s="1" t="s">
        <v>66</v>
      </c>
      <c r="G549" s="1" t="s">
        <v>2746</v>
      </c>
      <c r="H549" s="1" t="s">
        <v>677</v>
      </c>
      <c r="I549" s="1" t="s">
        <v>2747</v>
      </c>
      <c r="J549" s="1">
        <f t="shared" si="11"/>
        <v>80</v>
      </c>
      <c r="K549" s="1">
        <f t="shared" si="6"/>
        <v>0.5</v>
      </c>
      <c r="L549" s="1" t="s">
        <v>2748</v>
      </c>
      <c r="M549" s="1">
        <v>23</v>
      </c>
      <c r="N549" s="1" t="s">
        <v>2686</v>
      </c>
      <c r="O549" s="1">
        <v>40</v>
      </c>
      <c r="P549" s="1" t="s">
        <v>2687</v>
      </c>
      <c r="Q549" s="1" t="s">
        <v>57</v>
      </c>
      <c r="R549" s="1" t="s">
        <v>34</v>
      </c>
      <c r="S549" s="1" t="s">
        <v>391</v>
      </c>
      <c r="T549" s="1" t="s">
        <v>36</v>
      </c>
      <c r="U549" s="1" t="s">
        <v>2688</v>
      </c>
      <c r="V549" s="1" t="s">
        <v>38</v>
      </c>
      <c r="W549" s="1" t="s">
        <v>91</v>
      </c>
      <c r="X549" s="1">
        <v>10000523</v>
      </c>
      <c r="Z549" s="1" t="s">
        <v>2689</v>
      </c>
      <c r="AA549" s="1" t="s">
        <v>41</v>
      </c>
    </row>
    <row r="550" spans="1:27" x14ac:dyDescent="0.3">
      <c r="A550" s="1">
        <v>2004</v>
      </c>
      <c r="B550" s="1" t="s">
        <v>2749</v>
      </c>
      <c r="C550" s="1" t="s">
        <v>2750</v>
      </c>
      <c r="D550" s="1" t="s">
        <v>2751</v>
      </c>
      <c r="E550" s="1" t="s">
        <v>2760</v>
      </c>
      <c r="F550" s="1" t="s">
        <v>66</v>
      </c>
      <c r="G550" s="1" t="s">
        <v>2752</v>
      </c>
      <c r="H550" s="1" t="s">
        <v>2753</v>
      </c>
      <c r="I550" s="1" t="s">
        <v>2754</v>
      </c>
      <c r="J550" s="1">
        <f t="shared" si="11"/>
        <v>25</v>
      </c>
      <c r="K550" s="1">
        <f t="shared" si="6"/>
        <v>0.48</v>
      </c>
      <c r="L550" s="1" t="s">
        <v>1518</v>
      </c>
      <c r="M550" s="1">
        <v>50</v>
      </c>
      <c r="N550" s="1" t="s">
        <v>2755</v>
      </c>
      <c r="O550" s="1">
        <v>25</v>
      </c>
      <c r="P550" s="1" t="s">
        <v>2756</v>
      </c>
      <c r="Q550" s="1" t="s">
        <v>57</v>
      </c>
      <c r="R550" s="1" t="s">
        <v>103</v>
      </c>
      <c r="S550" s="1" t="s">
        <v>2757</v>
      </c>
      <c r="T550" s="1" t="s">
        <v>36</v>
      </c>
      <c r="U550" s="1" t="s">
        <v>2758</v>
      </c>
      <c r="V550" s="1" t="s">
        <v>38</v>
      </c>
      <c r="X550" s="1">
        <v>10000524</v>
      </c>
      <c r="Z550" s="1" t="s">
        <v>2759</v>
      </c>
      <c r="AA550" s="1" t="s">
        <v>41</v>
      </c>
    </row>
    <row r="551" spans="1:27" x14ac:dyDescent="0.3">
      <c r="A551" s="1">
        <v>2004</v>
      </c>
      <c r="B551" s="1" t="s">
        <v>2749</v>
      </c>
      <c r="C551" s="1" t="s">
        <v>2750</v>
      </c>
      <c r="D551" s="1" t="s">
        <v>2751</v>
      </c>
      <c r="E551" s="1" t="s">
        <v>2760</v>
      </c>
      <c r="F551" s="1" t="s">
        <v>66</v>
      </c>
      <c r="G551" s="1" t="s">
        <v>2761</v>
      </c>
      <c r="H551" s="1" t="s">
        <v>2753</v>
      </c>
      <c r="I551" s="1" t="s">
        <v>2762</v>
      </c>
      <c r="J551" s="1">
        <f t="shared" si="11"/>
        <v>72</v>
      </c>
      <c r="K551" s="1">
        <f t="shared" si="6"/>
        <v>0.5</v>
      </c>
      <c r="L551" s="1" t="s">
        <v>2763</v>
      </c>
      <c r="M551" s="1">
        <v>666.67</v>
      </c>
      <c r="N551" s="1" t="s">
        <v>2755</v>
      </c>
      <c r="O551" s="1">
        <v>25</v>
      </c>
      <c r="P551" s="1" t="s">
        <v>2756</v>
      </c>
      <c r="Q551" s="1" t="s">
        <v>57</v>
      </c>
      <c r="R551" s="1" t="s">
        <v>103</v>
      </c>
      <c r="S551" s="1" t="s">
        <v>2757</v>
      </c>
      <c r="T551" s="1" t="s">
        <v>36</v>
      </c>
      <c r="U551" s="1" t="s">
        <v>2758</v>
      </c>
      <c r="V551" s="1" t="s">
        <v>38</v>
      </c>
      <c r="W551" s="1" t="s">
        <v>91</v>
      </c>
      <c r="X551" s="1">
        <v>10000525</v>
      </c>
      <c r="Z551" s="1" t="s">
        <v>2759</v>
      </c>
      <c r="AA551" s="1" t="s">
        <v>41</v>
      </c>
    </row>
    <row r="552" spans="1:27" x14ac:dyDescent="0.3">
      <c r="A552" s="1">
        <v>2004</v>
      </c>
      <c r="B552" s="1" t="s">
        <v>2764</v>
      </c>
      <c r="C552" s="1" t="s">
        <v>382</v>
      </c>
      <c r="D552" s="1" t="s">
        <v>2765</v>
      </c>
      <c r="E552" s="1" t="s">
        <v>2774</v>
      </c>
      <c r="F552" s="1" t="s">
        <v>66</v>
      </c>
      <c r="G552" s="1" t="s">
        <v>2766</v>
      </c>
      <c r="H552" s="1" t="s">
        <v>2767</v>
      </c>
      <c r="I552" s="1" t="s">
        <v>2768</v>
      </c>
      <c r="J552" s="1">
        <f t="shared" si="11"/>
        <v>68</v>
      </c>
      <c r="K552" s="1">
        <f t="shared" si="6"/>
        <v>0.38235294117647056</v>
      </c>
      <c r="L552" s="1" t="s">
        <v>36</v>
      </c>
      <c r="M552" s="1" t="str">
        <f t="shared" ref="M552:M553" si="16">IF(L552="Not reported","N/A","")</f>
        <v>N/A</v>
      </c>
      <c r="N552" s="1" t="s">
        <v>2769</v>
      </c>
      <c r="O552" s="1">
        <v>30</v>
      </c>
      <c r="P552" s="1" t="s">
        <v>2770</v>
      </c>
      <c r="Q552" s="1" t="str">
        <f ca="1">IFERROR(__xludf.DUMMYFUNCTION("IFNA(IFS(REGEXMATCH(R553,""MgCl""),""MgCl"",REGEXMATCH(R553,""CaCl""),""CaCl"", REGEXMATCH(R553,""MgCl CaCl""),""MgCl CaCl""),""None"")
"),"MgCl")</f>
        <v>MgCl</v>
      </c>
      <c r="R552" s="1" t="s">
        <v>34</v>
      </c>
      <c r="S552" s="1" t="s">
        <v>73</v>
      </c>
      <c r="T552" s="1" t="s">
        <v>36</v>
      </c>
      <c r="U552" s="1" t="s">
        <v>2771</v>
      </c>
      <c r="V552" s="1" t="s">
        <v>38</v>
      </c>
      <c r="W552" s="1" t="s">
        <v>2772</v>
      </c>
      <c r="X552" s="1">
        <v>10000526</v>
      </c>
      <c r="Z552" s="1" t="s">
        <v>2773</v>
      </c>
      <c r="AA552" s="1" t="s">
        <v>41</v>
      </c>
    </row>
    <row r="553" spans="1:27" x14ac:dyDescent="0.3">
      <c r="A553" s="1">
        <v>2004</v>
      </c>
      <c r="B553" s="1" t="s">
        <v>2764</v>
      </c>
      <c r="C553" s="1" t="s">
        <v>382</v>
      </c>
      <c r="D553" s="1" t="s">
        <v>2765</v>
      </c>
      <c r="E553" s="1" t="s">
        <v>2774</v>
      </c>
      <c r="F553" s="1" t="s">
        <v>66</v>
      </c>
      <c r="G553" s="1" t="s">
        <v>2775</v>
      </c>
      <c r="H553" s="1" t="s">
        <v>2767</v>
      </c>
      <c r="I553" s="1" t="s">
        <v>2776</v>
      </c>
      <c r="J553" s="1">
        <f t="shared" si="11"/>
        <v>68</v>
      </c>
      <c r="K553" s="1">
        <f t="shared" si="6"/>
        <v>0.39705882352941174</v>
      </c>
      <c r="L553" s="1" t="s">
        <v>36</v>
      </c>
      <c r="M553" s="1" t="str">
        <f t="shared" si="16"/>
        <v>N/A</v>
      </c>
      <c r="N553" s="1" t="s">
        <v>2769</v>
      </c>
      <c r="O553" s="1">
        <v>30</v>
      </c>
      <c r="P553" s="1" t="s">
        <v>2770</v>
      </c>
      <c r="Q553" s="1" t="str">
        <f ca="1">IFERROR(__xludf.DUMMYFUNCTION("IFNA(IFS(REGEXMATCH(R554,""MgCl""),""MgCl"",REGEXMATCH(R554,""CaCl""),""CaCl"", REGEXMATCH(R554,""MgCl CaCl""),""MgCl CaCl""),""None"")
"),"MgCl")</f>
        <v>MgCl</v>
      </c>
      <c r="R553" s="1" t="s">
        <v>34</v>
      </c>
      <c r="S553" s="1" t="s">
        <v>73</v>
      </c>
      <c r="T553" s="1" t="s">
        <v>36</v>
      </c>
      <c r="U553" s="1" t="s">
        <v>2771</v>
      </c>
      <c r="V553" s="1" t="s">
        <v>38</v>
      </c>
      <c r="W553" s="1" t="s">
        <v>2772</v>
      </c>
      <c r="X553" s="1">
        <v>10000527</v>
      </c>
      <c r="Z553" s="1" t="s">
        <v>2773</v>
      </c>
      <c r="AA553" s="1" t="s">
        <v>41</v>
      </c>
    </row>
    <row r="554" spans="1:27" x14ac:dyDescent="0.3">
      <c r="A554" s="1">
        <v>2004</v>
      </c>
      <c r="B554" s="1" t="s">
        <v>2777</v>
      </c>
      <c r="C554" s="1" t="s">
        <v>81</v>
      </c>
      <c r="D554" s="1" t="s">
        <v>2778</v>
      </c>
      <c r="E554" s="1" t="s">
        <v>8777</v>
      </c>
      <c r="F554" s="1" t="s">
        <v>26</v>
      </c>
      <c r="G554" s="1" t="s">
        <v>2779</v>
      </c>
      <c r="H554" s="1" t="s">
        <v>2780</v>
      </c>
      <c r="I554" s="1" t="s">
        <v>2781</v>
      </c>
      <c r="J554" s="1">
        <f t="shared" si="11"/>
        <v>81</v>
      </c>
      <c r="K554" s="1">
        <f t="shared" si="6"/>
        <v>0.49382716049382713</v>
      </c>
      <c r="L554" s="1" t="s">
        <v>2782</v>
      </c>
      <c r="M554" s="1">
        <v>115</v>
      </c>
      <c r="N554" s="1" t="s">
        <v>2783</v>
      </c>
      <c r="O554" s="1">
        <v>40</v>
      </c>
      <c r="P554" s="1" t="s">
        <v>2784</v>
      </c>
      <c r="Q554" s="1" t="s">
        <v>33</v>
      </c>
      <c r="R554" s="1" t="s">
        <v>103</v>
      </c>
      <c r="S554" s="1" t="s">
        <v>73</v>
      </c>
      <c r="T554" s="1" t="s">
        <v>36</v>
      </c>
      <c r="U554" s="1" t="s">
        <v>2785</v>
      </c>
      <c r="V554" s="1" t="s">
        <v>38</v>
      </c>
      <c r="W554" s="1" t="s">
        <v>2786</v>
      </c>
      <c r="X554" s="1">
        <v>10000528</v>
      </c>
      <c r="Z554" s="1" t="s">
        <v>2787</v>
      </c>
      <c r="AA554" s="1" t="s">
        <v>41</v>
      </c>
    </row>
    <row r="555" spans="1:27" x14ac:dyDescent="0.3">
      <c r="A555" s="1">
        <v>2004</v>
      </c>
      <c r="B555" s="1" t="s">
        <v>2788</v>
      </c>
      <c r="C555" s="1" t="s">
        <v>2525</v>
      </c>
      <c r="D555" s="1" t="s">
        <v>2789</v>
      </c>
      <c r="E555" s="1" t="s">
        <v>2790</v>
      </c>
      <c r="F555" s="1" t="s">
        <v>26</v>
      </c>
      <c r="G555" s="1" t="s">
        <v>2791</v>
      </c>
      <c r="H555" s="1" t="s">
        <v>2792</v>
      </c>
      <c r="I555" s="1" t="s">
        <v>2793</v>
      </c>
      <c r="J555" s="1">
        <f t="shared" si="11"/>
        <v>100</v>
      </c>
      <c r="K555" s="1">
        <f t="shared" si="6"/>
        <v>0.61</v>
      </c>
      <c r="L555" s="1" t="s">
        <v>2794</v>
      </c>
      <c r="M555" s="1">
        <v>100</v>
      </c>
      <c r="N555" s="1" t="s">
        <v>2795</v>
      </c>
      <c r="O555" s="1">
        <v>70</v>
      </c>
      <c r="P555" s="1" t="s">
        <v>2796</v>
      </c>
      <c r="Q555" s="1" t="s">
        <v>33</v>
      </c>
      <c r="R555" s="1" t="s">
        <v>34</v>
      </c>
      <c r="S555" s="1" t="s">
        <v>391</v>
      </c>
      <c r="T555" s="1" t="s">
        <v>36</v>
      </c>
      <c r="U555" s="1" t="s">
        <v>2797</v>
      </c>
      <c r="V555" s="1" t="s">
        <v>91</v>
      </c>
      <c r="W555" s="1" t="s">
        <v>91</v>
      </c>
      <c r="X555" s="1">
        <v>10000529</v>
      </c>
      <c r="Z555" s="1" t="s">
        <v>2798</v>
      </c>
      <c r="AA555" s="1" t="s">
        <v>41</v>
      </c>
    </row>
    <row r="556" spans="1:27" x14ac:dyDescent="0.3">
      <c r="A556" s="1">
        <v>2004</v>
      </c>
      <c r="B556" s="1" t="s">
        <v>2799</v>
      </c>
      <c r="C556" s="1" t="s">
        <v>1301</v>
      </c>
      <c r="D556" s="1" t="s">
        <v>2800</v>
      </c>
      <c r="E556" s="1" t="s">
        <v>8584</v>
      </c>
      <c r="F556" s="1" t="s">
        <v>66</v>
      </c>
      <c r="G556" s="1" t="s">
        <v>292</v>
      </c>
      <c r="H556" s="1" t="s">
        <v>2801</v>
      </c>
      <c r="I556" s="1" t="s">
        <v>2802</v>
      </c>
      <c r="J556" s="1">
        <f t="shared" si="11"/>
        <v>86</v>
      </c>
      <c r="K556" s="1">
        <f t="shared" si="6"/>
        <v>0.54651162790697672</v>
      </c>
      <c r="L556" s="1" t="s">
        <v>36</v>
      </c>
      <c r="M556" s="1" t="str">
        <f t="shared" ref="M556:M557" si="17">IF(L556="Not reported","N/A","")</f>
        <v>N/A</v>
      </c>
      <c r="N556" s="1" t="s">
        <v>2803</v>
      </c>
      <c r="O556" s="1">
        <v>40</v>
      </c>
      <c r="P556" s="1" t="s">
        <v>2804</v>
      </c>
      <c r="Q556" s="1" t="s">
        <v>297</v>
      </c>
      <c r="R556" s="1" t="s">
        <v>103</v>
      </c>
      <c r="S556" s="1" t="s">
        <v>356</v>
      </c>
      <c r="T556" s="1" t="s">
        <v>2805</v>
      </c>
      <c r="U556" s="1" t="s">
        <v>2806</v>
      </c>
      <c r="V556" s="1" t="s">
        <v>38</v>
      </c>
      <c r="W556" s="1" t="s">
        <v>2807</v>
      </c>
      <c r="X556" s="1">
        <v>10000530</v>
      </c>
      <c r="Z556" s="1" t="s">
        <v>2798</v>
      </c>
      <c r="AA556" s="1" t="s">
        <v>41</v>
      </c>
    </row>
    <row r="557" spans="1:27" x14ac:dyDescent="0.3">
      <c r="A557" s="1">
        <v>2004</v>
      </c>
      <c r="B557" s="1" t="s">
        <v>2799</v>
      </c>
      <c r="C557" s="1" t="s">
        <v>1301</v>
      </c>
      <c r="D557" s="1" t="s">
        <v>2800</v>
      </c>
      <c r="E557" s="1" t="s">
        <v>8584</v>
      </c>
      <c r="F557" s="1" t="s">
        <v>66</v>
      </c>
      <c r="G557" s="1" t="s">
        <v>301</v>
      </c>
      <c r="H557" s="1" t="s">
        <v>2801</v>
      </c>
      <c r="I557" s="1" t="s">
        <v>2808</v>
      </c>
      <c r="J557" s="1">
        <f t="shared" si="11"/>
        <v>86</v>
      </c>
      <c r="K557" s="1">
        <f t="shared" si="6"/>
        <v>0.55813953488372092</v>
      </c>
      <c r="L557" s="1" t="s">
        <v>36</v>
      </c>
      <c r="M557" s="1" t="str">
        <f t="shared" si="17"/>
        <v>N/A</v>
      </c>
      <c r="N557" s="1" t="s">
        <v>2803</v>
      </c>
      <c r="O557" s="1">
        <v>40</v>
      </c>
      <c r="P557" s="1" t="s">
        <v>2804</v>
      </c>
      <c r="Q557" s="1" t="s">
        <v>297</v>
      </c>
      <c r="R557" s="1" t="s">
        <v>103</v>
      </c>
      <c r="S557" s="1" t="s">
        <v>356</v>
      </c>
      <c r="T557" s="1" t="s">
        <v>2805</v>
      </c>
      <c r="U557" s="1" t="s">
        <v>2806</v>
      </c>
      <c r="V557" s="1" t="s">
        <v>38</v>
      </c>
      <c r="W557" s="1" t="s">
        <v>2807</v>
      </c>
      <c r="X557" s="1">
        <v>10000531</v>
      </c>
      <c r="Z557" s="1" t="s">
        <v>2798</v>
      </c>
      <c r="AA557" s="1" t="s">
        <v>41</v>
      </c>
    </row>
    <row r="558" spans="1:27" x14ac:dyDescent="0.3">
      <c r="A558" s="1">
        <v>2004</v>
      </c>
      <c r="B558" s="1" t="s">
        <v>2809</v>
      </c>
      <c r="C558" s="1" t="s">
        <v>1792</v>
      </c>
      <c r="D558" s="1" t="s">
        <v>2810</v>
      </c>
      <c r="E558" s="1" t="s">
        <v>8585</v>
      </c>
      <c r="F558" s="1" t="s">
        <v>66</v>
      </c>
      <c r="G558" s="1" t="s">
        <v>2811</v>
      </c>
      <c r="H558" s="1" t="s">
        <v>677</v>
      </c>
      <c r="I558" s="1" t="s">
        <v>2812</v>
      </c>
      <c r="J558" s="1">
        <f t="shared" si="11"/>
        <v>80</v>
      </c>
      <c r="K558" s="1">
        <f t="shared" si="6"/>
        <v>0.57499999999999996</v>
      </c>
      <c r="L558" s="1" t="s">
        <v>2813</v>
      </c>
      <c r="M558" s="1">
        <v>84</v>
      </c>
      <c r="N558" s="1" t="s">
        <v>2814</v>
      </c>
      <c r="O558" s="1">
        <v>40</v>
      </c>
      <c r="P558" s="1" t="s">
        <v>2815</v>
      </c>
      <c r="Q558" s="1" t="s">
        <v>33</v>
      </c>
      <c r="R558" s="1" t="s">
        <v>103</v>
      </c>
      <c r="S558" s="1">
        <v>8</v>
      </c>
      <c r="T558" s="1" t="s">
        <v>36</v>
      </c>
      <c r="U558" s="1" t="s">
        <v>2816</v>
      </c>
      <c r="V558" s="1" t="s">
        <v>38</v>
      </c>
      <c r="W558" s="1" t="s">
        <v>2817</v>
      </c>
      <c r="X558" s="1">
        <v>10000532</v>
      </c>
      <c r="Z558" s="1" t="s">
        <v>2689</v>
      </c>
      <c r="AA558" s="1" t="s">
        <v>41</v>
      </c>
    </row>
    <row r="559" spans="1:27" x14ac:dyDescent="0.3">
      <c r="A559" s="1">
        <v>2004</v>
      </c>
      <c r="B559" s="1" t="s">
        <v>2809</v>
      </c>
      <c r="C559" s="1" t="s">
        <v>1792</v>
      </c>
      <c r="D559" s="1" t="s">
        <v>2810</v>
      </c>
      <c r="E559" s="1" t="s">
        <v>2818</v>
      </c>
      <c r="F559" s="1" t="s">
        <v>66</v>
      </c>
      <c r="G559" s="1" t="s">
        <v>2819</v>
      </c>
      <c r="H559" s="1" t="s">
        <v>677</v>
      </c>
      <c r="I559" s="1" t="s">
        <v>2820</v>
      </c>
      <c r="J559" s="1">
        <f t="shared" si="11"/>
        <v>80</v>
      </c>
      <c r="K559" s="1">
        <f t="shared" si="6"/>
        <v>0.5</v>
      </c>
      <c r="L559" s="1" t="s">
        <v>2821</v>
      </c>
      <c r="M559" s="1">
        <v>44</v>
      </c>
      <c r="N559" s="1" t="s">
        <v>2814</v>
      </c>
      <c r="O559" s="1">
        <v>40</v>
      </c>
      <c r="P559" s="1" t="s">
        <v>2815</v>
      </c>
      <c r="Q559" s="1" t="s">
        <v>33</v>
      </c>
      <c r="R559" s="1" t="s">
        <v>103</v>
      </c>
      <c r="S559" s="1">
        <v>8</v>
      </c>
      <c r="T559" s="1" t="s">
        <v>36</v>
      </c>
      <c r="U559" s="1" t="s">
        <v>2816</v>
      </c>
      <c r="V559" s="1" t="s">
        <v>38</v>
      </c>
      <c r="W559" s="1" t="s">
        <v>2817</v>
      </c>
      <c r="X559" s="1">
        <v>10000533</v>
      </c>
      <c r="Z559" s="1" t="s">
        <v>2689</v>
      </c>
      <c r="AA559" s="1" t="s">
        <v>41</v>
      </c>
    </row>
    <row r="560" spans="1:27" x14ac:dyDescent="0.3">
      <c r="A560" s="1">
        <v>2004</v>
      </c>
      <c r="B560" s="1" t="s">
        <v>2809</v>
      </c>
      <c r="C560" s="1" t="s">
        <v>1792</v>
      </c>
      <c r="D560" s="1" t="s">
        <v>2810</v>
      </c>
      <c r="E560" s="1" t="s">
        <v>2818</v>
      </c>
      <c r="F560" s="1" t="s">
        <v>66</v>
      </c>
      <c r="G560" s="1" t="s">
        <v>2822</v>
      </c>
      <c r="H560" s="1" t="s">
        <v>677</v>
      </c>
      <c r="I560" s="1" t="s">
        <v>2823</v>
      </c>
      <c r="J560" s="1">
        <f t="shared" si="11"/>
        <v>80</v>
      </c>
      <c r="K560" s="1">
        <f t="shared" si="6"/>
        <v>0.47499999999999998</v>
      </c>
      <c r="L560" s="1" t="s">
        <v>2824</v>
      </c>
      <c r="M560" s="1">
        <v>37</v>
      </c>
      <c r="N560" s="1" t="s">
        <v>2814</v>
      </c>
      <c r="O560" s="1">
        <v>40</v>
      </c>
      <c r="P560" s="1" t="s">
        <v>2815</v>
      </c>
      <c r="Q560" s="1" t="s">
        <v>33</v>
      </c>
      <c r="R560" s="1" t="s">
        <v>103</v>
      </c>
      <c r="S560" s="1">
        <v>8</v>
      </c>
      <c r="T560" s="1" t="s">
        <v>36</v>
      </c>
      <c r="U560" s="1" t="s">
        <v>2816</v>
      </c>
      <c r="V560" s="1" t="s">
        <v>38</v>
      </c>
      <c r="W560" s="1" t="s">
        <v>2817</v>
      </c>
      <c r="X560" s="1">
        <v>10000534</v>
      </c>
      <c r="Z560" s="1" t="s">
        <v>2689</v>
      </c>
      <c r="AA560" s="1" t="s">
        <v>41</v>
      </c>
    </row>
    <row r="561" spans="1:28" x14ac:dyDescent="0.3">
      <c r="A561" s="1">
        <v>2004</v>
      </c>
      <c r="B561" s="1" t="s">
        <v>2809</v>
      </c>
      <c r="C561" s="1" t="s">
        <v>1792</v>
      </c>
      <c r="D561" s="1" t="s">
        <v>2810</v>
      </c>
      <c r="E561" s="1" t="s">
        <v>2818</v>
      </c>
      <c r="F561" s="1" t="s">
        <v>66</v>
      </c>
      <c r="G561" s="1" t="s">
        <v>2825</v>
      </c>
      <c r="H561" s="1" t="s">
        <v>677</v>
      </c>
      <c r="I561" s="1" t="s">
        <v>2826</v>
      </c>
      <c r="J561" s="1">
        <f t="shared" si="11"/>
        <v>80</v>
      </c>
      <c r="K561" s="1">
        <f t="shared" si="6"/>
        <v>0.47499999999999998</v>
      </c>
      <c r="L561" s="1" t="s">
        <v>2827</v>
      </c>
      <c r="M561" s="1">
        <v>27</v>
      </c>
      <c r="N561" s="1" t="s">
        <v>2814</v>
      </c>
      <c r="O561" s="1">
        <v>40</v>
      </c>
      <c r="P561" s="1" t="s">
        <v>2815</v>
      </c>
      <c r="Q561" s="1" t="s">
        <v>33</v>
      </c>
      <c r="R561" s="1" t="s">
        <v>103</v>
      </c>
      <c r="S561" s="1">
        <v>8</v>
      </c>
      <c r="T561" s="1" t="s">
        <v>36</v>
      </c>
      <c r="U561" s="1" t="s">
        <v>2816</v>
      </c>
      <c r="V561" s="1" t="s">
        <v>38</v>
      </c>
      <c r="W561" s="1" t="s">
        <v>2817</v>
      </c>
      <c r="X561" s="1">
        <v>10000535</v>
      </c>
      <c r="Z561" s="1" t="s">
        <v>2689</v>
      </c>
      <c r="AA561" s="1" t="s">
        <v>41</v>
      </c>
    </row>
    <row r="562" spans="1:28" x14ac:dyDescent="0.3">
      <c r="A562" s="1">
        <v>2004</v>
      </c>
      <c r="B562" s="1" t="s">
        <v>2809</v>
      </c>
      <c r="C562" s="1" t="s">
        <v>1792</v>
      </c>
      <c r="D562" s="1" t="s">
        <v>2810</v>
      </c>
      <c r="E562" s="1" t="s">
        <v>2818</v>
      </c>
      <c r="F562" s="1" t="s">
        <v>66</v>
      </c>
      <c r="G562" s="1" t="s">
        <v>2828</v>
      </c>
      <c r="H562" s="1" t="s">
        <v>677</v>
      </c>
      <c r="I562" s="1" t="s">
        <v>2829</v>
      </c>
      <c r="J562" s="1">
        <f t="shared" si="11"/>
        <v>80</v>
      </c>
      <c r="K562" s="1">
        <f t="shared" si="6"/>
        <v>0.53749999999999998</v>
      </c>
      <c r="L562" s="1" t="s">
        <v>2830</v>
      </c>
      <c r="M562" s="1">
        <v>73</v>
      </c>
      <c r="N562" s="1" t="s">
        <v>2814</v>
      </c>
      <c r="O562" s="1">
        <v>40</v>
      </c>
      <c r="P562" s="1" t="s">
        <v>2815</v>
      </c>
      <c r="Q562" s="1" t="s">
        <v>33</v>
      </c>
      <c r="R562" s="1" t="s">
        <v>103</v>
      </c>
      <c r="S562" s="1">
        <v>8</v>
      </c>
      <c r="T562" s="1" t="s">
        <v>36</v>
      </c>
      <c r="U562" s="1" t="s">
        <v>2816</v>
      </c>
      <c r="V562" s="1" t="s">
        <v>38</v>
      </c>
      <c r="W562" s="1" t="s">
        <v>2817</v>
      </c>
      <c r="X562" s="1">
        <v>10000536</v>
      </c>
      <c r="Z562" s="1" t="s">
        <v>2689</v>
      </c>
      <c r="AA562" s="1" t="s">
        <v>41</v>
      </c>
    </row>
    <row r="563" spans="1:28" x14ac:dyDescent="0.3">
      <c r="A563" s="1">
        <v>2004</v>
      </c>
      <c r="B563" s="1" t="s">
        <v>2809</v>
      </c>
      <c r="C563" s="1" t="s">
        <v>1792</v>
      </c>
      <c r="D563" s="1" t="s">
        <v>2810</v>
      </c>
      <c r="E563" s="1" t="s">
        <v>2818</v>
      </c>
      <c r="F563" s="1" t="s">
        <v>66</v>
      </c>
      <c r="G563" s="1" t="s">
        <v>2831</v>
      </c>
      <c r="H563" s="1" t="s">
        <v>677</v>
      </c>
      <c r="I563" s="1" t="s">
        <v>2832</v>
      </c>
      <c r="J563" s="1">
        <f t="shared" si="11"/>
        <v>80</v>
      </c>
      <c r="K563" s="1">
        <f t="shared" si="6"/>
        <v>0.46250000000000002</v>
      </c>
      <c r="L563" s="1" t="s">
        <v>2833</v>
      </c>
      <c r="M563" s="1">
        <v>33</v>
      </c>
      <c r="N563" s="1" t="s">
        <v>2814</v>
      </c>
      <c r="O563" s="1">
        <v>40</v>
      </c>
      <c r="P563" s="1" t="s">
        <v>2815</v>
      </c>
      <c r="Q563" s="1" t="s">
        <v>33</v>
      </c>
      <c r="R563" s="1" t="s">
        <v>103</v>
      </c>
      <c r="S563" s="1">
        <v>8</v>
      </c>
      <c r="T563" s="1" t="s">
        <v>36</v>
      </c>
      <c r="U563" s="1" t="s">
        <v>2816</v>
      </c>
      <c r="V563" s="1" t="s">
        <v>38</v>
      </c>
      <c r="W563" s="1" t="s">
        <v>2817</v>
      </c>
      <c r="X563" s="1">
        <v>10000537</v>
      </c>
      <c r="Z563" s="1" t="s">
        <v>2689</v>
      </c>
      <c r="AA563" s="1" t="s">
        <v>41</v>
      </c>
    </row>
    <row r="564" spans="1:28" x14ac:dyDescent="0.3">
      <c r="A564" s="1">
        <v>2005</v>
      </c>
      <c r="B564" s="1" t="s">
        <v>2834</v>
      </c>
      <c r="C564" s="1" t="s">
        <v>289</v>
      </c>
      <c r="D564" s="1" t="s">
        <v>2835</v>
      </c>
      <c r="E564" s="1" t="s">
        <v>8778</v>
      </c>
      <c r="F564" s="1" t="s">
        <v>66</v>
      </c>
      <c r="G564" s="1" t="s">
        <v>2836</v>
      </c>
      <c r="H564" s="1" t="s">
        <v>2837</v>
      </c>
      <c r="I564" s="1" t="s">
        <v>2838</v>
      </c>
      <c r="J564" s="1">
        <f t="shared" si="11"/>
        <v>52</v>
      </c>
      <c r="K564" s="1">
        <f t="shared" si="6"/>
        <v>0.57692307692307687</v>
      </c>
      <c r="L564" s="1" t="s">
        <v>2839</v>
      </c>
      <c r="M564" s="1">
        <v>1.9E-2</v>
      </c>
      <c r="N564" s="1" t="s">
        <v>2840</v>
      </c>
      <c r="O564" s="1">
        <v>12</v>
      </c>
      <c r="P564" s="1" t="s">
        <v>2841</v>
      </c>
      <c r="Q564" s="1" t="s">
        <v>33</v>
      </c>
      <c r="R564" s="1" t="s">
        <v>34</v>
      </c>
      <c r="S564" s="1" t="s">
        <v>391</v>
      </c>
      <c r="T564" s="1" t="s">
        <v>36</v>
      </c>
      <c r="U564" s="1" t="s">
        <v>2842</v>
      </c>
      <c r="V564" s="1" t="s">
        <v>38</v>
      </c>
      <c r="W564" s="1" t="s">
        <v>91</v>
      </c>
      <c r="X564" s="1">
        <v>10000538</v>
      </c>
      <c r="Z564" s="1" t="s">
        <v>2843</v>
      </c>
      <c r="AA564" s="1" t="s">
        <v>41</v>
      </c>
    </row>
    <row r="565" spans="1:28" x14ac:dyDescent="0.3">
      <c r="A565" s="1">
        <v>2005</v>
      </c>
      <c r="B565" s="1" t="s">
        <v>2834</v>
      </c>
      <c r="C565" s="1" t="s">
        <v>289</v>
      </c>
      <c r="D565" s="1" t="s">
        <v>2835</v>
      </c>
      <c r="E565" s="1" t="s">
        <v>8778</v>
      </c>
      <c r="F565" s="1" t="s">
        <v>66</v>
      </c>
      <c r="G565" s="1" t="s">
        <v>2836</v>
      </c>
      <c r="H565" s="1" t="s">
        <v>2844</v>
      </c>
      <c r="I565" s="1" t="s">
        <v>2838</v>
      </c>
      <c r="J565" s="1">
        <f t="shared" si="11"/>
        <v>52</v>
      </c>
      <c r="K565" s="1">
        <f t="shared" si="6"/>
        <v>0.57692307692307687</v>
      </c>
      <c r="L565" s="1" t="s">
        <v>2845</v>
      </c>
      <c r="M565" s="1">
        <v>1.1100000000000001E-3</v>
      </c>
      <c r="N565" s="1" t="s">
        <v>2840</v>
      </c>
      <c r="O565" s="1">
        <v>12</v>
      </c>
      <c r="P565" s="1" t="s">
        <v>2846</v>
      </c>
      <c r="Q565" s="1" t="s">
        <v>33</v>
      </c>
      <c r="R565" s="1" t="s">
        <v>34</v>
      </c>
      <c r="S565" s="1" t="s">
        <v>391</v>
      </c>
      <c r="T565" s="1" t="s">
        <v>36</v>
      </c>
      <c r="U565" s="1" t="s">
        <v>2842</v>
      </c>
      <c r="V565" s="1" t="s">
        <v>38</v>
      </c>
      <c r="W565" s="1" t="s">
        <v>91</v>
      </c>
      <c r="X565" s="1">
        <v>10000538</v>
      </c>
      <c r="Z565" s="1" t="s">
        <v>2843</v>
      </c>
      <c r="AA565" s="1" t="s">
        <v>41</v>
      </c>
    </row>
    <row r="566" spans="1:28" x14ac:dyDescent="0.3">
      <c r="A566" s="1">
        <v>2005</v>
      </c>
      <c r="B566" s="1" t="s">
        <v>2834</v>
      </c>
      <c r="C566" s="1" t="s">
        <v>289</v>
      </c>
      <c r="D566" s="1" t="s">
        <v>2835</v>
      </c>
      <c r="E566" s="1" t="s">
        <v>8778</v>
      </c>
      <c r="F566" s="1" t="s">
        <v>66</v>
      </c>
      <c r="G566" s="1" t="s">
        <v>2847</v>
      </c>
      <c r="H566" s="1" t="s">
        <v>2837</v>
      </c>
      <c r="I566" s="1" t="s">
        <v>2848</v>
      </c>
      <c r="J566" s="1">
        <f t="shared" si="11"/>
        <v>52</v>
      </c>
      <c r="K566" s="1">
        <f t="shared" si="6"/>
        <v>0.53846153846153844</v>
      </c>
      <c r="L566" s="1" t="s">
        <v>2849</v>
      </c>
      <c r="M566" s="1">
        <v>1.84E-2</v>
      </c>
      <c r="N566" s="1" t="s">
        <v>2840</v>
      </c>
      <c r="O566" s="1">
        <v>12</v>
      </c>
      <c r="P566" s="1" t="s">
        <v>2841</v>
      </c>
      <c r="Q566" s="1" t="s">
        <v>33</v>
      </c>
      <c r="R566" s="1" t="s">
        <v>34</v>
      </c>
      <c r="S566" s="1" t="s">
        <v>391</v>
      </c>
      <c r="T566" s="1" t="s">
        <v>36</v>
      </c>
      <c r="U566" s="1" t="s">
        <v>2842</v>
      </c>
      <c r="V566" s="1" t="s">
        <v>38</v>
      </c>
      <c r="W566" s="1" t="s">
        <v>91</v>
      </c>
      <c r="X566" s="1">
        <v>10000539</v>
      </c>
      <c r="Z566" s="1" t="s">
        <v>2843</v>
      </c>
      <c r="AA566" s="1" t="s">
        <v>41</v>
      </c>
    </row>
    <row r="567" spans="1:28" x14ac:dyDescent="0.3">
      <c r="A567" s="1">
        <v>2005</v>
      </c>
      <c r="B567" s="1" t="s">
        <v>2834</v>
      </c>
      <c r="C567" s="1" t="s">
        <v>289</v>
      </c>
      <c r="D567" s="1" t="s">
        <v>2835</v>
      </c>
      <c r="E567" s="1" t="s">
        <v>8778</v>
      </c>
      <c r="F567" s="1" t="s">
        <v>66</v>
      </c>
      <c r="G567" s="1" t="s">
        <v>2847</v>
      </c>
      <c r="H567" s="1" t="s">
        <v>2844</v>
      </c>
      <c r="I567" s="1" t="s">
        <v>2848</v>
      </c>
      <c r="J567" s="1">
        <f t="shared" si="11"/>
        <v>52</v>
      </c>
      <c r="K567" s="1">
        <f t="shared" si="6"/>
        <v>0.53846153846153844</v>
      </c>
      <c r="L567" s="1" t="s">
        <v>2850</v>
      </c>
      <c r="M567" s="1">
        <v>8.0000000000000002E-3</v>
      </c>
      <c r="N567" s="1" t="s">
        <v>2840</v>
      </c>
      <c r="O567" s="1">
        <v>12</v>
      </c>
      <c r="P567" s="1" t="s">
        <v>2851</v>
      </c>
      <c r="Q567" s="1" t="s">
        <v>33</v>
      </c>
      <c r="R567" s="1" t="s">
        <v>34</v>
      </c>
      <c r="S567" s="1" t="s">
        <v>391</v>
      </c>
      <c r="T567" s="1" t="s">
        <v>36</v>
      </c>
      <c r="U567" s="1" t="s">
        <v>2842</v>
      </c>
      <c r="V567" s="1" t="s">
        <v>38</v>
      </c>
      <c r="W567" s="1" t="s">
        <v>91</v>
      </c>
      <c r="X567" s="1">
        <v>10000539</v>
      </c>
      <c r="Z567" s="1" t="s">
        <v>2843</v>
      </c>
      <c r="AA567" s="1" t="s">
        <v>41</v>
      </c>
    </row>
    <row r="568" spans="1:28" x14ac:dyDescent="0.3">
      <c r="A568" s="1">
        <v>2005</v>
      </c>
      <c r="B568" s="1" t="s">
        <v>2834</v>
      </c>
      <c r="C568" s="1" t="s">
        <v>289</v>
      </c>
      <c r="D568" s="1" t="s">
        <v>2835</v>
      </c>
      <c r="E568" s="1" t="s">
        <v>8778</v>
      </c>
      <c r="F568" s="1" t="s">
        <v>66</v>
      </c>
      <c r="G568" s="1" t="s">
        <v>2852</v>
      </c>
      <c r="H568" s="1" t="s">
        <v>2837</v>
      </c>
      <c r="I568" s="1" t="s">
        <v>2853</v>
      </c>
      <c r="J568" s="1">
        <f t="shared" si="11"/>
        <v>52</v>
      </c>
      <c r="K568" s="1">
        <f t="shared" si="6"/>
        <v>0.55769230769230771</v>
      </c>
      <c r="L568" s="1" t="s">
        <v>2854</v>
      </c>
      <c r="M568" s="1">
        <v>2.4199999999999999E-2</v>
      </c>
      <c r="N568" s="1" t="s">
        <v>2840</v>
      </c>
      <c r="O568" s="1">
        <v>12</v>
      </c>
      <c r="P568" s="1" t="s">
        <v>2841</v>
      </c>
      <c r="Q568" s="1" t="s">
        <v>33</v>
      </c>
      <c r="R568" s="1" t="s">
        <v>34</v>
      </c>
      <c r="S568" s="1" t="s">
        <v>391</v>
      </c>
      <c r="T568" s="1" t="s">
        <v>36</v>
      </c>
      <c r="U568" s="1" t="s">
        <v>2842</v>
      </c>
      <c r="V568" s="1" t="s">
        <v>38</v>
      </c>
      <c r="W568" s="1" t="s">
        <v>91</v>
      </c>
      <c r="X568" s="1">
        <v>10000540</v>
      </c>
      <c r="Z568" s="1" t="s">
        <v>2843</v>
      </c>
      <c r="AA568" s="1" t="s">
        <v>41</v>
      </c>
    </row>
    <row r="569" spans="1:28" x14ac:dyDescent="0.3">
      <c r="A569" s="1">
        <v>2005</v>
      </c>
      <c r="B569" s="1" t="s">
        <v>2834</v>
      </c>
      <c r="C569" s="1" t="s">
        <v>289</v>
      </c>
      <c r="D569" s="1" t="s">
        <v>2835</v>
      </c>
      <c r="E569" s="1" t="s">
        <v>8778</v>
      </c>
      <c r="F569" s="1" t="s">
        <v>66</v>
      </c>
      <c r="G569" s="1" t="s">
        <v>2852</v>
      </c>
      <c r="H569" s="1" t="s">
        <v>2844</v>
      </c>
      <c r="I569" s="1" t="s">
        <v>2853</v>
      </c>
      <c r="J569" s="1">
        <f t="shared" si="11"/>
        <v>52</v>
      </c>
      <c r="K569" s="1">
        <f t="shared" si="6"/>
        <v>0.55769230769230771</v>
      </c>
      <c r="L569" s="1" t="s">
        <v>2855</v>
      </c>
      <c r="M569" s="1">
        <v>7.9000000000000008E-3</v>
      </c>
      <c r="N569" s="1" t="s">
        <v>2840</v>
      </c>
      <c r="O569" s="1">
        <v>12</v>
      </c>
      <c r="P569" s="1" t="s">
        <v>2856</v>
      </c>
      <c r="Q569" s="1" t="s">
        <v>33</v>
      </c>
      <c r="R569" s="1" t="s">
        <v>34</v>
      </c>
      <c r="S569" s="1" t="s">
        <v>391</v>
      </c>
      <c r="T569" s="1" t="s">
        <v>36</v>
      </c>
      <c r="U569" s="1" t="s">
        <v>2842</v>
      </c>
      <c r="V569" s="1" t="s">
        <v>38</v>
      </c>
      <c r="W569" s="1" t="s">
        <v>91</v>
      </c>
      <c r="X569" s="1">
        <v>10000540</v>
      </c>
      <c r="Z569" s="1" t="s">
        <v>2843</v>
      </c>
      <c r="AA569" s="1" t="s">
        <v>41</v>
      </c>
    </row>
    <row r="570" spans="1:28" x14ac:dyDescent="0.3">
      <c r="A570" s="1">
        <v>2005</v>
      </c>
      <c r="B570" s="1" t="s">
        <v>2857</v>
      </c>
      <c r="C570" s="1" t="s">
        <v>289</v>
      </c>
      <c r="D570" s="1" t="s">
        <v>2858</v>
      </c>
      <c r="E570" s="1" t="s">
        <v>8586</v>
      </c>
      <c r="F570" s="1" t="s">
        <v>66</v>
      </c>
      <c r="G570" s="1" t="s">
        <v>2859</v>
      </c>
      <c r="H570" s="1" t="s">
        <v>2860</v>
      </c>
      <c r="I570" s="1" t="s">
        <v>2861</v>
      </c>
      <c r="J570" s="1">
        <f t="shared" si="11"/>
        <v>96</v>
      </c>
      <c r="K570" s="1">
        <f t="shared" si="6"/>
        <v>0.45833333333333331</v>
      </c>
      <c r="L570" s="1" t="s">
        <v>2862</v>
      </c>
      <c r="M570" s="1">
        <v>6</v>
      </c>
      <c r="N570" s="1" t="s">
        <v>2863</v>
      </c>
      <c r="O570" s="1">
        <v>60</v>
      </c>
      <c r="P570" s="1" t="s">
        <v>2864</v>
      </c>
      <c r="Q570" s="1" t="s">
        <v>297</v>
      </c>
      <c r="R570" s="1" t="s">
        <v>34</v>
      </c>
      <c r="S570" s="1" t="s">
        <v>35</v>
      </c>
      <c r="T570" s="1" t="s">
        <v>36</v>
      </c>
      <c r="U570" s="1" t="s">
        <v>2865</v>
      </c>
      <c r="V570" s="1" t="s">
        <v>38</v>
      </c>
      <c r="W570" s="1" t="s">
        <v>91</v>
      </c>
      <c r="X570" s="1">
        <v>10000541</v>
      </c>
      <c r="Z570" s="1" t="s">
        <v>2866</v>
      </c>
      <c r="AA570" s="1" t="s">
        <v>41</v>
      </c>
      <c r="AB570" s="1" t="s">
        <v>8779</v>
      </c>
    </row>
    <row r="571" spans="1:28" x14ac:dyDescent="0.3">
      <c r="A571" s="1">
        <v>2005</v>
      </c>
      <c r="B571" s="1" t="s">
        <v>2857</v>
      </c>
      <c r="C571" s="1" t="s">
        <v>289</v>
      </c>
      <c r="D571" s="1" t="s">
        <v>2858</v>
      </c>
      <c r="E571" s="1" t="s">
        <v>8586</v>
      </c>
      <c r="F571" s="1" t="s">
        <v>66</v>
      </c>
      <c r="G571" s="1" t="s">
        <v>2867</v>
      </c>
      <c r="H571" s="1" t="s">
        <v>2860</v>
      </c>
      <c r="I571" s="1" t="s">
        <v>2868</v>
      </c>
      <c r="J571" s="1">
        <f t="shared" si="11"/>
        <v>96</v>
      </c>
      <c r="K571" s="1">
        <f t="shared" si="6"/>
        <v>0.46875</v>
      </c>
      <c r="L571" s="1" t="s">
        <v>2869</v>
      </c>
      <c r="M571" s="1">
        <v>9</v>
      </c>
      <c r="N571" s="1" t="s">
        <v>2863</v>
      </c>
      <c r="O571" s="1">
        <v>60</v>
      </c>
      <c r="P571" s="1" t="s">
        <v>2864</v>
      </c>
      <c r="Q571" s="1" t="s">
        <v>297</v>
      </c>
      <c r="R571" s="1" t="s">
        <v>34</v>
      </c>
      <c r="S571" s="1" t="s">
        <v>35</v>
      </c>
      <c r="T571" s="1" t="s">
        <v>36</v>
      </c>
      <c r="U571" s="1" t="s">
        <v>2865</v>
      </c>
      <c r="V571" s="1" t="s">
        <v>38</v>
      </c>
      <c r="W571" s="1" t="s">
        <v>91</v>
      </c>
      <c r="X571" s="1">
        <v>10000542</v>
      </c>
      <c r="Z571" s="1" t="s">
        <v>2866</v>
      </c>
      <c r="AA571" s="1" t="s">
        <v>41</v>
      </c>
    </row>
    <row r="572" spans="1:28" x14ac:dyDescent="0.3">
      <c r="A572" s="1">
        <v>2005</v>
      </c>
      <c r="B572" s="1" t="s">
        <v>2857</v>
      </c>
      <c r="C572" s="1" t="s">
        <v>289</v>
      </c>
      <c r="D572" s="1" t="s">
        <v>2858</v>
      </c>
      <c r="E572" s="1" t="s">
        <v>8586</v>
      </c>
      <c r="F572" s="1" t="s">
        <v>66</v>
      </c>
      <c r="G572" s="1" t="s">
        <v>2870</v>
      </c>
      <c r="H572" s="1" t="s">
        <v>2860</v>
      </c>
      <c r="I572" s="1" t="s">
        <v>2871</v>
      </c>
      <c r="J572" s="1">
        <f t="shared" si="11"/>
        <v>96</v>
      </c>
      <c r="K572" s="1">
        <f t="shared" si="6"/>
        <v>0.48958333333333331</v>
      </c>
      <c r="L572" s="1" t="s">
        <v>2872</v>
      </c>
      <c r="M572" s="1">
        <v>17</v>
      </c>
      <c r="N572" s="1" t="s">
        <v>2863</v>
      </c>
      <c r="O572" s="1">
        <v>60</v>
      </c>
      <c r="P572" s="1" t="s">
        <v>2864</v>
      </c>
      <c r="Q572" s="1" t="s">
        <v>297</v>
      </c>
      <c r="R572" s="1" t="s">
        <v>34</v>
      </c>
      <c r="S572" s="1" t="s">
        <v>35</v>
      </c>
      <c r="T572" s="1" t="s">
        <v>36</v>
      </c>
      <c r="U572" s="1" t="s">
        <v>2865</v>
      </c>
      <c r="V572" s="1" t="s">
        <v>38</v>
      </c>
      <c r="W572" s="1" t="s">
        <v>91</v>
      </c>
      <c r="X572" s="1">
        <v>10000543</v>
      </c>
      <c r="Z572" s="1" t="s">
        <v>2866</v>
      </c>
      <c r="AA572" s="1" t="s">
        <v>41</v>
      </c>
    </row>
    <row r="573" spans="1:28" x14ac:dyDescent="0.3">
      <c r="A573" s="1">
        <v>2005</v>
      </c>
      <c r="B573" s="1" t="s">
        <v>2857</v>
      </c>
      <c r="C573" s="1" t="s">
        <v>289</v>
      </c>
      <c r="D573" s="1" t="s">
        <v>2858</v>
      </c>
      <c r="E573" s="1" t="s">
        <v>8586</v>
      </c>
      <c r="F573" s="1" t="s">
        <v>66</v>
      </c>
      <c r="G573" s="1" t="s">
        <v>2873</v>
      </c>
      <c r="H573" s="1" t="s">
        <v>2860</v>
      </c>
      <c r="I573" s="1" t="s">
        <v>2874</v>
      </c>
      <c r="J573" s="1">
        <f t="shared" si="11"/>
        <v>96</v>
      </c>
      <c r="K573" s="1">
        <f t="shared" si="6"/>
        <v>0.47916666666666669</v>
      </c>
      <c r="L573" s="1" t="s">
        <v>2875</v>
      </c>
      <c r="M573" s="1">
        <v>15</v>
      </c>
      <c r="N573" s="1" t="s">
        <v>2863</v>
      </c>
      <c r="O573" s="1">
        <v>60</v>
      </c>
      <c r="P573" s="1" t="s">
        <v>2864</v>
      </c>
      <c r="Q573" s="1" t="s">
        <v>297</v>
      </c>
      <c r="R573" s="1" t="s">
        <v>34</v>
      </c>
      <c r="S573" s="1" t="s">
        <v>35</v>
      </c>
      <c r="T573" s="1" t="s">
        <v>36</v>
      </c>
      <c r="U573" s="1" t="s">
        <v>2865</v>
      </c>
      <c r="V573" s="1" t="s">
        <v>38</v>
      </c>
      <c r="W573" s="1" t="s">
        <v>91</v>
      </c>
      <c r="X573" s="1">
        <v>10000544</v>
      </c>
      <c r="Z573" s="1" t="s">
        <v>2866</v>
      </c>
      <c r="AA573" s="1" t="s">
        <v>41</v>
      </c>
    </row>
    <row r="574" spans="1:28" x14ac:dyDescent="0.3">
      <c r="A574" s="1">
        <v>2005</v>
      </c>
      <c r="B574" s="1" t="s">
        <v>2857</v>
      </c>
      <c r="C574" s="1" t="s">
        <v>289</v>
      </c>
      <c r="D574" s="1" t="s">
        <v>2858</v>
      </c>
      <c r="E574" s="1" t="s">
        <v>8586</v>
      </c>
      <c r="F574" s="1" t="s">
        <v>66</v>
      </c>
      <c r="G574" s="1" t="s">
        <v>2876</v>
      </c>
      <c r="H574" s="1" t="s">
        <v>2860</v>
      </c>
      <c r="I574" s="1" t="s">
        <v>2877</v>
      </c>
      <c r="J574" s="1">
        <f t="shared" si="11"/>
        <v>96</v>
      </c>
      <c r="K574" s="1">
        <f t="shared" si="6"/>
        <v>0.47916666666666669</v>
      </c>
      <c r="L574" s="1" t="s">
        <v>2878</v>
      </c>
      <c r="M574" s="1">
        <v>10</v>
      </c>
      <c r="N574" s="1" t="s">
        <v>2863</v>
      </c>
      <c r="O574" s="1">
        <v>60</v>
      </c>
      <c r="P574" s="1" t="s">
        <v>2864</v>
      </c>
      <c r="Q574" s="1" t="s">
        <v>297</v>
      </c>
      <c r="R574" s="1" t="s">
        <v>34</v>
      </c>
      <c r="S574" s="1" t="s">
        <v>35</v>
      </c>
      <c r="T574" s="1" t="s">
        <v>36</v>
      </c>
      <c r="U574" s="1" t="s">
        <v>2865</v>
      </c>
      <c r="V574" s="1" t="s">
        <v>38</v>
      </c>
      <c r="W574" s="1" t="s">
        <v>91</v>
      </c>
      <c r="X574" s="1">
        <v>10000545</v>
      </c>
      <c r="Z574" s="1" t="s">
        <v>2866</v>
      </c>
      <c r="AA574" s="1" t="s">
        <v>41</v>
      </c>
    </row>
    <row r="575" spans="1:28" x14ac:dyDescent="0.3">
      <c r="A575" s="1">
        <v>2005</v>
      </c>
      <c r="B575" s="1" t="s">
        <v>2857</v>
      </c>
      <c r="C575" s="1" t="s">
        <v>289</v>
      </c>
      <c r="D575" s="1" t="s">
        <v>2858</v>
      </c>
      <c r="E575" s="1" t="s">
        <v>8586</v>
      </c>
      <c r="F575" s="1" t="s">
        <v>66</v>
      </c>
      <c r="G575" s="1" t="s">
        <v>2879</v>
      </c>
      <c r="H575" s="1" t="s">
        <v>2860</v>
      </c>
      <c r="I575" s="1" t="s">
        <v>2880</v>
      </c>
      <c r="J575" s="1">
        <f t="shared" si="11"/>
        <v>96</v>
      </c>
      <c r="K575" s="1">
        <f t="shared" si="6"/>
        <v>0.47916666666666669</v>
      </c>
      <c r="L575" s="1" t="s">
        <v>2881</v>
      </c>
      <c r="M575" s="1">
        <v>19</v>
      </c>
      <c r="N575" s="1" t="s">
        <v>2863</v>
      </c>
      <c r="O575" s="1">
        <v>60</v>
      </c>
      <c r="P575" s="1" t="s">
        <v>2864</v>
      </c>
      <c r="Q575" s="1" t="s">
        <v>297</v>
      </c>
      <c r="R575" s="1" t="s">
        <v>34</v>
      </c>
      <c r="S575" s="1" t="s">
        <v>35</v>
      </c>
      <c r="T575" s="1" t="s">
        <v>36</v>
      </c>
      <c r="U575" s="1" t="s">
        <v>2865</v>
      </c>
      <c r="V575" s="1" t="s">
        <v>38</v>
      </c>
      <c r="W575" s="1" t="s">
        <v>91</v>
      </c>
      <c r="X575" s="1">
        <v>10000546</v>
      </c>
      <c r="Z575" s="1" t="s">
        <v>2866</v>
      </c>
      <c r="AA575" s="1" t="s">
        <v>41</v>
      </c>
    </row>
    <row r="576" spans="1:28" x14ac:dyDescent="0.3">
      <c r="A576" s="1">
        <v>2005</v>
      </c>
      <c r="B576" s="1" t="s">
        <v>2882</v>
      </c>
      <c r="C576" s="1" t="s">
        <v>2682</v>
      </c>
      <c r="D576" s="1" t="s">
        <v>2883</v>
      </c>
      <c r="E576" s="1" t="s">
        <v>8587</v>
      </c>
      <c r="F576" s="1" t="s">
        <v>66</v>
      </c>
      <c r="G576" s="1" t="s">
        <v>2884</v>
      </c>
      <c r="H576" s="1" t="s">
        <v>2885</v>
      </c>
      <c r="I576" s="1" t="s">
        <v>2886</v>
      </c>
      <c r="J576" s="1">
        <f t="shared" si="11"/>
        <v>80</v>
      </c>
      <c r="K576" s="1">
        <f t="shared" si="6"/>
        <v>0.51249999999999996</v>
      </c>
      <c r="L576" s="1" t="s">
        <v>2887</v>
      </c>
      <c r="M576" s="1">
        <v>0.18</v>
      </c>
      <c r="N576" s="1" t="s">
        <v>2888</v>
      </c>
      <c r="O576" s="1">
        <v>40</v>
      </c>
      <c r="P576" s="1" t="s">
        <v>2889</v>
      </c>
      <c r="Q576" s="1" t="s">
        <v>57</v>
      </c>
      <c r="R576" s="1" t="s">
        <v>34</v>
      </c>
      <c r="S576" s="1" t="s">
        <v>391</v>
      </c>
      <c r="T576" s="1" t="s">
        <v>36</v>
      </c>
      <c r="U576" s="1" t="s">
        <v>2890</v>
      </c>
      <c r="V576" s="1" t="s">
        <v>38</v>
      </c>
      <c r="W576" s="1" t="s">
        <v>91</v>
      </c>
      <c r="X576" s="1">
        <v>10000547</v>
      </c>
      <c r="Z576" s="1" t="s">
        <v>2891</v>
      </c>
      <c r="AA576" s="1" t="s">
        <v>41</v>
      </c>
    </row>
    <row r="577" spans="1:27" x14ac:dyDescent="0.3">
      <c r="A577" s="1">
        <v>2005</v>
      </c>
      <c r="B577" s="1" t="s">
        <v>2892</v>
      </c>
      <c r="C577" s="1" t="s">
        <v>154</v>
      </c>
      <c r="D577" s="1" t="s">
        <v>2893</v>
      </c>
      <c r="E577" s="1" t="s">
        <v>8780</v>
      </c>
      <c r="F577" s="1" t="s">
        <v>26</v>
      </c>
      <c r="G577" s="1" t="s">
        <v>2894</v>
      </c>
      <c r="H577" s="1" t="s">
        <v>2895</v>
      </c>
      <c r="I577" s="1" t="s">
        <v>2896</v>
      </c>
      <c r="J577" s="1">
        <f t="shared" si="11"/>
        <v>83</v>
      </c>
      <c r="K577" s="1">
        <f t="shared" si="6"/>
        <v>0.60240963855421692</v>
      </c>
      <c r="L577" s="1" t="s">
        <v>36</v>
      </c>
      <c r="M577" s="1" t="str">
        <f>IF(L577="Not reported","N/A","")</f>
        <v>N/A</v>
      </c>
      <c r="N577" s="1" t="s">
        <v>2897</v>
      </c>
      <c r="O577" s="1">
        <v>34</v>
      </c>
      <c r="P577" s="1" t="s">
        <v>2898</v>
      </c>
      <c r="Q577" s="1" t="s">
        <v>297</v>
      </c>
      <c r="R577" s="1" t="s">
        <v>34</v>
      </c>
      <c r="S577" s="1" t="s">
        <v>73</v>
      </c>
      <c r="T577" s="1" t="s">
        <v>36</v>
      </c>
      <c r="U577" s="1" t="s">
        <v>2899</v>
      </c>
      <c r="V577" s="1" t="s">
        <v>91</v>
      </c>
      <c r="W577" s="1" t="s">
        <v>91</v>
      </c>
      <c r="X577" s="1">
        <v>10000548</v>
      </c>
      <c r="Z577" s="1" t="s">
        <v>2241</v>
      </c>
      <c r="AA577" s="1" t="s">
        <v>41</v>
      </c>
    </row>
    <row r="578" spans="1:27" x14ac:dyDescent="0.3">
      <c r="A578" s="1">
        <v>2005</v>
      </c>
      <c r="B578" s="1" t="s">
        <v>2892</v>
      </c>
      <c r="C578" s="1" t="s">
        <v>154</v>
      </c>
      <c r="D578" s="1" t="s">
        <v>2893</v>
      </c>
      <c r="E578" s="1" t="s">
        <v>8780</v>
      </c>
      <c r="F578" s="1" t="s">
        <v>26</v>
      </c>
      <c r="G578" s="1" t="s">
        <v>2900</v>
      </c>
      <c r="H578" s="1" t="s">
        <v>2895</v>
      </c>
      <c r="I578" s="1" t="s">
        <v>2901</v>
      </c>
      <c r="J578" s="1">
        <f t="shared" si="11"/>
        <v>44</v>
      </c>
      <c r="K578" s="1">
        <f t="shared" si="6"/>
        <v>0.68181818181818177</v>
      </c>
      <c r="L578" s="1" t="s">
        <v>2390</v>
      </c>
      <c r="M578" s="1">
        <v>40</v>
      </c>
      <c r="N578" s="1" t="s">
        <v>2897</v>
      </c>
      <c r="O578" s="1">
        <v>34</v>
      </c>
      <c r="P578" s="1" t="s">
        <v>2898</v>
      </c>
      <c r="Q578" s="1" t="s">
        <v>297</v>
      </c>
      <c r="R578" s="1" t="s">
        <v>34</v>
      </c>
      <c r="S578" s="1" t="s">
        <v>73</v>
      </c>
      <c r="T578" s="1" t="s">
        <v>36</v>
      </c>
      <c r="U578" s="1" t="s">
        <v>2899</v>
      </c>
      <c r="V578" s="1" t="s">
        <v>2902</v>
      </c>
      <c r="W578" s="1" t="s">
        <v>91</v>
      </c>
      <c r="X578" s="1">
        <v>10000549</v>
      </c>
      <c r="Z578" s="1" t="s">
        <v>2241</v>
      </c>
      <c r="AA578" s="1" t="s">
        <v>41</v>
      </c>
    </row>
    <row r="579" spans="1:27" x14ac:dyDescent="0.3">
      <c r="A579" s="1">
        <v>2005</v>
      </c>
      <c r="B579" s="1" t="s">
        <v>2903</v>
      </c>
      <c r="C579" s="1" t="s">
        <v>154</v>
      </c>
      <c r="D579" s="1" t="s">
        <v>2904</v>
      </c>
      <c r="E579" s="1" t="s">
        <v>2905</v>
      </c>
      <c r="F579" s="1" t="s">
        <v>26</v>
      </c>
      <c r="G579" s="1" t="s">
        <v>2906</v>
      </c>
      <c r="H579" s="1" t="s">
        <v>2907</v>
      </c>
      <c r="I579" s="1" t="s">
        <v>2908</v>
      </c>
      <c r="J579" s="1">
        <f t="shared" si="11"/>
        <v>101</v>
      </c>
      <c r="K579" s="1">
        <f t="shared" si="6"/>
        <v>0.51485148514851486</v>
      </c>
      <c r="L579" s="1" t="s">
        <v>2909</v>
      </c>
      <c r="M579" s="1">
        <v>4.3</v>
      </c>
      <c r="N579" s="1" t="s">
        <v>2910</v>
      </c>
      <c r="O579" s="1">
        <v>60</v>
      </c>
      <c r="P579" s="1" t="s">
        <v>2911</v>
      </c>
      <c r="Q579" s="1" t="s">
        <v>57</v>
      </c>
      <c r="R579" s="1" t="s">
        <v>103</v>
      </c>
      <c r="S579" s="1" t="s">
        <v>73</v>
      </c>
      <c r="T579" s="1" t="s">
        <v>36</v>
      </c>
      <c r="U579" s="1" t="s">
        <v>2912</v>
      </c>
      <c r="V579" s="1" t="s">
        <v>91</v>
      </c>
      <c r="W579" s="1" t="s">
        <v>91</v>
      </c>
      <c r="X579" s="1">
        <v>10000550</v>
      </c>
      <c r="Z579" s="1" t="s">
        <v>2913</v>
      </c>
      <c r="AA579" s="1" t="s">
        <v>41</v>
      </c>
    </row>
    <row r="580" spans="1:27" x14ac:dyDescent="0.3">
      <c r="A580" s="1">
        <v>2005</v>
      </c>
      <c r="B580" s="1" t="s">
        <v>2903</v>
      </c>
      <c r="C580" s="1" t="s">
        <v>154</v>
      </c>
      <c r="D580" s="1" t="s">
        <v>2904</v>
      </c>
      <c r="E580" s="1" t="s">
        <v>2905</v>
      </c>
      <c r="F580" s="1" t="s">
        <v>26</v>
      </c>
      <c r="G580" s="1" t="s">
        <v>2914</v>
      </c>
      <c r="H580" s="1" t="s">
        <v>2907</v>
      </c>
      <c r="I580" s="1" t="s">
        <v>2915</v>
      </c>
      <c r="J580" s="1">
        <f t="shared" si="11"/>
        <v>45</v>
      </c>
      <c r="K580" s="1">
        <f t="shared" si="6"/>
        <v>0.55555555555555558</v>
      </c>
      <c r="L580" s="1" t="s">
        <v>2916</v>
      </c>
      <c r="M580" s="1">
        <v>2.8</v>
      </c>
      <c r="N580" s="1" t="s">
        <v>2910</v>
      </c>
      <c r="O580" s="1">
        <v>60</v>
      </c>
      <c r="P580" s="1" t="s">
        <v>2911</v>
      </c>
      <c r="Q580" s="1" t="s">
        <v>57</v>
      </c>
      <c r="R580" s="1" t="s">
        <v>103</v>
      </c>
      <c r="S580" s="1" t="s">
        <v>73</v>
      </c>
      <c r="T580" s="1" t="s">
        <v>36</v>
      </c>
      <c r="U580" s="1" t="s">
        <v>2912</v>
      </c>
      <c r="V580" s="1" t="s">
        <v>2917</v>
      </c>
      <c r="W580" s="1" t="s">
        <v>91</v>
      </c>
      <c r="X580" s="1">
        <v>10000551</v>
      </c>
      <c r="Z580" s="1" t="s">
        <v>2913</v>
      </c>
      <c r="AA580" s="1" t="s">
        <v>41</v>
      </c>
    </row>
    <row r="581" spans="1:27" x14ac:dyDescent="0.3">
      <c r="A581" s="1">
        <v>2005</v>
      </c>
      <c r="B581" s="1" t="s">
        <v>2903</v>
      </c>
      <c r="C581" s="1" t="s">
        <v>154</v>
      </c>
      <c r="D581" s="1" t="s">
        <v>2904</v>
      </c>
      <c r="E581" s="1" t="s">
        <v>2905</v>
      </c>
      <c r="F581" s="1" t="s">
        <v>26</v>
      </c>
      <c r="G581" s="1" t="s">
        <v>2918</v>
      </c>
      <c r="H581" s="1" t="s">
        <v>2907</v>
      </c>
      <c r="I581" s="1" t="s">
        <v>2919</v>
      </c>
      <c r="J581" s="1">
        <f t="shared" si="11"/>
        <v>36</v>
      </c>
      <c r="K581" s="1">
        <f t="shared" si="6"/>
        <v>0.58333333333333337</v>
      </c>
      <c r="L581" s="1" t="s">
        <v>2920</v>
      </c>
      <c r="M581" s="1">
        <v>16.100000000000001</v>
      </c>
      <c r="N581" s="1" t="s">
        <v>2910</v>
      </c>
      <c r="O581" s="1">
        <v>60</v>
      </c>
      <c r="P581" s="1" t="s">
        <v>2911</v>
      </c>
      <c r="Q581" s="1" t="s">
        <v>57</v>
      </c>
      <c r="R581" s="1" t="s">
        <v>103</v>
      </c>
      <c r="S581" s="1" t="s">
        <v>73</v>
      </c>
      <c r="T581" s="1" t="s">
        <v>36</v>
      </c>
      <c r="U581" s="1" t="s">
        <v>2912</v>
      </c>
      <c r="V581" s="1" t="s">
        <v>2917</v>
      </c>
      <c r="W581" s="1" t="s">
        <v>91</v>
      </c>
      <c r="X581" s="1">
        <v>10000552</v>
      </c>
      <c r="Z581" s="1" t="s">
        <v>2913</v>
      </c>
      <c r="AA581" s="1" t="s">
        <v>41</v>
      </c>
    </row>
    <row r="582" spans="1:27" x14ac:dyDescent="0.3">
      <c r="A582" s="1">
        <v>2005</v>
      </c>
      <c r="B582" s="1" t="s">
        <v>2921</v>
      </c>
      <c r="C582" s="1" t="s">
        <v>307</v>
      </c>
      <c r="D582" s="1" t="s">
        <v>2922</v>
      </c>
      <c r="E582" s="1" t="s">
        <v>8781</v>
      </c>
      <c r="F582" s="1" t="s">
        <v>26</v>
      </c>
      <c r="G582" s="1" t="s">
        <v>2923</v>
      </c>
      <c r="H582" s="1" t="s">
        <v>2924</v>
      </c>
      <c r="I582" s="1" t="s">
        <v>2925</v>
      </c>
      <c r="J582" s="1">
        <f t="shared" si="11"/>
        <v>88</v>
      </c>
      <c r="K582" s="1">
        <f t="shared" si="6"/>
        <v>0.54545454545454541</v>
      </c>
      <c r="L582" s="1" t="s">
        <v>2926</v>
      </c>
      <c r="M582" s="1">
        <v>3.5</v>
      </c>
      <c r="N582" s="1" t="s">
        <v>2927</v>
      </c>
      <c r="O582" s="1">
        <v>40</v>
      </c>
      <c r="P582" s="1" t="s">
        <v>2928</v>
      </c>
      <c r="Q582" s="1" t="s">
        <v>297</v>
      </c>
      <c r="R582" s="1" t="s">
        <v>315</v>
      </c>
      <c r="S582" s="1" t="s">
        <v>997</v>
      </c>
      <c r="T582" s="1" t="s">
        <v>36</v>
      </c>
      <c r="U582" s="1" t="s">
        <v>2929</v>
      </c>
      <c r="V582" s="1" t="s">
        <v>2930</v>
      </c>
      <c r="W582" s="1" t="s">
        <v>2931</v>
      </c>
      <c r="X582" s="1">
        <v>10000553</v>
      </c>
      <c r="Z582" s="1" t="s">
        <v>2932</v>
      </c>
      <c r="AA582" s="1" t="s">
        <v>41</v>
      </c>
    </row>
    <row r="583" spans="1:27" x14ac:dyDescent="0.3">
      <c r="A583" s="1">
        <v>2005</v>
      </c>
      <c r="B583" s="1" t="s">
        <v>2921</v>
      </c>
      <c r="C583" s="1" t="s">
        <v>307</v>
      </c>
      <c r="D583" s="1" t="s">
        <v>2922</v>
      </c>
      <c r="E583" s="1" t="s">
        <v>8781</v>
      </c>
      <c r="F583" s="1" t="s">
        <v>26</v>
      </c>
      <c r="G583" s="1" t="s">
        <v>2933</v>
      </c>
      <c r="H583" s="1" t="s">
        <v>2924</v>
      </c>
      <c r="I583" s="1" t="s">
        <v>2934</v>
      </c>
      <c r="J583" s="1">
        <f t="shared" si="11"/>
        <v>38</v>
      </c>
      <c r="K583" s="1">
        <f t="shared" si="6"/>
        <v>0.5</v>
      </c>
      <c r="L583" s="1" t="s">
        <v>2935</v>
      </c>
      <c r="M583" s="1" t="s">
        <v>59</v>
      </c>
      <c r="N583" s="1" t="s">
        <v>2927</v>
      </c>
      <c r="O583" s="1">
        <v>40</v>
      </c>
      <c r="P583" s="1" t="s">
        <v>2928</v>
      </c>
      <c r="Q583" s="1" t="s">
        <v>297</v>
      </c>
      <c r="R583" s="1" t="s">
        <v>315</v>
      </c>
      <c r="S583" s="1" t="s">
        <v>997</v>
      </c>
      <c r="T583" s="1" t="s">
        <v>36</v>
      </c>
      <c r="U583" s="1" t="s">
        <v>2929</v>
      </c>
      <c r="V583" s="1" t="s">
        <v>2936</v>
      </c>
      <c r="W583" s="1" t="s">
        <v>2937</v>
      </c>
      <c r="X583" s="1">
        <v>10000554</v>
      </c>
      <c r="Z583" s="1" t="s">
        <v>2932</v>
      </c>
      <c r="AA583" s="1" t="s">
        <v>41</v>
      </c>
    </row>
    <row r="584" spans="1:27" x14ac:dyDescent="0.3">
      <c r="A584" s="1">
        <v>2005</v>
      </c>
      <c r="B584" s="1" t="s">
        <v>2921</v>
      </c>
      <c r="C584" s="1" t="s">
        <v>307</v>
      </c>
      <c r="D584" s="1" t="s">
        <v>2922</v>
      </c>
      <c r="E584" s="1" t="s">
        <v>8781</v>
      </c>
      <c r="F584" s="1" t="s">
        <v>26</v>
      </c>
      <c r="G584" s="1" t="s">
        <v>2938</v>
      </c>
      <c r="H584" s="1" t="s">
        <v>2924</v>
      </c>
      <c r="I584" s="1" t="s">
        <v>2939</v>
      </c>
      <c r="J584" s="1">
        <f t="shared" si="11"/>
        <v>87</v>
      </c>
      <c r="K584" s="1">
        <f t="shared" si="6"/>
        <v>0.52873563218390807</v>
      </c>
      <c r="L584" s="1" t="s">
        <v>2940</v>
      </c>
      <c r="M584" s="1">
        <v>1.53</v>
      </c>
      <c r="N584" s="1" t="s">
        <v>2927</v>
      </c>
      <c r="O584" s="1">
        <v>40</v>
      </c>
      <c r="P584" s="1" t="s">
        <v>2928</v>
      </c>
      <c r="Q584" s="1" t="s">
        <v>297</v>
      </c>
      <c r="R584" s="1" t="s">
        <v>315</v>
      </c>
      <c r="S584" s="1" t="s">
        <v>997</v>
      </c>
      <c r="T584" s="1" t="s">
        <v>36</v>
      </c>
      <c r="U584" s="1" t="s">
        <v>2929</v>
      </c>
      <c r="V584" s="1" t="s">
        <v>2930</v>
      </c>
      <c r="W584" s="1" t="s">
        <v>2941</v>
      </c>
      <c r="X584" s="1">
        <v>10000555</v>
      </c>
      <c r="Z584" s="1" t="s">
        <v>2932</v>
      </c>
      <c r="AA584" s="1" t="s">
        <v>41</v>
      </c>
    </row>
    <row r="585" spans="1:27" x14ac:dyDescent="0.3">
      <c r="A585" s="1">
        <v>2005</v>
      </c>
      <c r="B585" s="1" t="s">
        <v>2921</v>
      </c>
      <c r="C585" s="1" t="s">
        <v>307</v>
      </c>
      <c r="D585" s="1" t="s">
        <v>2922</v>
      </c>
      <c r="E585" s="1" t="s">
        <v>8781</v>
      </c>
      <c r="F585" s="1" t="s">
        <v>26</v>
      </c>
      <c r="G585" s="1" t="s">
        <v>2942</v>
      </c>
      <c r="H585" s="1" t="s">
        <v>2924</v>
      </c>
      <c r="I585" s="1" t="s">
        <v>2943</v>
      </c>
      <c r="J585" s="1">
        <f t="shared" si="11"/>
        <v>88</v>
      </c>
      <c r="K585" s="1">
        <f t="shared" si="6"/>
        <v>0.51136363636363635</v>
      </c>
      <c r="L585" s="1" t="s">
        <v>2944</v>
      </c>
      <c r="M585" s="1">
        <v>1.76</v>
      </c>
      <c r="N585" s="1" t="s">
        <v>2927</v>
      </c>
      <c r="O585" s="1">
        <v>40</v>
      </c>
      <c r="P585" s="1" t="s">
        <v>2928</v>
      </c>
      <c r="Q585" s="1" t="s">
        <v>297</v>
      </c>
      <c r="R585" s="1" t="s">
        <v>315</v>
      </c>
      <c r="S585" s="1" t="s">
        <v>997</v>
      </c>
      <c r="T585" s="1" t="s">
        <v>36</v>
      </c>
      <c r="U585" s="1" t="s">
        <v>2929</v>
      </c>
      <c r="V585" s="1" t="s">
        <v>2930</v>
      </c>
      <c r="W585" s="1" t="s">
        <v>2941</v>
      </c>
      <c r="X585" s="1">
        <v>10000556</v>
      </c>
      <c r="Z585" s="1" t="s">
        <v>2932</v>
      </c>
      <c r="AA585" s="1" t="s">
        <v>41</v>
      </c>
    </row>
    <row r="586" spans="1:27" x14ac:dyDescent="0.3">
      <c r="A586" s="1">
        <v>2005</v>
      </c>
      <c r="B586" s="1" t="s">
        <v>2945</v>
      </c>
      <c r="C586" s="1" t="s">
        <v>1279</v>
      </c>
      <c r="D586" s="1" t="s">
        <v>2946</v>
      </c>
      <c r="E586" s="1" t="s">
        <v>8588</v>
      </c>
      <c r="F586" s="1" t="s">
        <v>66</v>
      </c>
      <c r="G586" s="1" t="s">
        <v>2947</v>
      </c>
      <c r="H586" s="1" t="s">
        <v>2948</v>
      </c>
      <c r="I586" s="1" t="s">
        <v>2949</v>
      </c>
      <c r="J586" s="1">
        <f t="shared" si="11"/>
        <v>74</v>
      </c>
      <c r="K586" s="1">
        <f t="shared" si="6"/>
        <v>0.52702702702702697</v>
      </c>
      <c r="L586" s="1" t="s">
        <v>2950</v>
      </c>
      <c r="M586" s="1">
        <v>4.7</v>
      </c>
      <c r="N586" s="1" t="s">
        <v>2951</v>
      </c>
      <c r="O586" s="1">
        <v>30</v>
      </c>
      <c r="P586" s="1" t="s">
        <v>2952</v>
      </c>
      <c r="Q586" s="1" t="s">
        <v>57</v>
      </c>
      <c r="R586" s="1" t="s">
        <v>315</v>
      </c>
      <c r="S586" s="1" t="s">
        <v>391</v>
      </c>
      <c r="T586" s="1" t="s">
        <v>36</v>
      </c>
      <c r="U586" s="1" t="s">
        <v>2953</v>
      </c>
      <c r="V586" s="1" t="s">
        <v>91</v>
      </c>
      <c r="W586" s="1" t="s">
        <v>91</v>
      </c>
      <c r="X586" s="1">
        <v>10000557</v>
      </c>
      <c r="Z586" s="1" t="s">
        <v>2954</v>
      </c>
      <c r="AA586" s="1" t="s">
        <v>41</v>
      </c>
    </row>
    <row r="587" spans="1:27" x14ac:dyDescent="0.3">
      <c r="A587" s="1">
        <v>2005</v>
      </c>
      <c r="B587" s="1" t="s">
        <v>2945</v>
      </c>
      <c r="C587" s="1" t="s">
        <v>1279</v>
      </c>
      <c r="D587" s="1" t="s">
        <v>2946</v>
      </c>
      <c r="E587" s="1" t="s">
        <v>8588</v>
      </c>
      <c r="F587" s="1" t="s">
        <v>66</v>
      </c>
      <c r="G587" s="1" t="s">
        <v>2947</v>
      </c>
      <c r="H587" s="1" t="s">
        <v>2948</v>
      </c>
      <c r="I587" s="1" t="s">
        <v>2955</v>
      </c>
      <c r="J587" s="1">
        <f t="shared" si="11"/>
        <v>74</v>
      </c>
      <c r="K587" s="1">
        <f t="shared" si="6"/>
        <v>0.54054054054054057</v>
      </c>
      <c r="L587" s="1" t="s">
        <v>2956</v>
      </c>
      <c r="M587" s="1">
        <v>250.8</v>
      </c>
      <c r="N587" s="1" t="s">
        <v>2951</v>
      </c>
      <c r="O587" s="1">
        <v>30</v>
      </c>
      <c r="P587" s="1" t="s">
        <v>2952</v>
      </c>
      <c r="Q587" s="1" t="s">
        <v>57</v>
      </c>
      <c r="R587" s="1" t="s">
        <v>315</v>
      </c>
      <c r="S587" s="1" t="s">
        <v>391</v>
      </c>
      <c r="T587" s="1" t="s">
        <v>36</v>
      </c>
      <c r="U587" s="1" t="s">
        <v>2953</v>
      </c>
      <c r="V587" s="1" t="s">
        <v>91</v>
      </c>
      <c r="W587" s="1" t="s">
        <v>91</v>
      </c>
      <c r="X587" s="1">
        <v>10000558</v>
      </c>
      <c r="Z587" s="1" t="s">
        <v>2954</v>
      </c>
      <c r="AA587" s="1" t="s">
        <v>41</v>
      </c>
    </row>
    <row r="588" spans="1:27" x14ac:dyDescent="0.3">
      <c r="A588" s="1">
        <v>2005</v>
      </c>
      <c r="B588" s="1" t="s">
        <v>2945</v>
      </c>
      <c r="C588" s="1" t="s">
        <v>1279</v>
      </c>
      <c r="D588" s="1" t="s">
        <v>2946</v>
      </c>
      <c r="E588" s="1" t="s">
        <v>8588</v>
      </c>
      <c r="F588" s="1" t="s">
        <v>66</v>
      </c>
      <c r="G588" s="1" t="s">
        <v>2957</v>
      </c>
      <c r="H588" s="1" t="s">
        <v>2948</v>
      </c>
      <c r="I588" s="1" t="s">
        <v>2958</v>
      </c>
      <c r="J588" s="1">
        <f t="shared" si="11"/>
        <v>74</v>
      </c>
      <c r="K588" s="1">
        <f t="shared" si="6"/>
        <v>0.51351351351351349</v>
      </c>
      <c r="L588" s="1" t="s">
        <v>2959</v>
      </c>
      <c r="M588" s="1">
        <v>6.0000000000000001E-3</v>
      </c>
      <c r="N588" s="1" t="s">
        <v>2951</v>
      </c>
      <c r="O588" s="1">
        <v>30</v>
      </c>
      <c r="P588" s="1" t="s">
        <v>2952</v>
      </c>
      <c r="Q588" s="1" t="s">
        <v>57</v>
      </c>
      <c r="R588" s="1" t="s">
        <v>315</v>
      </c>
      <c r="S588" s="1" t="s">
        <v>391</v>
      </c>
      <c r="T588" s="1" t="s">
        <v>36</v>
      </c>
      <c r="U588" s="1" t="s">
        <v>2953</v>
      </c>
      <c r="V588" s="1" t="s">
        <v>38</v>
      </c>
      <c r="W588" s="1" t="s">
        <v>2960</v>
      </c>
      <c r="X588" s="1">
        <v>10000559</v>
      </c>
      <c r="Z588" s="1" t="s">
        <v>2954</v>
      </c>
      <c r="AA588" s="1" t="s">
        <v>41</v>
      </c>
    </row>
    <row r="589" spans="1:27" x14ac:dyDescent="0.3">
      <c r="A589" s="1">
        <v>2005</v>
      </c>
      <c r="B589" s="1" t="s">
        <v>2945</v>
      </c>
      <c r="C589" s="1" t="s">
        <v>1279</v>
      </c>
      <c r="D589" s="1" t="s">
        <v>2946</v>
      </c>
      <c r="E589" s="1" t="s">
        <v>8588</v>
      </c>
      <c r="F589" s="1" t="s">
        <v>66</v>
      </c>
      <c r="G589" s="1" t="s">
        <v>2961</v>
      </c>
      <c r="H589" s="1" t="s">
        <v>2948</v>
      </c>
      <c r="I589" s="1" t="s">
        <v>2962</v>
      </c>
      <c r="J589" s="1">
        <f t="shared" si="11"/>
        <v>74</v>
      </c>
      <c r="K589" s="1">
        <f t="shared" si="6"/>
        <v>0.51351351351351349</v>
      </c>
      <c r="L589" s="1" t="s">
        <v>2963</v>
      </c>
      <c r="M589" s="1">
        <v>0.44</v>
      </c>
      <c r="N589" s="1" t="s">
        <v>2951</v>
      </c>
      <c r="O589" s="1">
        <v>30</v>
      </c>
      <c r="P589" s="1" t="s">
        <v>2952</v>
      </c>
      <c r="Q589" s="1" t="s">
        <v>57</v>
      </c>
      <c r="R589" s="1" t="s">
        <v>315</v>
      </c>
      <c r="S589" s="1" t="s">
        <v>391</v>
      </c>
      <c r="T589" s="1" t="s">
        <v>36</v>
      </c>
      <c r="U589" s="1" t="s">
        <v>2953</v>
      </c>
      <c r="V589" s="1" t="s">
        <v>38</v>
      </c>
      <c r="W589" s="1" t="s">
        <v>91</v>
      </c>
      <c r="X589" s="1">
        <v>10000560</v>
      </c>
      <c r="Z589" s="1" t="s">
        <v>2954</v>
      </c>
      <c r="AA589" s="1" t="s">
        <v>41</v>
      </c>
    </row>
    <row r="590" spans="1:27" x14ac:dyDescent="0.3">
      <c r="A590" s="1">
        <v>2005</v>
      </c>
      <c r="B590" s="1" t="s">
        <v>2945</v>
      </c>
      <c r="C590" s="1" t="s">
        <v>1279</v>
      </c>
      <c r="D590" s="1" t="s">
        <v>2946</v>
      </c>
      <c r="E590" s="1" t="s">
        <v>8588</v>
      </c>
      <c r="F590" s="1" t="s">
        <v>66</v>
      </c>
      <c r="G590" s="1" t="s">
        <v>2964</v>
      </c>
      <c r="H590" s="1" t="s">
        <v>2948</v>
      </c>
      <c r="I590" s="1" t="s">
        <v>2965</v>
      </c>
      <c r="J590" s="1">
        <f t="shared" si="11"/>
        <v>74</v>
      </c>
      <c r="K590" s="1">
        <f t="shared" si="6"/>
        <v>0.5</v>
      </c>
      <c r="L590" s="1" t="s">
        <v>2966</v>
      </c>
      <c r="M590" s="1">
        <v>2.1</v>
      </c>
      <c r="N590" s="1" t="s">
        <v>2951</v>
      </c>
      <c r="O590" s="1">
        <v>30</v>
      </c>
      <c r="P590" s="1" t="s">
        <v>2952</v>
      </c>
      <c r="Q590" s="1" t="s">
        <v>57</v>
      </c>
      <c r="R590" s="1" t="s">
        <v>315</v>
      </c>
      <c r="S590" s="1" t="s">
        <v>391</v>
      </c>
      <c r="T590" s="1" t="s">
        <v>36</v>
      </c>
      <c r="U590" s="1" t="s">
        <v>2953</v>
      </c>
      <c r="V590" s="1" t="s">
        <v>38</v>
      </c>
      <c r="W590" s="1" t="s">
        <v>91</v>
      </c>
      <c r="X590" s="1">
        <v>10000561</v>
      </c>
      <c r="Z590" s="1" t="s">
        <v>2954</v>
      </c>
      <c r="AA590" s="1" t="s">
        <v>41</v>
      </c>
    </row>
    <row r="591" spans="1:27" x14ac:dyDescent="0.3">
      <c r="A591" s="1">
        <v>2005</v>
      </c>
      <c r="B591" s="1" t="s">
        <v>2945</v>
      </c>
      <c r="C591" s="1" t="s">
        <v>1279</v>
      </c>
      <c r="D591" s="1" t="s">
        <v>2946</v>
      </c>
      <c r="E591" s="1" t="s">
        <v>8588</v>
      </c>
      <c r="F591" s="1" t="s">
        <v>66</v>
      </c>
      <c r="G591" s="1" t="s">
        <v>2967</v>
      </c>
      <c r="H591" s="1" t="s">
        <v>2948</v>
      </c>
      <c r="I591" s="1" t="s">
        <v>2968</v>
      </c>
      <c r="J591" s="1">
        <f t="shared" si="11"/>
        <v>74</v>
      </c>
      <c r="K591" s="1">
        <f t="shared" si="6"/>
        <v>0.5</v>
      </c>
      <c r="L591" s="1" t="s">
        <v>2969</v>
      </c>
      <c r="M591" s="1">
        <v>2.4</v>
      </c>
      <c r="N591" s="1" t="s">
        <v>2951</v>
      </c>
      <c r="O591" s="1">
        <v>30</v>
      </c>
      <c r="P591" s="1" t="s">
        <v>2952</v>
      </c>
      <c r="Q591" s="1" t="s">
        <v>57</v>
      </c>
      <c r="R591" s="1" t="s">
        <v>315</v>
      </c>
      <c r="S591" s="1" t="s">
        <v>391</v>
      </c>
      <c r="T591" s="1" t="s">
        <v>36</v>
      </c>
      <c r="U591" s="1" t="s">
        <v>2953</v>
      </c>
      <c r="V591" s="1" t="s">
        <v>38</v>
      </c>
      <c r="W591" s="1" t="s">
        <v>91</v>
      </c>
      <c r="X591" s="1">
        <v>10000562</v>
      </c>
      <c r="Z591" s="1" t="s">
        <v>2954</v>
      </c>
      <c r="AA591" s="1" t="s">
        <v>41</v>
      </c>
    </row>
    <row r="592" spans="1:27" x14ac:dyDescent="0.3">
      <c r="A592" s="1">
        <v>2005</v>
      </c>
      <c r="B592" s="1" t="s">
        <v>2945</v>
      </c>
      <c r="C592" s="1" t="s">
        <v>1279</v>
      </c>
      <c r="D592" s="1" t="s">
        <v>2946</v>
      </c>
      <c r="E592" s="1" t="s">
        <v>8588</v>
      </c>
      <c r="F592" s="1" t="s">
        <v>66</v>
      </c>
      <c r="G592" s="1" t="s">
        <v>2970</v>
      </c>
      <c r="H592" s="1" t="s">
        <v>2948</v>
      </c>
      <c r="I592" s="1" t="s">
        <v>2971</v>
      </c>
      <c r="J592" s="1">
        <f t="shared" si="11"/>
        <v>74</v>
      </c>
      <c r="K592" s="1">
        <f t="shared" si="6"/>
        <v>0.51351351351351349</v>
      </c>
      <c r="L592" s="1" t="s">
        <v>2972</v>
      </c>
      <c r="M592" s="1">
        <v>4.0999999999999996</v>
      </c>
      <c r="N592" s="1" t="s">
        <v>2951</v>
      </c>
      <c r="O592" s="1">
        <v>30</v>
      </c>
      <c r="P592" s="1" t="s">
        <v>2952</v>
      </c>
      <c r="Q592" s="1" t="s">
        <v>57</v>
      </c>
      <c r="R592" s="1" t="s">
        <v>315</v>
      </c>
      <c r="S592" s="1" t="s">
        <v>391</v>
      </c>
      <c r="T592" s="1" t="s">
        <v>36</v>
      </c>
      <c r="U592" s="1" t="s">
        <v>2953</v>
      </c>
      <c r="V592" s="1" t="s">
        <v>38</v>
      </c>
      <c r="W592" s="1" t="s">
        <v>91</v>
      </c>
      <c r="X592" s="1">
        <v>10000563</v>
      </c>
      <c r="Z592" s="1" t="s">
        <v>2954</v>
      </c>
      <c r="AA592" s="1" t="s">
        <v>41</v>
      </c>
    </row>
    <row r="593" spans="1:28" x14ac:dyDescent="0.3">
      <c r="A593" s="1">
        <v>2005</v>
      </c>
      <c r="B593" s="1" t="s">
        <v>2945</v>
      </c>
      <c r="C593" s="1" t="s">
        <v>1279</v>
      </c>
      <c r="D593" s="1" t="s">
        <v>2946</v>
      </c>
      <c r="E593" s="1" t="s">
        <v>8588</v>
      </c>
      <c r="F593" s="1" t="s">
        <v>66</v>
      </c>
      <c r="G593" s="1" t="s">
        <v>2973</v>
      </c>
      <c r="H593" s="1" t="s">
        <v>2948</v>
      </c>
      <c r="I593" s="1" t="s">
        <v>2974</v>
      </c>
      <c r="J593" s="1">
        <f t="shared" si="11"/>
        <v>75</v>
      </c>
      <c r="K593" s="1">
        <f t="shared" si="6"/>
        <v>0.53333333333333333</v>
      </c>
      <c r="L593" s="1" t="s">
        <v>2975</v>
      </c>
      <c r="M593" s="1">
        <v>10.8</v>
      </c>
      <c r="N593" s="1" t="s">
        <v>2951</v>
      </c>
      <c r="O593" s="1">
        <v>30</v>
      </c>
      <c r="P593" s="1" t="s">
        <v>2952</v>
      </c>
      <c r="Q593" s="1" t="s">
        <v>57</v>
      </c>
      <c r="R593" s="1" t="s">
        <v>315</v>
      </c>
      <c r="S593" s="1" t="s">
        <v>391</v>
      </c>
      <c r="T593" s="1" t="s">
        <v>36</v>
      </c>
      <c r="U593" s="1" t="s">
        <v>2953</v>
      </c>
      <c r="V593" s="1" t="s">
        <v>38</v>
      </c>
      <c r="W593" s="1" t="s">
        <v>91</v>
      </c>
      <c r="X593" s="1">
        <v>10000564</v>
      </c>
      <c r="Z593" s="1" t="s">
        <v>2954</v>
      </c>
      <c r="AA593" s="1" t="s">
        <v>41</v>
      </c>
    </row>
    <row r="594" spans="1:28" x14ac:dyDescent="0.3">
      <c r="A594" s="1">
        <v>2005</v>
      </c>
      <c r="B594" s="1" t="s">
        <v>2976</v>
      </c>
      <c r="C594" s="1" t="s">
        <v>154</v>
      </c>
      <c r="D594" s="1" t="s">
        <v>2977</v>
      </c>
      <c r="E594" s="1" t="s">
        <v>8589</v>
      </c>
      <c r="F594" s="1" t="s">
        <v>26</v>
      </c>
      <c r="G594" s="1" t="s">
        <v>651</v>
      </c>
      <c r="H594" s="1" t="s">
        <v>2978</v>
      </c>
      <c r="I594" s="1" t="s">
        <v>2979</v>
      </c>
      <c r="J594" s="1">
        <f t="shared" si="11"/>
        <v>80</v>
      </c>
      <c r="K594" s="1">
        <f t="shared" si="6"/>
        <v>0.42499999999999999</v>
      </c>
      <c r="L594" s="1" t="s">
        <v>500</v>
      </c>
      <c r="M594" s="1">
        <v>70</v>
      </c>
      <c r="N594" s="1" t="s">
        <v>2980</v>
      </c>
      <c r="O594" s="1">
        <v>32</v>
      </c>
      <c r="P594" s="1" t="s">
        <v>2981</v>
      </c>
      <c r="Q594" s="1" t="s">
        <v>33</v>
      </c>
      <c r="R594" s="1" t="s">
        <v>34</v>
      </c>
      <c r="S594" s="1" t="s">
        <v>391</v>
      </c>
      <c r="T594" s="1" t="s">
        <v>2982</v>
      </c>
      <c r="U594" s="1" t="s">
        <v>2983</v>
      </c>
      <c r="V594" s="1" t="s">
        <v>38</v>
      </c>
      <c r="W594" s="1" t="s">
        <v>91</v>
      </c>
      <c r="X594" s="1">
        <v>10000565</v>
      </c>
      <c r="Z594" s="1" t="s">
        <v>2984</v>
      </c>
      <c r="AA594" s="1" t="s">
        <v>41</v>
      </c>
    </row>
    <row r="595" spans="1:28" x14ac:dyDescent="0.3">
      <c r="A595" s="1">
        <v>2005</v>
      </c>
      <c r="B595" s="1" t="s">
        <v>2985</v>
      </c>
      <c r="C595" s="1" t="s">
        <v>494</v>
      </c>
      <c r="D595" s="1" t="s">
        <v>2986</v>
      </c>
      <c r="E595" s="1" t="s">
        <v>8590</v>
      </c>
      <c r="F595" s="1" t="s">
        <v>26</v>
      </c>
      <c r="G595" s="1" t="s">
        <v>2987</v>
      </c>
      <c r="H595" s="1" t="s">
        <v>2988</v>
      </c>
      <c r="I595" s="1" t="s">
        <v>2989</v>
      </c>
      <c r="J595" s="1">
        <f t="shared" si="11"/>
        <v>81</v>
      </c>
      <c r="K595" s="1">
        <f t="shared" si="6"/>
        <v>0.4567901234567901</v>
      </c>
      <c r="L595" s="1" t="s">
        <v>2990</v>
      </c>
      <c r="M595" s="1">
        <v>7.1</v>
      </c>
      <c r="N595" s="1" t="s">
        <v>2991</v>
      </c>
      <c r="O595" s="1">
        <v>15</v>
      </c>
      <c r="P595" s="1" t="s">
        <v>2992</v>
      </c>
      <c r="Q595" s="1" t="s">
        <v>33</v>
      </c>
      <c r="R595" s="1" t="s">
        <v>34</v>
      </c>
      <c r="S595" s="1" t="s">
        <v>391</v>
      </c>
      <c r="T595" s="1" t="s">
        <v>36</v>
      </c>
      <c r="U595" s="1" t="s">
        <v>2993</v>
      </c>
      <c r="V595" s="1" t="s">
        <v>38</v>
      </c>
      <c r="W595" s="1" t="s">
        <v>91</v>
      </c>
      <c r="X595" s="1">
        <v>10000566</v>
      </c>
      <c r="Z595" s="1" t="s">
        <v>2994</v>
      </c>
      <c r="AA595" s="1" t="s">
        <v>41</v>
      </c>
    </row>
    <row r="596" spans="1:28" x14ac:dyDescent="0.3">
      <c r="A596" s="1">
        <v>2005</v>
      </c>
      <c r="B596" s="1" t="s">
        <v>2995</v>
      </c>
      <c r="C596" s="1" t="s">
        <v>494</v>
      </c>
      <c r="D596" s="1" t="s">
        <v>2996</v>
      </c>
      <c r="E596" s="1" t="s">
        <v>3004</v>
      </c>
      <c r="F596" s="1" t="s">
        <v>26</v>
      </c>
      <c r="G596" s="1" t="s">
        <v>292</v>
      </c>
      <c r="H596" s="1" t="s">
        <v>2997</v>
      </c>
      <c r="I596" s="1" t="s">
        <v>2998</v>
      </c>
      <c r="J596" s="1">
        <f t="shared" si="11"/>
        <v>86</v>
      </c>
      <c r="K596" s="1">
        <f t="shared" si="6"/>
        <v>0.52325581395348841</v>
      </c>
      <c r="L596" s="1" t="s">
        <v>2999</v>
      </c>
      <c r="M596" s="1">
        <v>11.2</v>
      </c>
      <c r="N596" s="1" t="s">
        <v>3000</v>
      </c>
      <c r="O596" s="1">
        <v>40</v>
      </c>
      <c r="P596" s="1" t="s">
        <v>3001</v>
      </c>
      <c r="Q596" s="1" t="s">
        <v>57</v>
      </c>
      <c r="R596" s="1" t="s">
        <v>34</v>
      </c>
      <c r="S596" s="1" t="s">
        <v>35</v>
      </c>
      <c r="T596" s="1" t="s">
        <v>36</v>
      </c>
      <c r="U596" s="1" t="s">
        <v>3002</v>
      </c>
      <c r="V596" s="1" t="s">
        <v>38</v>
      </c>
      <c r="W596" s="1" t="s">
        <v>91</v>
      </c>
      <c r="X596" s="1">
        <v>10000567</v>
      </c>
      <c r="Z596" s="1" t="s">
        <v>3003</v>
      </c>
      <c r="AA596" s="1" t="s">
        <v>41</v>
      </c>
    </row>
    <row r="597" spans="1:28" x14ac:dyDescent="0.3">
      <c r="A597" s="1">
        <v>2005</v>
      </c>
      <c r="B597" s="1" t="s">
        <v>2995</v>
      </c>
      <c r="C597" s="1" t="s">
        <v>494</v>
      </c>
      <c r="D597" s="1" t="s">
        <v>2996</v>
      </c>
      <c r="E597" s="1" t="s">
        <v>3004</v>
      </c>
      <c r="F597" s="1" t="s">
        <v>26</v>
      </c>
      <c r="G597" s="1" t="s">
        <v>301</v>
      </c>
      <c r="H597" s="1" t="s">
        <v>2997</v>
      </c>
      <c r="I597" s="1" t="s">
        <v>3005</v>
      </c>
      <c r="J597" s="1">
        <f t="shared" si="11"/>
        <v>87</v>
      </c>
      <c r="K597" s="1">
        <f t="shared" si="6"/>
        <v>0.55172413793103448</v>
      </c>
      <c r="L597" s="1" t="s">
        <v>36</v>
      </c>
      <c r="M597" s="1" t="str">
        <f>IF(L597="Not reported","N/A","")</f>
        <v>N/A</v>
      </c>
      <c r="N597" s="1" t="s">
        <v>3000</v>
      </c>
      <c r="O597" s="1">
        <v>40</v>
      </c>
      <c r="P597" s="1" t="s">
        <v>3001</v>
      </c>
      <c r="Q597" s="1" t="str">
        <f ca="1">IFERROR(__xludf.DUMMYFUNCTION("IFNA(IFS(REGEXMATCH(R598,""MgCl""),""MgCl"",REGEXMATCH(R598,""CaCl""),""CaCl"", REGEXMATCH(R598,""MgCl CaCl""),""MgCl CaCl""),""None"")
"),"None")</f>
        <v>None</v>
      </c>
      <c r="R597" s="1" t="s">
        <v>34</v>
      </c>
      <c r="S597" s="1" t="s">
        <v>35</v>
      </c>
      <c r="T597" s="1" t="s">
        <v>36</v>
      </c>
      <c r="U597" s="1" t="s">
        <v>3002</v>
      </c>
      <c r="V597" s="1" t="s">
        <v>38</v>
      </c>
      <c r="W597" s="1" t="s">
        <v>91</v>
      </c>
      <c r="X597" s="1">
        <v>10000568</v>
      </c>
      <c r="Z597" s="1" t="s">
        <v>3003</v>
      </c>
      <c r="AA597" s="1" t="s">
        <v>41</v>
      </c>
    </row>
    <row r="598" spans="1:28" x14ac:dyDescent="0.3">
      <c r="A598" s="1">
        <v>2005</v>
      </c>
      <c r="B598" s="1" t="s">
        <v>3006</v>
      </c>
      <c r="C598" s="1" t="s">
        <v>3007</v>
      </c>
      <c r="D598" s="1" t="s">
        <v>3008</v>
      </c>
      <c r="E598" s="1" t="s">
        <v>8782</v>
      </c>
      <c r="F598" s="1" t="s">
        <v>26</v>
      </c>
      <c r="G598" s="1" t="s">
        <v>3009</v>
      </c>
      <c r="H598" s="1" t="s">
        <v>3010</v>
      </c>
      <c r="I598" s="1" t="s">
        <v>3011</v>
      </c>
      <c r="J598" s="1">
        <f t="shared" si="11"/>
        <v>88</v>
      </c>
      <c r="K598" s="1">
        <f t="shared" si="6"/>
        <v>0.51136363636363635</v>
      </c>
      <c r="L598" s="1" t="s">
        <v>3012</v>
      </c>
      <c r="M598" s="1">
        <v>8.56</v>
      </c>
      <c r="N598" s="1" t="s">
        <v>3013</v>
      </c>
      <c r="O598" s="1">
        <v>30</v>
      </c>
      <c r="P598" s="1" t="s">
        <v>3014</v>
      </c>
      <c r="Q598" s="1" t="s">
        <v>57</v>
      </c>
      <c r="R598" s="1" t="s">
        <v>34</v>
      </c>
      <c r="S598" s="1">
        <v>7.5</v>
      </c>
      <c r="T598" s="1" t="s">
        <v>36</v>
      </c>
      <c r="U598" s="1" t="s">
        <v>3015</v>
      </c>
      <c r="V598" s="1" t="s">
        <v>38</v>
      </c>
      <c r="W598" s="1" t="s">
        <v>91</v>
      </c>
      <c r="X598" s="1">
        <v>10000569</v>
      </c>
      <c r="Z598" s="1" t="s">
        <v>3016</v>
      </c>
      <c r="AA598" s="1" t="s">
        <v>41</v>
      </c>
    </row>
    <row r="599" spans="1:28" x14ac:dyDescent="0.3">
      <c r="A599" s="1">
        <v>2005</v>
      </c>
      <c r="B599" s="1" t="s">
        <v>3017</v>
      </c>
      <c r="C599" s="1" t="s">
        <v>307</v>
      </c>
      <c r="D599" s="1" t="s">
        <v>3018</v>
      </c>
      <c r="E599" s="1" t="s">
        <v>8783</v>
      </c>
      <c r="F599" s="1" t="s">
        <v>3019</v>
      </c>
      <c r="G599" s="1" t="s">
        <v>3020</v>
      </c>
      <c r="H599" s="1" t="s">
        <v>3021</v>
      </c>
      <c r="I599" s="1" t="s">
        <v>3022</v>
      </c>
      <c r="J599" s="1">
        <f t="shared" si="11"/>
        <v>62</v>
      </c>
      <c r="K599" s="1">
        <f t="shared" si="6"/>
        <v>0.59677419354838712</v>
      </c>
      <c r="L599" s="1" t="s">
        <v>500</v>
      </c>
      <c r="M599" s="1">
        <v>70</v>
      </c>
      <c r="N599" s="1" t="s">
        <v>3023</v>
      </c>
      <c r="O599" s="1">
        <v>22</v>
      </c>
      <c r="P599" s="1" t="s">
        <v>3024</v>
      </c>
      <c r="Q599" s="1" t="s">
        <v>33</v>
      </c>
      <c r="R599" s="1" t="s">
        <v>34</v>
      </c>
      <c r="S599" s="1" t="s">
        <v>59</v>
      </c>
      <c r="T599" s="1" t="s">
        <v>36</v>
      </c>
      <c r="U599" s="1" t="s">
        <v>3025</v>
      </c>
      <c r="V599" s="1" t="s">
        <v>38</v>
      </c>
      <c r="W599" s="1" t="s">
        <v>91</v>
      </c>
      <c r="X599" s="1">
        <v>10000570</v>
      </c>
      <c r="Z599" s="1" t="s">
        <v>3016</v>
      </c>
      <c r="AA599" s="1" t="s">
        <v>41</v>
      </c>
    </row>
    <row r="600" spans="1:28" x14ac:dyDescent="0.3">
      <c r="A600" s="1">
        <v>2005</v>
      </c>
      <c r="B600" s="1" t="s">
        <v>3026</v>
      </c>
      <c r="C600" s="1" t="s">
        <v>2191</v>
      </c>
      <c r="D600" s="1" t="s">
        <v>3027</v>
      </c>
      <c r="E600" s="1" t="s">
        <v>8591</v>
      </c>
      <c r="F600" s="1" t="s">
        <v>26</v>
      </c>
      <c r="G600" s="1" t="s">
        <v>3028</v>
      </c>
      <c r="H600" s="1" t="s">
        <v>3029</v>
      </c>
      <c r="I600" s="1" t="s">
        <v>3030</v>
      </c>
      <c r="J600" s="1">
        <f t="shared" si="11"/>
        <v>74</v>
      </c>
      <c r="K600" s="1">
        <f t="shared" si="6"/>
        <v>0.54054054054054057</v>
      </c>
      <c r="L600" s="1" t="s">
        <v>3031</v>
      </c>
      <c r="M600" s="1">
        <v>0.188</v>
      </c>
      <c r="N600" s="1" t="s">
        <v>3032</v>
      </c>
      <c r="O600" s="1">
        <v>30</v>
      </c>
      <c r="P600" s="1" t="s">
        <v>3033</v>
      </c>
      <c r="Q600" s="1" t="s">
        <v>57</v>
      </c>
      <c r="R600" s="1" t="s">
        <v>315</v>
      </c>
      <c r="S600" s="1" t="s">
        <v>73</v>
      </c>
      <c r="T600" s="1" t="s">
        <v>36</v>
      </c>
      <c r="U600" s="1" t="s">
        <v>3034</v>
      </c>
      <c r="V600" s="1" t="s">
        <v>38</v>
      </c>
      <c r="W600" s="1" t="s">
        <v>91</v>
      </c>
      <c r="X600" s="1">
        <v>10000571</v>
      </c>
      <c r="Z600" s="1" t="s">
        <v>3035</v>
      </c>
      <c r="AA600" s="1" t="s">
        <v>41</v>
      </c>
    </row>
    <row r="601" spans="1:28" x14ac:dyDescent="0.3">
      <c r="A601" s="1">
        <v>2005</v>
      </c>
      <c r="B601" s="1" t="s">
        <v>3026</v>
      </c>
      <c r="C601" s="1" t="s">
        <v>2191</v>
      </c>
      <c r="D601" s="1" t="s">
        <v>3027</v>
      </c>
      <c r="E601" s="1" t="s">
        <v>8591</v>
      </c>
      <c r="F601" s="1" t="s">
        <v>26</v>
      </c>
      <c r="G601" s="1" t="s">
        <v>3036</v>
      </c>
      <c r="H601" s="1" t="s">
        <v>3029</v>
      </c>
      <c r="I601" s="1" t="s">
        <v>3037</v>
      </c>
      <c r="J601" s="1">
        <f t="shared" si="11"/>
        <v>74</v>
      </c>
      <c r="K601" s="1">
        <f t="shared" si="6"/>
        <v>0.48648648648648651</v>
      </c>
      <c r="L601" s="1" t="s">
        <v>3038</v>
      </c>
      <c r="M601" s="1">
        <v>0.115</v>
      </c>
      <c r="N601" s="1" t="s">
        <v>3032</v>
      </c>
      <c r="O601" s="1">
        <v>30</v>
      </c>
      <c r="P601" s="1" t="s">
        <v>3033</v>
      </c>
      <c r="Q601" s="1" t="s">
        <v>57</v>
      </c>
      <c r="R601" s="1" t="s">
        <v>315</v>
      </c>
      <c r="S601" s="1" t="s">
        <v>73</v>
      </c>
      <c r="T601" s="1" t="s">
        <v>36</v>
      </c>
      <c r="U601" s="1" t="s">
        <v>3034</v>
      </c>
      <c r="V601" s="1" t="s">
        <v>38</v>
      </c>
      <c r="W601" s="1" t="s">
        <v>91</v>
      </c>
      <c r="X601" s="1">
        <v>10000572</v>
      </c>
      <c r="Z601" s="1" t="s">
        <v>3035</v>
      </c>
      <c r="AA601" s="1" t="s">
        <v>41</v>
      </c>
      <c r="AB601" s="1" t="s">
        <v>8784</v>
      </c>
    </row>
    <row r="602" spans="1:28" x14ac:dyDescent="0.3">
      <c r="A602" s="1">
        <v>2005</v>
      </c>
      <c r="B602" s="1" t="s">
        <v>3039</v>
      </c>
      <c r="C602" s="1" t="s">
        <v>507</v>
      </c>
      <c r="D602" s="1" t="s">
        <v>3040</v>
      </c>
      <c r="E602" s="1" t="s">
        <v>8785</v>
      </c>
      <c r="F602" s="1" t="s">
        <v>139</v>
      </c>
      <c r="G602" s="1" t="s">
        <v>3041</v>
      </c>
      <c r="H602" s="1" t="s">
        <v>3042</v>
      </c>
      <c r="I602" s="1" t="s">
        <v>3043</v>
      </c>
      <c r="J602" s="1">
        <f t="shared" si="11"/>
        <v>90</v>
      </c>
      <c r="K602" s="1">
        <f t="shared" si="6"/>
        <v>0.4777777777777778</v>
      </c>
      <c r="L602" s="1" t="s">
        <v>3044</v>
      </c>
      <c r="M602" s="1">
        <v>3.9</v>
      </c>
      <c r="N602" s="1" t="s">
        <v>3045</v>
      </c>
      <c r="O602" s="1">
        <v>30</v>
      </c>
      <c r="P602" s="1" t="s">
        <v>3046</v>
      </c>
      <c r="Q602" s="1" t="s">
        <v>57</v>
      </c>
      <c r="R602" s="1" t="s">
        <v>103</v>
      </c>
      <c r="S602" s="1">
        <v>7.4</v>
      </c>
      <c r="T602" s="1" t="s">
        <v>36</v>
      </c>
      <c r="U602" s="1" t="s">
        <v>3047</v>
      </c>
      <c r="V602" s="1" t="s">
        <v>38</v>
      </c>
      <c r="W602" s="1" t="s">
        <v>3048</v>
      </c>
      <c r="X602" s="1">
        <v>10000573</v>
      </c>
      <c r="Z602" s="1" t="s">
        <v>3049</v>
      </c>
      <c r="AA602" s="1" t="s">
        <v>41</v>
      </c>
    </row>
    <row r="603" spans="1:28" x14ac:dyDescent="0.3">
      <c r="A603" s="1">
        <v>2005</v>
      </c>
      <c r="B603" s="1" t="s">
        <v>3039</v>
      </c>
      <c r="C603" s="1" t="s">
        <v>507</v>
      </c>
      <c r="D603" s="1" t="s">
        <v>3040</v>
      </c>
      <c r="E603" s="1" t="s">
        <v>8785</v>
      </c>
      <c r="F603" s="1" t="s">
        <v>139</v>
      </c>
      <c r="G603" s="1" t="s">
        <v>3050</v>
      </c>
      <c r="H603" s="1" t="s">
        <v>3042</v>
      </c>
      <c r="I603" s="1" t="s">
        <v>3051</v>
      </c>
      <c r="J603" s="1">
        <f t="shared" si="11"/>
        <v>83</v>
      </c>
      <c r="K603" s="1">
        <f t="shared" si="6"/>
        <v>0.46987951807228917</v>
      </c>
      <c r="L603" s="1" t="s">
        <v>3052</v>
      </c>
      <c r="M603" s="1">
        <v>2.1</v>
      </c>
      <c r="N603" s="1" t="s">
        <v>3045</v>
      </c>
      <c r="O603" s="1">
        <v>30</v>
      </c>
      <c r="P603" s="1" t="s">
        <v>3053</v>
      </c>
      <c r="Q603" s="1" t="s">
        <v>57</v>
      </c>
      <c r="R603" s="1" t="s">
        <v>103</v>
      </c>
      <c r="S603" s="1">
        <v>7.4</v>
      </c>
      <c r="T603" s="1" t="s">
        <v>36</v>
      </c>
      <c r="U603" s="1" t="s">
        <v>3047</v>
      </c>
      <c r="V603" s="1" t="s">
        <v>3054</v>
      </c>
      <c r="W603" s="1" t="s">
        <v>3048</v>
      </c>
      <c r="X603" s="1">
        <v>10000574</v>
      </c>
      <c r="Z603" s="1" t="s">
        <v>3049</v>
      </c>
      <c r="AA603" s="1" t="s">
        <v>41</v>
      </c>
    </row>
    <row r="604" spans="1:28" x14ac:dyDescent="0.3">
      <c r="A604" s="1">
        <v>2005</v>
      </c>
      <c r="B604" s="1" t="s">
        <v>3055</v>
      </c>
      <c r="C604" s="1" t="s">
        <v>154</v>
      </c>
      <c r="D604" s="1" t="s">
        <v>3056</v>
      </c>
      <c r="E604" s="1" t="s">
        <v>3067</v>
      </c>
      <c r="F604" s="1" t="s">
        <v>3057</v>
      </c>
      <c r="G604" s="1" t="s">
        <v>3058</v>
      </c>
      <c r="H604" s="1" t="s">
        <v>3059</v>
      </c>
      <c r="I604" s="1" t="s">
        <v>3060</v>
      </c>
      <c r="J604" s="1">
        <f t="shared" si="11"/>
        <v>73</v>
      </c>
      <c r="K604" s="1">
        <f t="shared" si="6"/>
        <v>0.52054794520547942</v>
      </c>
      <c r="L604" s="1" t="s">
        <v>3061</v>
      </c>
      <c r="M604" s="1">
        <v>4.7</v>
      </c>
      <c r="N604" s="1" t="s">
        <v>3062</v>
      </c>
      <c r="O604" s="1">
        <v>30</v>
      </c>
      <c r="P604" s="1" t="s">
        <v>3063</v>
      </c>
      <c r="Q604" s="1" t="s">
        <v>33</v>
      </c>
      <c r="R604" s="1" t="s">
        <v>34</v>
      </c>
      <c r="S604" s="1" t="s">
        <v>73</v>
      </c>
      <c r="T604" s="1" t="s">
        <v>36</v>
      </c>
      <c r="U604" s="1" t="s">
        <v>3064</v>
      </c>
      <c r="V604" s="1" t="s">
        <v>38</v>
      </c>
      <c r="W604" s="1" t="s">
        <v>3065</v>
      </c>
      <c r="X604" s="1">
        <v>10000575</v>
      </c>
      <c r="Z604" s="1" t="s">
        <v>3066</v>
      </c>
      <c r="AA604" s="1" t="s">
        <v>41</v>
      </c>
    </row>
    <row r="605" spans="1:28" x14ac:dyDescent="0.3">
      <c r="A605" s="1">
        <v>2005</v>
      </c>
      <c r="B605" s="1" t="s">
        <v>3055</v>
      </c>
      <c r="C605" s="1" t="s">
        <v>154</v>
      </c>
      <c r="D605" s="1" t="s">
        <v>3056</v>
      </c>
      <c r="E605" s="1" t="s">
        <v>3067</v>
      </c>
      <c r="F605" s="1" t="s">
        <v>3057</v>
      </c>
      <c r="G605" s="1" t="s">
        <v>3068</v>
      </c>
      <c r="H605" s="1" t="s">
        <v>3059</v>
      </c>
      <c r="I605" s="1" t="s">
        <v>3069</v>
      </c>
      <c r="J605" s="1">
        <f t="shared" si="11"/>
        <v>66</v>
      </c>
      <c r="K605" s="1">
        <f t="shared" si="6"/>
        <v>0.56060606060606055</v>
      </c>
      <c r="L605" s="1" t="s">
        <v>36</v>
      </c>
      <c r="M605" s="1" t="str">
        <f>IF(L605="Not reported","N/A","")</f>
        <v>N/A</v>
      </c>
      <c r="N605" s="1" t="s">
        <v>3062</v>
      </c>
      <c r="O605" s="1">
        <v>30</v>
      </c>
      <c r="P605" s="1" t="s">
        <v>3063</v>
      </c>
      <c r="Q605" s="1" t="str">
        <f ca="1">IFERROR(__xludf.DUMMYFUNCTION("IFNA(IFS(REGEXMATCH(R606,""MgCl""),""MgCl"",REGEXMATCH(R606,""CaCl""),""CaCl"", REGEXMATCH(R606,""MgCl CaCl""),""MgCl CaCl""),""None"")
"),"MgCl")</f>
        <v>MgCl</v>
      </c>
      <c r="R605" s="1" t="s">
        <v>34</v>
      </c>
      <c r="S605" s="1" t="s">
        <v>73</v>
      </c>
      <c r="T605" s="1" t="s">
        <v>36</v>
      </c>
      <c r="U605" s="1" t="s">
        <v>3064</v>
      </c>
      <c r="V605" s="1" t="s">
        <v>38</v>
      </c>
      <c r="W605" s="1" t="s">
        <v>3065</v>
      </c>
      <c r="X605" s="1">
        <v>10000576</v>
      </c>
      <c r="Z605" s="1" t="s">
        <v>3066</v>
      </c>
      <c r="AA605" s="1" t="s">
        <v>41</v>
      </c>
    </row>
    <row r="606" spans="1:28" x14ac:dyDescent="0.3">
      <c r="A606" s="1">
        <v>2005</v>
      </c>
      <c r="B606" s="1" t="s">
        <v>3070</v>
      </c>
      <c r="C606" s="1" t="s">
        <v>3071</v>
      </c>
      <c r="D606" s="1" t="s">
        <v>3072</v>
      </c>
      <c r="E606" s="1" t="s">
        <v>8592</v>
      </c>
      <c r="F606" s="1" t="s">
        <v>66</v>
      </c>
      <c r="G606" s="1" t="s">
        <v>3073</v>
      </c>
      <c r="H606" s="1" t="s">
        <v>3074</v>
      </c>
      <c r="I606" s="1" t="s">
        <v>3075</v>
      </c>
      <c r="J606" s="1">
        <f t="shared" si="11"/>
        <v>96</v>
      </c>
      <c r="K606" s="1">
        <f t="shared" si="6"/>
        <v>0.41666666666666669</v>
      </c>
      <c r="L606" s="1" t="s">
        <v>3076</v>
      </c>
      <c r="M606" s="1">
        <v>85.2</v>
      </c>
      <c r="N606" s="1" t="s">
        <v>2863</v>
      </c>
      <c r="O606" s="1">
        <v>60</v>
      </c>
      <c r="P606" s="1" t="s">
        <v>3077</v>
      </c>
      <c r="Q606" s="1" t="s">
        <v>297</v>
      </c>
      <c r="R606" s="1" t="s">
        <v>34</v>
      </c>
      <c r="S606" s="1" t="s">
        <v>35</v>
      </c>
      <c r="T606" s="1" t="s">
        <v>36</v>
      </c>
      <c r="U606" s="1" t="s">
        <v>3078</v>
      </c>
      <c r="V606" s="1" t="s">
        <v>38</v>
      </c>
      <c r="W606" s="1" t="s">
        <v>91</v>
      </c>
      <c r="X606" s="1">
        <v>10000577</v>
      </c>
      <c r="Z606" s="1" t="s">
        <v>2866</v>
      </c>
      <c r="AA606" s="1" t="s">
        <v>41</v>
      </c>
    </row>
    <row r="607" spans="1:28" x14ac:dyDescent="0.3">
      <c r="A607" s="1">
        <v>2005</v>
      </c>
      <c r="B607" s="1" t="s">
        <v>3070</v>
      </c>
      <c r="C607" s="1" t="s">
        <v>3071</v>
      </c>
      <c r="D607" s="1" t="s">
        <v>3072</v>
      </c>
      <c r="E607" s="1" t="s">
        <v>8592</v>
      </c>
      <c r="F607" s="1" t="s">
        <v>66</v>
      </c>
      <c r="G607" s="1" t="s">
        <v>3079</v>
      </c>
      <c r="H607" s="1" t="s">
        <v>3074</v>
      </c>
      <c r="I607" s="1" t="s">
        <v>3080</v>
      </c>
      <c r="J607" s="1">
        <f t="shared" si="11"/>
        <v>96</v>
      </c>
      <c r="K607" s="1">
        <f t="shared" si="6"/>
        <v>0.42708333333333331</v>
      </c>
      <c r="L607" s="1" t="s">
        <v>3081</v>
      </c>
      <c r="M607" s="1">
        <v>56.7</v>
      </c>
      <c r="N607" s="1" t="s">
        <v>2863</v>
      </c>
      <c r="O607" s="1">
        <v>60</v>
      </c>
      <c r="P607" s="1" t="s">
        <v>3082</v>
      </c>
      <c r="Q607" s="1" t="s">
        <v>297</v>
      </c>
      <c r="R607" s="1" t="s">
        <v>34</v>
      </c>
      <c r="S607" s="1" t="s">
        <v>35</v>
      </c>
      <c r="T607" s="1" t="s">
        <v>36</v>
      </c>
      <c r="U607" s="1" t="s">
        <v>3078</v>
      </c>
      <c r="V607" s="1" t="s">
        <v>38</v>
      </c>
      <c r="W607" s="1" t="s">
        <v>91</v>
      </c>
      <c r="X607" s="1">
        <v>10000578</v>
      </c>
      <c r="Z607" s="1" t="s">
        <v>2866</v>
      </c>
      <c r="AA607" s="1" t="s">
        <v>41</v>
      </c>
    </row>
    <row r="608" spans="1:28" x14ac:dyDescent="0.3">
      <c r="A608" s="1">
        <v>2005</v>
      </c>
      <c r="B608" s="1" t="s">
        <v>3070</v>
      </c>
      <c r="C608" s="1" t="s">
        <v>3071</v>
      </c>
      <c r="D608" s="1" t="s">
        <v>3072</v>
      </c>
      <c r="E608" s="1" t="s">
        <v>8592</v>
      </c>
      <c r="F608" s="1" t="s">
        <v>66</v>
      </c>
      <c r="G608" s="1" t="s">
        <v>3083</v>
      </c>
      <c r="H608" s="1" t="s">
        <v>3074</v>
      </c>
      <c r="I608" s="1" t="s">
        <v>3084</v>
      </c>
      <c r="J608" s="1">
        <f t="shared" si="11"/>
        <v>94</v>
      </c>
      <c r="K608" s="1">
        <f t="shared" si="6"/>
        <v>0.51063829787234039</v>
      </c>
      <c r="L608" s="1" t="s">
        <v>3085</v>
      </c>
      <c r="M608" s="1">
        <v>65.5</v>
      </c>
      <c r="N608" s="1" t="s">
        <v>2863</v>
      </c>
      <c r="O608" s="1">
        <v>60</v>
      </c>
      <c r="P608" s="1" t="s">
        <v>3082</v>
      </c>
      <c r="Q608" s="1" t="s">
        <v>297</v>
      </c>
      <c r="R608" s="1" t="s">
        <v>34</v>
      </c>
      <c r="S608" s="1" t="s">
        <v>35</v>
      </c>
      <c r="T608" s="1" t="s">
        <v>36</v>
      </c>
      <c r="U608" s="1" t="s">
        <v>3078</v>
      </c>
      <c r="V608" s="1" t="s">
        <v>38</v>
      </c>
      <c r="W608" s="1" t="s">
        <v>91</v>
      </c>
      <c r="X608" s="1">
        <v>10000579</v>
      </c>
      <c r="Z608" s="1" t="s">
        <v>2866</v>
      </c>
      <c r="AA608" s="1" t="s">
        <v>41</v>
      </c>
    </row>
    <row r="609" spans="1:27" x14ac:dyDescent="0.3">
      <c r="A609" s="1">
        <v>2005</v>
      </c>
      <c r="B609" s="1" t="s">
        <v>3070</v>
      </c>
      <c r="C609" s="1" t="s">
        <v>3071</v>
      </c>
      <c r="D609" s="1" t="s">
        <v>3072</v>
      </c>
      <c r="E609" s="1" t="s">
        <v>8592</v>
      </c>
      <c r="F609" s="1" t="s">
        <v>66</v>
      </c>
      <c r="G609" s="1" t="s">
        <v>3086</v>
      </c>
      <c r="H609" s="1" t="s">
        <v>3074</v>
      </c>
      <c r="I609" s="1" t="s">
        <v>3087</v>
      </c>
      <c r="J609" s="1">
        <f t="shared" si="11"/>
        <v>95</v>
      </c>
      <c r="K609" s="1">
        <f t="shared" si="6"/>
        <v>0.41052631578947368</v>
      </c>
      <c r="L609" s="1" t="s">
        <v>3088</v>
      </c>
      <c r="M609" s="1">
        <v>59</v>
      </c>
      <c r="N609" s="1" t="s">
        <v>2863</v>
      </c>
      <c r="O609" s="1">
        <v>60</v>
      </c>
      <c r="P609" s="1" t="s">
        <v>3082</v>
      </c>
      <c r="Q609" s="1" t="s">
        <v>297</v>
      </c>
      <c r="R609" s="1" t="s">
        <v>34</v>
      </c>
      <c r="S609" s="1" t="s">
        <v>35</v>
      </c>
      <c r="T609" s="1" t="s">
        <v>36</v>
      </c>
      <c r="U609" s="1" t="s">
        <v>3078</v>
      </c>
      <c r="V609" s="1" t="s">
        <v>38</v>
      </c>
      <c r="W609" s="1" t="s">
        <v>91</v>
      </c>
      <c r="X609" s="1">
        <v>10000580</v>
      </c>
      <c r="Z609" s="1" t="s">
        <v>2866</v>
      </c>
      <c r="AA609" s="1" t="s">
        <v>41</v>
      </c>
    </row>
    <row r="610" spans="1:27" x14ac:dyDescent="0.3">
      <c r="A610" s="1">
        <v>2005</v>
      </c>
      <c r="B610" s="1" t="s">
        <v>3070</v>
      </c>
      <c r="C610" s="1" t="s">
        <v>3071</v>
      </c>
      <c r="D610" s="1" t="s">
        <v>3072</v>
      </c>
      <c r="E610" s="1" t="s">
        <v>8592</v>
      </c>
      <c r="F610" s="1" t="s">
        <v>66</v>
      </c>
      <c r="G610" s="1" t="s">
        <v>2244</v>
      </c>
      <c r="H610" s="1" t="s">
        <v>3074</v>
      </c>
      <c r="I610" s="1" t="s">
        <v>3089</v>
      </c>
      <c r="J610" s="1">
        <f t="shared" si="11"/>
        <v>96</v>
      </c>
      <c r="K610" s="1">
        <f t="shared" si="6"/>
        <v>0.40625</v>
      </c>
      <c r="L610" s="1" t="s">
        <v>36</v>
      </c>
      <c r="M610" s="1" t="str">
        <f>IF(L610="Not reported","N/A","")</f>
        <v>N/A</v>
      </c>
      <c r="N610" s="1" t="s">
        <v>2863</v>
      </c>
      <c r="O610" s="1">
        <v>60</v>
      </c>
      <c r="P610" s="1" t="s">
        <v>3082</v>
      </c>
      <c r="Q610" s="1" t="s">
        <v>297</v>
      </c>
      <c r="R610" s="1" t="s">
        <v>34</v>
      </c>
      <c r="S610" s="1" t="s">
        <v>35</v>
      </c>
      <c r="T610" s="1" t="s">
        <v>36</v>
      </c>
      <c r="U610" s="1" t="s">
        <v>3078</v>
      </c>
      <c r="V610" s="1" t="s">
        <v>38</v>
      </c>
      <c r="W610" s="1" t="s">
        <v>91</v>
      </c>
      <c r="X610" s="1">
        <v>10000581</v>
      </c>
      <c r="Z610" s="1" t="s">
        <v>2866</v>
      </c>
      <c r="AA610" s="1" t="s">
        <v>41</v>
      </c>
    </row>
    <row r="611" spans="1:27" x14ac:dyDescent="0.3">
      <c r="A611" s="1">
        <v>2006</v>
      </c>
      <c r="B611" s="1" t="s">
        <v>3090</v>
      </c>
      <c r="C611" s="1" t="s">
        <v>494</v>
      </c>
      <c r="D611" s="1" t="s">
        <v>3091</v>
      </c>
      <c r="E611" s="1" t="s">
        <v>3104</v>
      </c>
      <c r="F611" s="1" t="s">
        <v>26</v>
      </c>
      <c r="G611" s="1" t="s">
        <v>3092</v>
      </c>
      <c r="H611" s="1" t="s">
        <v>3093</v>
      </c>
      <c r="I611" s="1" t="s">
        <v>3094</v>
      </c>
      <c r="J611" s="1">
        <f t="shared" si="11"/>
        <v>75</v>
      </c>
      <c r="K611" s="1">
        <f t="shared" si="6"/>
        <v>0.48</v>
      </c>
      <c r="L611" s="1" t="s">
        <v>3095</v>
      </c>
      <c r="M611" s="1">
        <v>460</v>
      </c>
      <c r="N611" s="1" t="s">
        <v>3096</v>
      </c>
      <c r="O611" s="1">
        <v>30</v>
      </c>
      <c r="P611" s="1" t="s">
        <v>3097</v>
      </c>
      <c r="Q611" s="1" t="s">
        <v>57</v>
      </c>
      <c r="R611" s="1" t="s">
        <v>34</v>
      </c>
      <c r="S611" s="1" t="s">
        <v>391</v>
      </c>
      <c r="T611" s="1" t="s">
        <v>36</v>
      </c>
      <c r="U611" s="1" t="s">
        <v>3098</v>
      </c>
      <c r="V611" s="1" t="s">
        <v>38</v>
      </c>
      <c r="W611" s="1" t="s">
        <v>3099</v>
      </c>
      <c r="X611" s="1">
        <v>10000582</v>
      </c>
      <c r="Z611" s="1" t="s">
        <v>3100</v>
      </c>
      <c r="AA611" s="1" t="s">
        <v>41</v>
      </c>
    </row>
    <row r="612" spans="1:27" x14ac:dyDescent="0.3">
      <c r="A612" s="1">
        <v>2006</v>
      </c>
      <c r="B612" s="1" t="s">
        <v>3090</v>
      </c>
      <c r="C612" s="1" t="s">
        <v>494</v>
      </c>
      <c r="D612" s="1" t="s">
        <v>3091</v>
      </c>
      <c r="E612" s="1" t="s">
        <v>3104</v>
      </c>
      <c r="F612" s="1" t="s">
        <v>26</v>
      </c>
      <c r="G612" s="1" t="s">
        <v>3101</v>
      </c>
      <c r="H612" s="1" t="s">
        <v>3093</v>
      </c>
      <c r="I612" s="1" t="s">
        <v>3102</v>
      </c>
      <c r="J612" s="1">
        <f t="shared" si="11"/>
        <v>80</v>
      </c>
      <c r="K612" s="1">
        <f t="shared" si="6"/>
        <v>0.41249999999999998</v>
      </c>
      <c r="L612" s="1" t="s">
        <v>3103</v>
      </c>
      <c r="M612" s="1">
        <v>375</v>
      </c>
      <c r="N612" s="1" t="s">
        <v>3096</v>
      </c>
      <c r="O612" s="1">
        <v>30</v>
      </c>
      <c r="P612" s="1" t="s">
        <v>3097</v>
      </c>
      <c r="Q612" s="1" t="s">
        <v>57</v>
      </c>
      <c r="R612" s="1" t="s">
        <v>34</v>
      </c>
      <c r="S612" s="1" t="s">
        <v>391</v>
      </c>
      <c r="T612" s="1" t="s">
        <v>36</v>
      </c>
      <c r="U612" s="1" t="s">
        <v>3098</v>
      </c>
      <c r="V612" s="1" t="s">
        <v>38</v>
      </c>
      <c r="W612" s="1" t="s">
        <v>91</v>
      </c>
      <c r="X612" s="1">
        <v>10000583</v>
      </c>
      <c r="Z612" s="1" t="s">
        <v>3100</v>
      </c>
      <c r="AA612" s="1" t="s">
        <v>41</v>
      </c>
    </row>
    <row r="613" spans="1:27" x14ac:dyDescent="0.3">
      <c r="A613" s="1">
        <v>2006</v>
      </c>
      <c r="B613" s="1" t="s">
        <v>3090</v>
      </c>
      <c r="C613" s="1" t="s">
        <v>494</v>
      </c>
      <c r="D613" s="1" t="s">
        <v>3091</v>
      </c>
      <c r="E613" s="1" t="s">
        <v>3104</v>
      </c>
      <c r="F613" s="1" t="s">
        <v>26</v>
      </c>
      <c r="G613" s="1" t="s">
        <v>3105</v>
      </c>
      <c r="H613" s="1" t="s">
        <v>3093</v>
      </c>
      <c r="I613" s="1" t="s">
        <v>3106</v>
      </c>
      <c r="J613" s="1">
        <f t="shared" si="11"/>
        <v>79</v>
      </c>
      <c r="K613" s="1">
        <f t="shared" si="6"/>
        <v>0.49367088607594939</v>
      </c>
      <c r="L613" s="1" t="s">
        <v>3107</v>
      </c>
      <c r="M613" s="1">
        <v>625</v>
      </c>
      <c r="N613" s="1" t="s">
        <v>3096</v>
      </c>
      <c r="O613" s="1">
        <v>30</v>
      </c>
      <c r="P613" s="1" t="s">
        <v>3097</v>
      </c>
      <c r="Q613" s="1" t="s">
        <v>57</v>
      </c>
      <c r="R613" s="1" t="s">
        <v>34</v>
      </c>
      <c r="S613" s="1" t="s">
        <v>391</v>
      </c>
      <c r="T613" s="1" t="s">
        <v>36</v>
      </c>
      <c r="U613" s="1" t="s">
        <v>3098</v>
      </c>
      <c r="V613" s="1" t="s">
        <v>38</v>
      </c>
      <c r="W613" s="1" t="s">
        <v>91</v>
      </c>
      <c r="X613" s="1">
        <v>10000584</v>
      </c>
      <c r="Z613" s="1" t="s">
        <v>3100</v>
      </c>
      <c r="AA613" s="1" t="s">
        <v>41</v>
      </c>
    </row>
    <row r="614" spans="1:27" x14ac:dyDescent="0.3">
      <c r="A614" s="1">
        <v>2006</v>
      </c>
      <c r="B614" s="1" t="s">
        <v>3090</v>
      </c>
      <c r="C614" s="1" t="s">
        <v>494</v>
      </c>
      <c r="D614" s="1" t="s">
        <v>3091</v>
      </c>
      <c r="E614" s="1" t="s">
        <v>3104</v>
      </c>
      <c r="F614" s="1" t="s">
        <v>26</v>
      </c>
      <c r="G614" s="1" t="s">
        <v>3108</v>
      </c>
      <c r="H614" s="1" t="s">
        <v>3093</v>
      </c>
      <c r="I614" s="1" t="s">
        <v>3109</v>
      </c>
      <c r="J614" s="1">
        <f t="shared" si="11"/>
        <v>32</v>
      </c>
      <c r="K614" s="1">
        <f t="shared" ref="K614:K843" si="18">((LEN(I614)- LEN(SUBSTITUTE(I614,"G",""))
)+ (LEN(I614)- LEN(SUBSTITUTE(I614,"C",""))
)+ (LEN(I614)- LEN(SUBSTITUTE(I614,"g",""))
)+ (LEN(I614)- LEN(SUBSTITUTE(I614,"c",""))
))/J614</f>
        <v>0.46875</v>
      </c>
      <c r="L614" s="1" t="s">
        <v>3110</v>
      </c>
      <c r="M614" s="1">
        <v>325</v>
      </c>
      <c r="N614" s="1" t="s">
        <v>3096</v>
      </c>
      <c r="O614" s="1">
        <v>30</v>
      </c>
      <c r="P614" s="1" t="s">
        <v>3097</v>
      </c>
      <c r="Q614" s="1" t="s">
        <v>57</v>
      </c>
      <c r="R614" s="1" t="s">
        <v>34</v>
      </c>
      <c r="S614" s="1" t="s">
        <v>391</v>
      </c>
      <c r="T614" s="1" t="s">
        <v>36</v>
      </c>
      <c r="U614" s="1" t="s">
        <v>3098</v>
      </c>
      <c r="V614" s="1" t="s">
        <v>38</v>
      </c>
      <c r="W614" s="1" t="s">
        <v>91</v>
      </c>
      <c r="X614" s="1">
        <v>10000585</v>
      </c>
      <c r="Z614" s="1" t="s">
        <v>3100</v>
      </c>
      <c r="AA614" s="1" t="s">
        <v>41</v>
      </c>
    </row>
    <row r="615" spans="1:27" x14ac:dyDescent="0.3">
      <c r="A615" s="1">
        <v>2006</v>
      </c>
      <c r="B615" s="1" t="s">
        <v>3111</v>
      </c>
      <c r="C615" s="1" t="s">
        <v>3112</v>
      </c>
      <c r="D615" s="1" t="s">
        <v>3113</v>
      </c>
      <c r="E615" s="1" t="s">
        <v>8593</v>
      </c>
      <c r="F615" s="1" t="s">
        <v>66</v>
      </c>
      <c r="G615" s="1" t="s">
        <v>3114</v>
      </c>
      <c r="H615" s="1" t="s">
        <v>3115</v>
      </c>
      <c r="I615" s="1" t="s">
        <v>3116</v>
      </c>
      <c r="J615" s="1">
        <f t="shared" si="11"/>
        <v>80</v>
      </c>
      <c r="K615" s="1">
        <f t="shared" si="18"/>
        <v>0.5625</v>
      </c>
      <c r="L615" s="1" t="s">
        <v>3117</v>
      </c>
      <c r="M615" s="1">
        <v>50</v>
      </c>
      <c r="N615" s="1" t="s">
        <v>3118</v>
      </c>
      <c r="O615" s="1">
        <v>35</v>
      </c>
      <c r="P615" s="1" t="s">
        <v>3119</v>
      </c>
      <c r="Q615" s="1" t="s">
        <v>297</v>
      </c>
      <c r="R615" s="1" t="s">
        <v>315</v>
      </c>
      <c r="S615" s="1">
        <v>7.35</v>
      </c>
      <c r="T615" s="1" t="s">
        <v>3120</v>
      </c>
      <c r="U615" s="1" t="s">
        <v>3121</v>
      </c>
      <c r="V615" s="1" t="s">
        <v>38</v>
      </c>
      <c r="W615" s="1" t="s">
        <v>91</v>
      </c>
      <c r="X615" s="1">
        <v>10000586</v>
      </c>
      <c r="Z615" s="1" t="s">
        <v>3122</v>
      </c>
      <c r="AA615" s="1" t="s">
        <v>41</v>
      </c>
    </row>
    <row r="616" spans="1:27" x14ac:dyDescent="0.3">
      <c r="A616" s="1">
        <v>2006</v>
      </c>
      <c r="B616" s="1" t="s">
        <v>3111</v>
      </c>
      <c r="C616" s="1" t="s">
        <v>3112</v>
      </c>
      <c r="D616" s="1" t="s">
        <v>3113</v>
      </c>
      <c r="E616" s="1" t="s">
        <v>8594</v>
      </c>
      <c r="F616" s="1" t="s">
        <v>66</v>
      </c>
      <c r="G616" s="1" t="s">
        <v>3123</v>
      </c>
      <c r="H616" s="1" t="s">
        <v>3115</v>
      </c>
      <c r="I616" s="1" t="s">
        <v>3124</v>
      </c>
      <c r="J616" s="1">
        <f t="shared" si="11"/>
        <v>80</v>
      </c>
      <c r="K616" s="1">
        <f t="shared" si="18"/>
        <v>0.52500000000000002</v>
      </c>
      <c r="L616" s="1" t="s">
        <v>3125</v>
      </c>
      <c r="M616" s="1">
        <v>28</v>
      </c>
      <c r="N616" s="1" t="s">
        <v>3118</v>
      </c>
      <c r="O616" s="1">
        <v>35</v>
      </c>
      <c r="P616" s="1" t="s">
        <v>3126</v>
      </c>
      <c r="Q616" s="1" t="s">
        <v>297</v>
      </c>
      <c r="R616" s="1" t="s">
        <v>315</v>
      </c>
      <c r="S616" s="1">
        <v>7.35</v>
      </c>
      <c r="T616" s="1" t="s">
        <v>3127</v>
      </c>
      <c r="U616" s="1" t="s">
        <v>3121</v>
      </c>
      <c r="V616" s="1" t="s">
        <v>38</v>
      </c>
      <c r="W616" s="1" t="s">
        <v>91</v>
      </c>
      <c r="X616" s="1">
        <v>10000587</v>
      </c>
      <c r="Z616" s="1" t="s">
        <v>3122</v>
      </c>
      <c r="AA616" s="1" t="s">
        <v>41</v>
      </c>
    </row>
    <row r="617" spans="1:27" x14ac:dyDescent="0.3">
      <c r="A617" s="1">
        <v>2006</v>
      </c>
      <c r="B617" s="1" t="s">
        <v>3111</v>
      </c>
      <c r="C617" s="1" t="s">
        <v>3112</v>
      </c>
      <c r="D617" s="1" t="s">
        <v>3113</v>
      </c>
      <c r="E617" s="1" t="s">
        <v>8594</v>
      </c>
      <c r="F617" s="1" t="s">
        <v>66</v>
      </c>
      <c r="G617" s="1" t="s">
        <v>3128</v>
      </c>
      <c r="H617" s="1" t="s">
        <v>3115</v>
      </c>
      <c r="I617" s="1" t="s">
        <v>3129</v>
      </c>
      <c r="J617" s="1">
        <f t="shared" si="11"/>
        <v>80</v>
      </c>
      <c r="K617" s="1">
        <f t="shared" si="18"/>
        <v>0.6</v>
      </c>
      <c r="L617" s="1" t="s">
        <v>3130</v>
      </c>
      <c r="M617" s="1">
        <v>130</v>
      </c>
      <c r="N617" s="1" t="s">
        <v>3118</v>
      </c>
      <c r="O617" s="1">
        <v>35</v>
      </c>
      <c r="P617" s="1" t="s">
        <v>3131</v>
      </c>
      <c r="Q617" s="1" t="s">
        <v>297</v>
      </c>
      <c r="R617" s="1" t="s">
        <v>315</v>
      </c>
      <c r="S617" s="1">
        <v>7.35</v>
      </c>
      <c r="T617" s="1" t="s">
        <v>3132</v>
      </c>
      <c r="U617" s="1" t="s">
        <v>3121</v>
      </c>
      <c r="V617" s="1" t="s">
        <v>38</v>
      </c>
      <c r="W617" s="1" t="s">
        <v>91</v>
      </c>
      <c r="X617" s="1">
        <v>10000588</v>
      </c>
      <c r="Z617" s="1" t="s">
        <v>3122</v>
      </c>
      <c r="AA617" s="1" t="s">
        <v>41</v>
      </c>
    </row>
    <row r="618" spans="1:27" x14ac:dyDescent="0.3">
      <c r="A618" s="1">
        <v>2006</v>
      </c>
      <c r="B618" s="1" t="s">
        <v>3133</v>
      </c>
      <c r="C618" s="1" t="s">
        <v>154</v>
      </c>
      <c r="D618" s="1" t="s">
        <v>3134</v>
      </c>
      <c r="E618" s="1" t="s">
        <v>8786</v>
      </c>
      <c r="F618" s="1" t="s">
        <v>26</v>
      </c>
      <c r="G618" s="1" t="s">
        <v>3135</v>
      </c>
      <c r="H618" s="1" t="s">
        <v>3136</v>
      </c>
      <c r="I618" s="1" t="s">
        <v>3137</v>
      </c>
      <c r="J618" s="1">
        <f t="shared" si="11"/>
        <v>80</v>
      </c>
      <c r="K618" s="1">
        <f t="shared" si="18"/>
        <v>0.47499999999999998</v>
      </c>
      <c r="L618" s="1" t="s">
        <v>3138</v>
      </c>
      <c r="M618" s="1">
        <v>290</v>
      </c>
      <c r="N618" s="1" t="s">
        <v>3139</v>
      </c>
      <c r="O618" s="1">
        <v>30</v>
      </c>
      <c r="P618" s="1" t="s">
        <v>3140</v>
      </c>
      <c r="Q618" s="1" t="s">
        <v>297</v>
      </c>
      <c r="R618" s="1" t="s">
        <v>34</v>
      </c>
      <c r="S618" s="1" t="s">
        <v>89</v>
      </c>
      <c r="T618" s="1" t="s">
        <v>36</v>
      </c>
      <c r="U618" s="1" t="s">
        <v>3141</v>
      </c>
      <c r="V618" s="1" t="s">
        <v>38</v>
      </c>
      <c r="W618" s="1" t="s">
        <v>3142</v>
      </c>
      <c r="X618" s="1">
        <v>10000589</v>
      </c>
      <c r="Z618" s="1" t="s">
        <v>3143</v>
      </c>
      <c r="AA618" s="1" t="s">
        <v>41</v>
      </c>
    </row>
    <row r="619" spans="1:27" x14ac:dyDescent="0.3">
      <c r="A619" s="1">
        <v>2006</v>
      </c>
      <c r="B619" s="1" t="s">
        <v>3133</v>
      </c>
      <c r="C619" s="1" t="s">
        <v>154</v>
      </c>
      <c r="D619" s="1" t="s">
        <v>3134</v>
      </c>
      <c r="E619" s="1" t="s">
        <v>8786</v>
      </c>
      <c r="F619" s="1" t="s">
        <v>26</v>
      </c>
      <c r="G619" s="1" t="s">
        <v>3135</v>
      </c>
      <c r="H619" s="1" t="s">
        <v>3144</v>
      </c>
      <c r="I619" s="1" t="s">
        <v>3137</v>
      </c>
      <c r="J619" s="1">
        <f t="shared" si="11"/>
        <v>80</v>
      </c>
      <c r="K619" s="1">
        <f t="shared" si="18"/>
        <v>0.47499999999999998</v>
      </c>
      <c r="L619" s="1" t="s">
        <v>3145</v>
      </c>
      <c r="M619" s="1">
        <v>410</v>
      </c>
      <c r="N619" s="1" t="s">
        <v>3139</v>
      </c>
      <c r="O619" s="1">
        <v>30</v>
      </c>
      <c r="P619" s="1" t="s">
        <v>3140</v>
      </c>
      <c r="Q619" s="1" t="s">
        <v>297</v>
      </c>
      <c r="R619" s="1" t="s">
        <v>34</v>
      </c>
      <c r="S619" s="1" t="s">
        <v>89</v>
      </c>
      <c r="T619" s="1" t="s">
        <v>36</v>
      </c>
      <c r="U619" s="1" t="s">
        <v>3141</v>
      </c>
      <c r="V619" s="1" t="s">
        <v>38</v>
      </c>
      <c r="W619" s="1" t="s">
        <v>3146</v>
      </c>
      <c r="X619" s="1">
        <v>10000589</v>
      </c>
      <c r="Z619" s="1" t="s">
        <v>3143</v>
      </c>
      <c r="AA619" s="1" t="s">
        <v>41</v>
      </c>
    </row>
    <row r="620" spans="1:27" x14ac:dyDescent="0.3">
      <c r="A620" s="1">
        <v>2006</v>
      </c>
      <c r="B620" s="1" t="s">
        <v>3133</v>
      </c>
      <c r="C620" s="1" t="s">
        <v>154</v>
      </c>
      <c r="D620" s="1" t="s">
        <v>3134</v>
      </c>
      <c r="E620" s="1" t="s">
        <v>8786</v>
      </c>
      <c r="F620" s="1" t="s">
        <v>26</v>
      </c>
      <c r="G620" s="1" t="s">
        <v>3147</v>
      </c>
      <c r="H620" s="1" t="s">
        <v>3136</v>
      </c>
      <c r="I620" s="1" t="s">
        <v>3148</v>
      </c>
      <c r="J620" s="1">
        <f t="shared" si="11"/>
        <v>80</v>
      </c>
      <c r="K620" s="1">
        <f t="shared" si="18"/>
        <v>0.46250000000000002</v>
      </c>
      <c r="L620" s="1" t="s">
        <v>3149</v>
      </c>
      <c r="M620" s="1">
        <v>430</v>
      </c>
      <c r="N620" s="1" t="s">
        <v>3139</v>
      </c>
      <c r="O620" s="1">
        <v>30</v>
      </c>
      <c r="P620" s="1" t="s">
        <v>3140</v>
      </c>
      <c r="Q620" s="1" t="s">
        <v>297</v>
      </c>
      <c r="R620" s="1" t="s">
        <v>34</v>
      </c>
      <c r="S620" s="1" t="s">
        <v>89</v>
      </c>
      <c r="T620" s="1" t="s">
        <v>36</v>
      </c>
      <c r="U620" s="1" t="s">
        <v>3141</v>
      </c>
      <c r="V620" s="1" t="s">
        <v>38</v>
      </c>
      <c r="W620" s="1" t="s">
        <v>3142</v>
      </c>
      <c r="X620" s="1">
        <v>10000590</v>
      </c>
      <c r="Z620" s="1" t="s">
        <v>3143</v>
      </c>
      <c r="AA620" s="1" t="s">
        <v>41</v>
      </c>
    </row>
    <row r="621" spans="1:27" x14ac:dyDescent="0.3">
      <c r="A621" s="1">
        <v>2006</v>
      </c>
      <c r="B621" s="1" t="s">
        <v>3133</v>
      </c>
      <c r="C621" s="1" t="s">
        <v>154</v>
      </c>
      <c r="D621" s="1" t="s">
        <v>3134</v>
      </c>
      <c r="E621" s="1" t="s">
        <v>8786</v>
      </c>
      <c r="F621" s="1" t="s">
        <v>26</v>
      </c>
      <c r="G621" s="1" t="s">
        <v>3147</v>
      </c>
      <c r="H621" s="1" t="s">
        <v>3144</v>
      </c>
      <c r="I621" s="1" t="s">
        <v>3148</v>
      </c>
      <c r="J621" s="1">
        <f t="shared" si="11"/>
        <v>80</v>
      </c>
      <c r="K621" s="1">
        <f t="shared" si="18"/>
        <v>0.46250000000000002</v>
      </c>
      <c r="L621" s="1" t="s">
        <v>3150</v>
      </c>
      <c r="M621" s="1">
        <v>500</v>
      </c>
      <c r="N621" s="1" t="s">
        <v>3139</v>
      </c>
      <c r="O621" s="1">
        <v>30</v>
      </c>
      <c r="P621" s="1" t="s">
        <v>3140</v>
      </c>
      <c r="Q621" s="1" t="s">
        <v>297</v>
      </c>
      <c r="R621" s="1" t="s">
        <v>34</v>
      </c>
      <c r="S621" s="1" t="s">
        <v>89</v>
      </c>
      <c r="T621" s="1" t="s">
        <v>36</v>
      </c>
      <c r="U621" s="1" t="s">
        <v>3141</v>
      </c>
      <c r="V621" s="1" t="s">
        <v>38</v>
      </c>
      <c r="W621" s="1" t="s">
        <v>3146</v>
      </c>
      <c r="X621" s="1">
        <v>10000590</v>
      </c>
      <c r="Z621" s="1" t="s">
        <v>3143</v>
      </c>
      <c r="AA621" s="1" t="s">
        <v>41</v>
      </c>
    </row>
    <row r="622" spans="1:27" x14ac:dyDescent="0.3">
      <c r="A622" s="1">
        <v>2006</v>
      </c>
      <c r="B622" s="1" t="s">
        <v>3133</v>
      </c>
      <c r="C622" s="1" t="s">
        <v>154</v>
      </c>
      <c r="D622" s="1" t="s">
        <v>3134</v>
      </c>
      <c r="E622" s="1" t="s">
        <v>8786</v>
      </c>
      <c r="F622" s="1" t="s">
        <v>26</v>
      </c>
      <c r="G622" s="1" t="s">
        <v>3151</v>
      </c>
      <c r="H622" s="1" t="s">
        <v>3136</v>
      </c>
      <c r="I622" s="1" t="s">
        <v>3152</v>
      </c>
      <c r="J622" s="1">
        <f t="shared" si="11"/>
        <v>80</v>
      </c>
      <c r="K622" s="1">
        <f t="shared" si="18"/>
        <v>0.48749999999999999</v>
      </c>
      <c r="L622" s="1" t="s">
        <v>36</v>
      </c>
      <c r="M622" s="1" t="str">
        <f>IF(L622="Not reported","N/A","")</f>
        <v>N/A</v>
      </c>
      <c r="N622" s="1" t="s">
        <v>3139</v>
      </c>
      <c r="O622" s="1">
        <v>30</v>
      </c>
      <c r="P622" s="1" t="s">
        <v>3140</v>
      </c>
      <c r="Q622" s="1" t="s">
        <v>297</v>
      </c>
      <c r="R622" s="1" t="s">
        <v>34</v>
      </c>
      <c r="S622" s="1" t="s">
        <v>89</v>
      </c>
      <c r="T622" s="1" t="s">
        <v>36</v>
      </c>
      <c r="U622" s="1" t="s">
        <v>3141</v>
      </c>
      <c r="V622" s="1" t="s">
        <v>38</v>
      </c>
      <c r="W622" s="1" t="s">
        <v>3142</v>
      </c>
      <c r="X622" s="1">
        <v>10000591</v>
      </c>
      <c r="Z622" s="1" t="s">
        <v>3153</v>
      </c>
      <c r="AA622" s="1" t="s">
        <v>41</v>
      </c>
    </row>
    <row r="623" spans="1:27" x14ac:dyDescent="0.3">
      <c r="A623" s="1">
        <v>2006</v>
      </c>
      <c r="B623" s="1" t="s">
        <v>3133</v>
      </c>
      <c r="C623" s="1" t="s">
        <v>154</v>
      </c>
      <c r="D623" s="1" t="s">
        <v>3134</v>
      </c>
      <c r="E623" s="1" t="s">
        <v>8786</v>
      </c>
      <c r="F623" s="1" t="s">
        <v>26</v>
      </c>
      <c r="G623" s="1" t="s">
        <v>3154</v>
      </c>
      <c r="H623" s="1" t="s">
        <v>3136</v>
      </c>
      <c r="I623" s="1" t="s">
        <v>3155</v>
      </c>
      <c r="J623" s="1">
        <f t="shared" si="11"/>
        <v>80</v>
      </c>
      <c r="K623" s="1">
        <f t="shared" si="18"/>
        <v>0.5</v>
      </c>
      <c r="L623" s="1" t="s">
        <v>3156</v>
      </c>
      <c r="M623" s="1">
        <v>490</v>
      </c>
      <c r="N623" s="1" t="s">
        <v>3157</v>
      </c>
      <c r="O623" s="1">
        <v>30</v>
      </c>
      <c r="P623" s="1" t="s">
        <v>3140</v>
      </c>
      <c r="Q623" s="1" t="s">
        <v>297</v>
      </c>
      <c r="R623" s="1" t="s">
        <v>34</v>
      </c>
      <c r="S623" s="1" t="s">
        <v>89</v>
      </c>
      <c r="T623" s="1" t="s">
        <v>36</v>
      </c>
      <c r="U623" s="1" t="s">
        <v>3141</v>
      </c>
      <c r="V623" s="1" t="s">
        <v>38</v>
      </c>
      <c r="W623" s="1" t="s">
        <v>3142</v>
      </c>
      <c r="X623" s="1">
        <v>10000592</v>
      </c>
      <c r="Z623" s="1" t="s">
        <v>3143</v>
      </c>
      <c r="AA623" s="1" t="s">
        <v>41</v>
      </c>
    </row>
    <row r="624" spans="1:27" x14ac:dyDescent="0.3">
      <c r="A624" s="1">
        <v>2006</v>
      </c>
      <c r="B624" s="1" t="s">
        <v>3133</v>
      </c>
      <c r="C624" s="1" t="s">
        <v>154</v>
      </c>
      <c r="D624" s="1" t="s">
        <v>3134</v>
      </c>
      <c r="E624" s="1" t="s">
        <v>8786</v>
      </c>
      <c r="F624" s="1" t="s">
        <v>26</v>
      </c>
      <c r="G624" s="1" t="s">
        <v>3154</v>
      </c>
      <c r="H624" s="1" t="s">
        <v>3144</v>
      </c>
      <c r="I624" s="1" t="s">
        <v>3155</v>
      </c>
      <c r="J624" s="1">
        <f t="shared" si="11"/>
        <v>80</v>
      </c>
      <c r="K624" s="1">
        <f t="shared" si="18"/>
        <v>0.5</v>
      </c>
      <c r="L624" s="1" t="s">
        <v>3158</v>
      </c>
      <c r="M624" s="1">
        <v>750</v>
      </c>
      <c r="N624" s="1" t="s">
        <v>3157</v>
      </c>
      <c r="O624" s="1">
        <v>30</v>
      </c>
      <c r="P624" s="1" t="s">
        <v>3140</v>
      </c>
      <c r="Q624" s="1" t="s">
        <v>297</v>
      </c>
      <c r="R624" s="1" t="s">
        <v>34</v>
      </c>
      <c r="S624" s="1" t="s">
        <v>89</v>
      </c>
      <c r="T624" s="1" t="s">
        <v>36</v>
      </c>
      <c r="U624" s="1" t="s">
        <v>3141</v>
      </c>
      <c r="V624" s="1" t="s">
        <v>38</v>
      </c>
      <c r="W624" s="1" t="s">
        <v>3146</v>
      </c>
      <c r="X624" s="1">
        <v>10000592</v>
      </c>
      <c r="Z624" s="1" t="s">
        <v>3143</v>
      </c>
      <c r="AA624" s="1" t="s">
        <v>41</v>
      </c>
    </row>
    <row r="625" spans="1:28" x14ac:dyDescent="0.3">
      <c r="A625" s="1">
        <v>2006</v>
      </c>
      <c r="B625" s="1" t="s">
        <v>3133</v>
      </c>
      <c r="C625" s="1" t="s">
        <v>154</v>
      </c>
      <c r="D625" s="1" t="s">
        <v>3134</v>
      </c>
      <c r="E625" s="1" t="s">
        <v>8786</v>
      </c>
      <c r="F625" s="1" t="s">
        <v>26</v>
      </c>
      <c r="G625" s="1" t="s">
        <v>3159</v>
      </c>
      <c r="H625" s="1" t="s">
        <v>3136</v>
      </c>
      <c r="I625" s="1" t="s">
        <v>3160</v>
      </c>
      <c r="J625" s="1">
        <f t="shared" si="11"/>
        <v>80</v>
      </c>
      <c r="K625" s="1">
        <f t="shared" si="18"/>
        <v>0.52500000000000002</v>
      </c>
      <c r="L625" s="1" t="s">
        <v>36</v>
      </c>
      <c r="M625" s="1" t="str">
        <f>IF(L625="Not reported","N/A","")</f>
        <v>N/A</v>
      </c>
      <c r="N625" s="1" t="s">
        <v>3139</v>
      </c>
      <c r="O625" s="1">
        <v>30</v>
      </c>
      <c r="P625" s="1" t="s">
        <v>3140</v>
      </c>
      <c r="Q625" s="1" t="s">
        <v>297</v>
      </c>
      <c r="R625" s="1" t="s">
        <v>34</v>
      </c>
      <c r="S625" s="1" t="s">
        <v>89</v>
      </c>
      <c r="T625" s="1" t="s">
        <v>36</v>
      </c>
      <c r="U625" s="1" t="s">
        <v>3141</v>
      </c>
      <c r="V625" s="1" t="s">
        <v>38</v>
      </c>
      <c r="W625" s="1" t="s">
        <v>3142</v>
      </c>
      <c r="X625" s="1">
        <v>10000593</v>
      </c>
      <c r="Z625" s="1" t="s">
        <v>3143</v>
      </c>
      <c r="AA625" s="1" t="s">
        <v>41</v>
      </c>
    </row>
    <row r="626" spans="1:28" x14ac:dyDescent="0.3">
      <c r="A626" s="1">
        <v>2006</v>
      </c>
      <c r="B626" s="1" t="s">
        <v>3161</v>
      </c>
      <c r="C626" s="1" t="s">
        <v>3162</v>
      </c>
      <c r="D626" s="1" t="s">
        <v>3163</v>
      </c>
      <c r="E626" s="1" t="s">
        <v>8787</v>
      </c>
      <c r="F626" s="1" t="s">
        <v>26</v>
      </c>
      <c r="G626" s="1" t="s">
        <v>3164</v>
      </c>
      <c r="H626" s="1" t="s">
        <v>3165</v>
      </c>
      <c r="I626" s="1" t="s">
        <v>3166</v>
      </c>
      <c r="J626" s="1">
        <f t="shared" si="11"/>
        <v>80</v>
      </c>
      <c r="K626" s="1">
        <f t="shared" si="18"/>
        <v>0.61250000000000004</v>
      </c>
      <c r="L626" s="1" t="s">
        <v>3167</v>
      </c>
      <c r="M626" s="1">
        <v>28.9</v>
      </c>
      <c r="N626" s="1" t="s">
        <v>3168</v>
      </c>
      <c r="O626" s="1">
        <v>40</v>
      </c>
      <c r="P626" s="1" t="s">
        <v>3169</v>
      </c>
      <c r="Q626" s="1" t="s">
        <v>33</v>
      </c>
      <c r="R626" s="1" t="s">
        <v>34</v>
      </c>
      <c r="S626" s="1" t="s">
        <v>162</v>
      </c>
      <c r="T626" s="1" t="s">
        <v>36</v>
      </c>
      <c r="U626" s="1" t="s">
        <v>3170</v>
      </c>
      <c r="V626" s="1" t="s">
        <v>38</v>
      </c>
      <c r="W626" s="1" t="s">
        <v>91</v>
      </c>
      <c r="X626" s="1">
        <v>10000594</v>
      </c>
      <c r="Z626" s="1" t="s">
        <v>3171</v>
      </c>
      <c r="AA626" s="1" t="s">
        <v>41</v>
      </c>
    </row>
    <row r="627" spans="1:28" x14ac:dyDescent="0.3">
      <c r="A627" s="1">
        <v>2006</v>
      </c>
      <c r="B627" s="1" t="s">
        <v>3161</v>
      </c>
      <c r="C627" s="1" t="s">
        <v>3162</v>
      </c>
      <c r="D627" s="1" t="s">
        <v>3163</v>
      </c>
      <c r="E627" s="1" t="s">
        <v>8787</v>
      </c>
      <c r="F627" s="1" t="s">
        <v>26</v>
      </c>
      <c r="G627" s="1" t="s">
        <v>3172</v>
      </c>
      <c r="H627" s="1" t="s">
        <v>3165</v>
      </c>
      <c r="I627" s="1" t="s">
        <v>3173</v>
      </c>
      <c r="J627" s="1">
        <f t="shared" si="11"/>
        <v>53</v>
      </c>
      <c r="K627" s="1">
        <f t="shared" si="18"/>
        <v>0.58490566037735847</v>
      </c>
      <c r="L627" s="1" t="s">
        <v>36</v>
      </c>
      <c r="M627" s="1" t="str">
        <f t="shared" ref="M627:M628" si="19">IF(L627="Not reported","N/A","")</f>
        <v>N/A</v>
      </c>
      <c r="N627" s="1" t="s">
        <v>3168</v>
      </c>
      <c r="O627" s="1">
        <v>40</v>
      </c>
      <c r="P627" s="1" t="s">
        <v>3169</v>
      </c>
      <c r="Q627" s="1" t="str">
        <f ca="1">IFERROR(__xludf.DUMMYFUNCTION("IFNA(IFS(REGEXMATCH(R628,""MgCl""),""MgCl"",REGEXMATCH(R628,""CaCl""),""CaCl"", REGEXMATCH(R628,""MgCl CaCl""),""MgCl CaCl""),""None"")
"),"MgCl")</f>
        <v>MgCl</v>
      </c>
      <c r="R627" s="1" t="s">
        <v>34</v>
      </c>
      <c r="S627" s="1" t="s">
        <v>162</v>
      </c>
      <c r="T627" s="1" t="s">
        <v>36</v>
      </c>
      <c r="U627" s="1" t="s">
        <v>3170</v>
      </c>
      <c r="V627" s="1" t="s">
        <v>3174</v>
      </c>
      <c r="W627" s="1" t="s">
        <v>91</v>
      </c>
      <c r="X627" s="1">
        <v>10000595</v>
      </c>
      <c r="Z627" s="1" t="s">
        <v>3171</v>
      </c>
      <c r="AA627" s="1" t="s">
        <v>41</v>
      </c>
    </row>
    <row r="628" spans="1:28" x14ac:dyDescent="0.3">
      <c r="A628" s="1">
        <v>2006</v>
      </c>
      <c r="B628" s="1" t="s">
        <v>3161</v>
      </c>
      <c r="C628" s="1" t="s">
        <v>3162</v>
      </c>
      <c r="D628" s="1" t="s">
        <v>3163</v>
      </c>
      <c r="E628" s="1" t="s">
        <v>8787</v>
      </c>
      <c r="F628" s="1" t="s">
        <v>26</v>
      </c>
      <c r="G628" s="1" t="s">
        <v>3175</v>
      </c>
      <c r="H628" s="1" t="s">
        <v>3165</v>
      </c>
      <c r="I628" s="1" t="s">
        <v>3176</v>
      </c>
      <c r="J628" s="1">
        <f t="shared" si="11"/>
        <v>48</v>
      </c>
      <c r="K628" s="1">
        <f t="shared" si="18"/>
        <v>0.625</v>
      </c>
      <c r="L628" s="1" t="s">
        <v>36</v>
      </c>
      <c r="M628" s="1" t="str">
        <f t="shared" si="19"/>
        <v>N/A</v>
      </c>
      <c r="N628" s="1" t="s">
        <v>3177</v>
      </c>
      <c r="O628" s="1">
        <v>40</v>
      </c>
      <c r="P628" s="1" t="s">
        <v>3169</v>
      </c>
      <c r="Q628" s="1" t="str">
        <f ca="1">IFERROR(__xludf.DUMMYFUNCTION("IFNA(IFS(REGEXMATCH(R629,""MgCl""),""MgCl"",REGEXMATCH(R629,""CaCl""),""CaCl"", REGEXMATCH(R629,""MgCl CaCl""),""MgCl CaCl""),""None"")
"),"MgCl")</f>
        <v>MgCl</v>
      </c>
      <c r="R628" s="1" t="s">
        <v>34</v>
      </c>
      <c r="S628" s="1" t="s">
        <v>162</v>
      </c>
      <c r="T628" s="1" t="s">
        <v>36</v>
      </c>
      <c r="U628" s="1" t="s">
        <v>3170</v>
      </c>
      <c r="V628" s="1" t="s">
        <v>3174</v>
      </c>
      <c r="W628" s="1" t="s">
        <v>91</v>
      </c>
      <c r="X628" s="1">
        <v>10000596</v>
      </c>
      <c r="Z628" s="1" t="s">
        <v>3171</v>
      </c>
      <c r="AA628" s="1" t="s">
        <v>41</v>
      </c>
    </row>
    <row r="629" spans="1:28" x14ac:dyDescent="0.3">
      <c r="A629" s="1">
        <v>2006</v>
      </c>
      <c r="B629" s="1" t="s">
        <v>3161</v>
      </c>
      <c r="C629" s="1" t="s">
        <v>3162</v>
      </c>
      <c r="D629" s="1" t="s">
        <v>3163</v>
      </c>
      <c r="E629" s="1" t="s">
        <v>8787</v>
      </c>
      <c r="F629" s="1" t="s">
        <v>26</v>
      </c>
      <c r="G629" s="1" t="s">
        <v>3178</v>
      </c>
      <c r="H629" s="1" t="s">
        <v>3165</v>
      </c>
      <c r="I629" s="1" t="s">
        <v>3179</v>
      </c>
      <c r="J629" s="1">
        <f t="shared" si="11"/>
        <v>80</v>
      </c>
      <c r="K629" s="1">
        <f t="shared" si="18"/>
        <v>0.5625</v>
      </c>
      <c r="L629" s="1" t="s">
        <v>3180</v>
      </c>
      <c r="M629" s="1">
        <v>72.599999999999994</v>
      </c>
      <c r="N629" s="1" t="s">
        <v>3168</v>
      </c>
      <c r="O629" s="1">
        <v>40</v>
      </c>
      <c r="P629" s="1" t="s">
        <v>3169</v>
      </c>
      <c r="Q629" s="1" t="s">
        <v>33</v>
      </c>
      <c r="R629" s="1" t="s">
        <v>34</v>
      </c>
      <c r="S629" s="1" t="s">
        <v>162</v>
      </c>
      <c r="T629" s="1" t="s">
        <v>36</v>
      </c>
      <c r="U629" s="1" t="s">
        <v>3170</v>
      </c>
      <c r="V629" s="1" t="s">
        <v>38</v>
      </c>
      <c r="W629" s="1" t="s">
        <v>91</v>
      </c>
      <c r="X629" s="1">
        <v>10000597</v>
      </c>
      <c r="Z629" s="1" t="s">
        <v>3171</v>
      </c>
      <c r="AA629" s="1" t="s">
        <v>41</v>
      </c>
    </row>
    <row r="630" spans="1:28" x14ac:dyDescent="0.3">
      <c r="A630" s="1">
        <v>2006</v>
      </c>
      <c r="B630" s="1" t="s">
        <v>3161</v>
      </c>
      <c r="C630" s="1" t="s">
        <v>3162</v>
      </c>
      <c r="D630" s="1" t="s">
        <v>3163</v>
      </c>
      <c r="E630" s="1" t="s">
        <v>8787</v>
      </c>
      <c r="F630" s="1" t="s">
        <v>26</v>
      </c>
      <c r="G630" s="1" t="s">
        <v>3181</v>
      </c>
      <c r="H630" s="1" t="s">
        <v>3182</v>
      </c>
      <c r="I630" s="1" t="s">
        <v>3183</v>
      </c>
      <c r="J630" s="1">
        <f t="shared" si="11"/>
        <v>80</v>
      </c>
      <c r="K630" s="1">
        <f t="shared" si="18"/>
        <v>0.52500000000000002</v>
      </c>
      <c r="L630" s="1" t="s">
        <v>3184</v>
      </c>
      <c r="M630" s="1">
        <v>55.3</v>
      </c>
      <c r="N630" s="1" t="s">
        <v>3168</v>
      </c>
      <c r="O630" s="1">
        <v>40</v>
      </c>
      <c r="P630" s="1" t="s">
        <v>3169</v>
      </c>
      <c r="Q630" s="1" t="s">
        <v>33</v>
      </c>
      <c r="R630" s="1" t="s">
        <v>34</v>
      </c>
      <c r="S630" s="1" t="s">
        <v>162</v>
      </c>
      <c r="T630" s="1" t="s">
        <v>36</v>
      </c>
      <c r="U630" s="1" t="s">
        <v>3170</v>
      </c>
      <c r="V630" s="1" t="s">
        <v>38</v>
      </c>
      <c r="W630" s="1" t="s">
        <v>91</v>
      </c>
      <c r="X630" s="1">
        <v>10000598</v>
      </c>
      <c r="Z630" s="1" t="s">
        <v>3171</v>
      </c>
      <c r="AA630" s="1" t="s">
        <v>41</v>
      </c>
    </row>
    <row r="631" spans="1:28" x14ac:dyDescent="0.3">
      <c r="A631" s="1">
        <v>2006</v>
      </c>
      <c r="B631" s="1" t="s">
        <v>3161</v>
      </c>
      <c r="C631" s="1" t="s">
        <v>3162</v>
      </c>
      <c r="D631" s="1" t="s">
        <v>3163</v>
      </c>
      <c r="E631" s="1" t="s">
        <v>8787</v>
      </c>
      <c r="F631" s="1" t="s">
        <v>26</v>
      </c>
      <c r="G631" s="1" t="s">
        <v>3185</v>
      </c>
      <c r="H631" s="1" t="s">
        <v>3186</v>
      </c>
      <c r="I631" s="1" t="s">
        <v>3187</v>
      </c>
      <c r="J631" s="1">
        <f t="shared" si="11"/>
        <v>80</v>
      </c>
      <c r="K631" s="1">
        <f t="shared" si="18"/>
        <v>0.6</v>
      </c>
      <c r="L631" s="1" t="s">
        <v>1512</v>
      </c>
      <c r="M631" s="1">
        <v>20</v>
      </c>
      <c r="N631" s="1" t="s">
        <v>3177</v>
      </c>
      <c r="O631" s="1">
        <v>40</v>
      </c>
      <c r="P631" s="1" t="s">
        <v>3188</v>
      </c>
      <c r="Q631" s="1" t="s">
        <v>33</v>
      </c>
      <c r="R631" s="1" t="s">
        <v>34</v>
      </c>
      <c r="S631" s="1" t="s">
        <v>162</v>
      </c>
      <c r="T631" s="1" t="s">
        <v>36</v>
      </c>
      <c r="U631" s="1" t="s">
        <v>3170</v>
      </c>
      <c r="V631" s="1" t="s">
        <v>38</v>
      </c>
      <c r="W631" s="1" t="s">
        <v>91</v>
      </c>
      <c r="X631" s="1">
        <v>10000599</v>
      </c>
      <c r="Z631" s="1" t="s">
        <v>3171</v>
      </c>
      <c r="AA631" s="1" t="s">
        <v>41</v>
      </c>
    </row>
    <row r="632" spans="1:28" x14ac:dyDescent="0.3">
      <c r="A632" s="1">
        <v>2006</v>
      </c>
      <c r="B632" s="1" t="s">
        <v>3189</v>
      </c>
      <c r="C632" s="1" t="s">
        <v>3190</v>
      </c>
      <c r="D632" s="1" t="s">
        <v>3191</v>
      </c>
      <c r="E632" s="1" t="s">
        <v>8788</v>
      </c>
      <c r="F632" s="1" t="s">
        <v>66</v>
      </c>
      <c r="G632" s="1" t="s">
        <v>3192</v>
      </c>
      <c r="H632" s="1" t="s">
        <v>3193</v>
      </c>
      <c r="I632" s="1" t="s">
        <v>3194</v>
      </c>
      <c r="J632" s="1">
        <f t="shared" si="11"/>
        <v>66</v>
      </c>
      <c r="K632" s="1">
        <f t="shared" si="18"/>
        <v>0.45454545454545453</v>
      </c>
      <c r="L632" s="1" t="s">
        <v>36</v>
      </c>
      <c r="M632" s="1" t="str">
        <f t="shared" ref="M632:M634" si="20">IF(L632="Not reported","N/A","")</f>
        <v>N/A</v>
      </c>
      <c r="N632" s="1" t="s">
        <v>3195</v>
      </c>
      <c r="O632" s="1">
        <v>40</v>
      </c>
      <c r="P632" s="1" t="s">
        <v>3196</v>
      </c>
      <c r="Q632" s="1" t="str">
        <f ca="1">IFERROR(__xludf.DUMMYFUNCTION("IFNA(IFS(REGEXMATCH(R633,""MgCl""),""MgCl"",REGEXMATCH(R633,""CaCl""),""CaCl"", REGEXMATCH(R633,""MgCl CaCl""),""MgCl CaCl""),""None"")
"),"None")</f>
        <v>None</v>
      </c>
      <c r="R632" s="1" t="s">
        <v>103</v>
      </c>
      <c r="S632" s="1">
        <v>7.4</v>
      </c>
      <c r="T632" s="1" t="s">
        <v>36</v>
      </c>
      <c r="U632" s="1" t="s">
        <v>3197</v>
      </c>
      <c r="V632" s="1" t="s">
        <v>38</v>
      </c>
      <c r="W632" s="1" t="s">
        <v>91</v>
      </c>
      <c r="X632" s="1">
        <v>10000600</v>
      </c>
      <c r="Z632" s="1" t="s">
        <v>3198</v>
      </c>
      <c r="AA632" s="1" t="s">
        <v>41</v>
      </c>
    </row>
    <row r="633" spans="1:28" x14ac:dyDescent="0.3">
      <c r="A633" s="1">
        <v>2006</v>
      </c>
      <c r="B633" s="1" t="s">
        <v>3189</v>
      </c>
      <c r="C633" s="1" t="s">
        <v>3190</v>
      </c>
      <c r="D633" s="1" t="s">
        <v>3191</v>
      </c>
      <c r="E633" s="1" t="s">
        <v>8788</v>
      </c>
      <c r="F633" s="1" t="s">
        <v>66</v>
      </c>
      <c r="G633" s="1" t="s">
        <v>3199</v>
      </c>
      <c r="H633" s="1" t="s">
        <v>3193</v>
      </c>
      <c r="I633" s="1" t="s">
        <v>3200</v>
      </c>
      <c r="J633" s="1">
        <f t="shared" si="11"/>
        <v>66</v>
      </c>
      <c r="K633" s="1">
        <f t="shared" si="18"/>
        <v>0.45454545454545453</v>
      </c>
      <c r="L633" s="1" t="s">
        <v>36</v>
      </c>
      <c r="M633" s="1" t="str">
        <f t="shared" si="20"/>
        <v>N/A</v>
      </c>
      <c r="N633" s="1" t="s">
        <v>3195</v>
      </c>
      <c r="O633" s="1">
        <v>40</v>
      </c>
      <c r="P633" s="1" t="s">
        <v>3196</v>
      </c>
      <c r="Q633" s="1" t="str">
        <f ca="1">IFERROR(__xludf.DUMMYFUNCTION("IFNA(IFS(REGEXMATCH(R634,""MgCl""),""MgCl"",REGEXMATCH(R634,""CaCl""),""CaCl"", REGEXMATCH(R634,""MgCl CaCl""),""MgCl CaCl""),""None"")
"),"None")</f>
        <v>None</v>
      </c>
      <c r="R633" s="1" t="s">
        <v>103</v>
      </c>
      <c r="S633" s="1">
        <v>7.4</v>
      </c>
      <c r="T633" s="1" t="s">
        <v>36</v>
      </c>
      <c r="U633" s="1" t="s">
        <v>3197</v>
      </c>
      <c r="V633" s="1" t="s">
        <v>38</v>
      </c>
      <c r="W633" s="1" t="s">
        <v>91</v>
      </c>
      <c r="X633" s="1">
        <v>10000601</v>
      </c>
      <c r="Z633" s="1" t="s">
        <v>3198</v>
      </c>
      <c r="AA633" s="1" t="s">
        <v>41</v>
      </c>
    </row>
    <row r="634" spans="1:28" x14ac:dyDescent="0.3">
      <c r="A634" s="1">
        <v>2006</v>
      </c>
      <c r="B634" s="1" t="s">
        <v>3189</v>
      </c>
      <c r="C634" s="1" t="s">
        <v>3190</v>
      </c>
      <c r="D634" s="1" t="s">
        <v>3191</v>
      </c>
      <c r="E634" s="1" t="s">
        <v>8788</v>
      </c>
      <c r="F634" s="1" t="s">
        <v>66</v>
      </c>
      <c r="G634" s="1" t="s">
        <v>3201</v>
      </c>
      <c r="H634" s="1" t="s">
        <v>3193</v>
      </c>
      <c r="I634" s="1" t="s">
        <v>3202</v>
      </c>
      <c r="J634" s="1">
        <f t="shared" si="11"/>
        <v>64</v>
      </c>
      <c r="K634" s="1">
        <f t="shared" si="18"/>
        <v>0.453125</v>
      </c>
      <c r="L634" s="1" t="s">
        <v>36</v>
      </c>
      <c r="M634" s="1" t="str">
        <f t="shared" si="20"/>
        <v>N/A</v>
      </c>
      <c r="N634" s="1" t="s">
        <v>3195</v>
      </c>
      <c r="O634" s="1">
        <v>40</v>
      </c>
      <c r="P634" s="1" t="s">
        <v>3196</v>
      </c>
      <c r="Q634" s="1" t="str">
        <f ca="1">IFERROR(__xludf.DUMMYFUNCTION("IFNA(IFS(REGEXMATCH(R635,""MgCl""),""MgCl"",REGEXMATCH(R635,""CaCl""),""CaCl"", REGEXMATCH(R635,""MgCl CaCl""),""MgCl CaCl""),""None"")
"),"None")</f>
        <v>None</v>
      </c>
      <c r="R634" s="1" t="s">
        <v>103</v>
      </c>
      <c r="S634" s="1">
        <v>7.4</v>
      </c>
      <c r="T634" s="1" t="s">
        <v>36</v>
      </c>
      <c r="U634" s="1" t="s">
        <v>3197</v>
      </c>
      <c r="V634" s="1" t="s">
        <v>38</v>
      </c>
      <c r="W634" s="1" t="s">
        <v>91</v>
      </c>
      <c r="X634" s="1">
        <v>10000602</v>
      </c>
      <c r="Z634" s="1" t="s">
        <v>3198</v>
      </c>
      <c r="AA634" s="1" t="s">
        <v>41</v>
      </c>
    </row>
    <row r="635" spans="1:28" x14ac:dyDescent="0.3">
      <c r="A635" s="1">
        <v>2006</v>
      </c>
      <c r="B635" s="1" t="s">
        <v>3203</v>
      </c>
      <c r="C635" s="1" t="s">
        <v>382</v>
      </c>
      <c r="D635" s="1" t="s">
        <v>3204</v>
      </c>
      <c r="E635" s="1" t="s">
        <v>8789</v>
      </c>
      <c r="F635" s="1" t="s">
        <v>26</v>
      </c>
      <c r="G635" s="1" t="s">
        <v>3205</v>
      </c>
      <c r="H635" s="1" t="s">
        <v>3206</v>
      </c>
      <c r="I635" s="1" t="s">
        <v>3207</v>
      </c>
      <c r="J635" s="1">
        <f t="shared" si="11"/>
        <v>76</v>
      </c>
      <c r="K635" s="1">
        <f t="shared" si="18"/>
        <v>0.59210526315789469</v>
      </c>
      <c r="L635" s="1" t="s">
        <v>3208</v>
      </c>
      <c r="M635" s="1">
        <v>4</v>
      </c>
      <c r="N635" s="1" t="s">
        <v>3209</v>
      </c>
      <c r="O635" s="1">
        <v>49</v>
      </c>
      <c r="P635" s="1" t="s">
        <v>3210</v>
      </c>
      <c r="Q635" s="1" t="s">
        <v>57</v>
      </c>
      <c r="R635" s="1" t="s">
        <v>34</v>
      </c>
      <c r="S635" s="1" t="s">
        <v>466</v>
      </c>
      <c r="T635" s="1" t="s">
        <v>36</v>
      </c>
      <c r="U635" s="1" t="s">
        <v>3211</v>
      </c>
      <c r="V635" s="1" t="s">
        <v>38</v>
      </c>
      <c r="W635" s="1" t="s">
        <v>3212</v>
      </c>
      <c r="X635" s="1">
        <v>10000603</v>
      </c>
      <c r="Z635" s="1" t="s">
        <v>3213</v>
      </c>
      <c r="AA635" s="1" t="s">
        <v>41</v>
      </c>
    </row>
    <row r="636" spans="1:28" x14ac:dyDescent="0.3">
      <c r="A636" s="1">
        <v>2006</v>
      </c>
      <c r="B636" s="1" t="s">
        <v>3203</v>
      </c>
      <c r="C636" s="1" t="s">
        <v>382</v>
      </c>
      <c r="D636" s="1" t="s">
        <v>3204</v>
      </c>
      <c r="E636" s="1" t="s">
        <v>8789</v>
      </c>
      <c r="F636" s="1" t="s">
        <v>26</v>
      </c>
      <c r="G636" s="1" t="s">
        <v>3214</v>
      </c>
      <c r="H636" s="1" t="s">
        <v>3206</v>
      </c>
      <c r="I636" s="1" t="s">
        <v>3215</v>
      </c>
      <c r="J636" s="1">
        <f t="shared" si="11"/>
        <v>76</v>
      </c>
      <c r="K636" s="1">
        <f t="shared" si="18"/>
        <v>0.55263157894736847</v>
      </c>
      <c r="L636" s="1" t="s">
        <v>3216</v>
      </c>
      <c r="M636" s="1">
        <v>16</v>
      </c>
      <c r="N636" s="1" t="s">
        <v>3209</v>
      </c>
      <c r="O636" s="1">
        <v>49</v>
      </c>
      <c r="P636" s="1" t="s">
        <v>3210</v>
      </c>
      <c r="Q636" s="1" t="s">
        <v>57</v>
      </c>
      <c r="R636" s="1" t="s">
        <v>34</v>
      </c>
      <c r="S636" s="1" t="s">
        <v>466</v>
      </c>
      <c r="T636" s="1" t="s">
        <v>36</v>
      </c>
      <c r="U636" s="1" t="s">
        <v>3211</v>
      </c>
      <c r="V636" s="1" t="s">
        <v>38</v>
      </c>
      <c r="W636" s="1" t="s">
        <v>3212</v>
      </c>
      <c r="X636" s="1">
        <v>10000604</v>
      </c>
      <c r="Z636" s="1" t="s">
        <v>3213</v>
      </c>
      <c r="AA636" s="1" t="s">
        <v>41</v>
      </c>
    </row>
    <row r="637" spans="1:28" x14ac:dyDescent="0.3">
      <c r="A637" s="1">
        <v>2006</v>
      </c>
      <c r="B637" s="1" t="s">
        <v>3217</v>
      </c>
      <c r="C637" s="1" t="s">
        <v>3007</v>
      </c>
      <c r="D637" s="1" t="s">
        <v>3218</v>
      </c>
      <c r="E637" s="1" t="s">
        <v>8790</v>
      </c>
      <c r="F637" s="1" t="s">
        <v>66</v>
      </c>
      <c r="G637" s="1" t="s">
        <v>3219</v>
      </c>
      <c r="H637" s="1" t="s">
        <v>3220</v>
      </c>
      <c r="I637" s="1" t="s">
        <v>3221</v>
      </c>
      <c r="J637" s="1">
        <f t="shared" si="11"/>
        <v>83</v>
      </c>
      <c r="K637" s="1">
        <f t="shared" si="18"/>
        <v>0.53012048192771088</v>
      </c>
      <c r="L637" s="1" t="s">
        <v>3222</v>
      </c>
      <c r="M637" s="1">
        <v>1.3</v>
      </c>
      <c r="N637" s="1" t="s">
        <v>3223</v>
      </c>
      <c r="O637" s="1">
        <v>36</v>
      </c>
      <c r="P637" s="1" t="s">
        <v>3224</v>
      </c>
      <c r="Q637" s="1" t="s">
        <v>57</v>
      </c>
      <c r="R637" s="1" t="s">
        <v>103</v>
      </c>
      <c r="S637" s="1" t="s">
        <v>466</v>
      </c>
      <c r="T637" s="1" t="s">
        <v>36</v>
      </c>
      <c r="U637" s="1" t="s">
        <v>3225</v>
      </c>
      <c r="V637" s="1" t="s">
        <v>38</v>
      </c>
      <c r="W637" s="1" t="s">
        <v>91</v>
      </c>
      <c r="X637" s="1">
        <v>10000605</v>
      </c>
      <c r="Z637" s="1" t="s">
        <v>3226</v>
      </c>
      <c r="AA637" s="1" t="s">
        <v>41</v>
      </c>
    </row>
    <row r="638" spans="1:28" x14ac:dyDescent="0.3">
      <c r="A638" s="1">
        <v>2006</v>
      </c>
      <c r="B638" s="1" t="s">
        <v>3217</v>
      </c>
      <c r="C638" s="1" t="s">
        <v>3007</v>
      </c>
      <c r="D638" s="1" t="s">
        <v>3218</v>
      </c>
      <c r="E638" s="1" t="s">
        <v>8790</v>
      </c>
      <c r="F638" s="1" t="s">
        <v>66</v>
      </c>
      <c r="G638" s="1" t="s">
        <v>3227</v>
      </c>
      <c r="H638" s="1" t="s">
        <v>3220</v>
      </c>
      <c r="I638" s="1" t="s">
        <v>3228</v>
      </c>
      <c r="J638" s="1">
        <f t="shared" si="11"/>
        <v>83</v>
      </c>
      <c r="K638" s="1">
        <f t="shared" si="18"/>
        <v>0.53012048192771088</v>
      </c>
      <c r="L638" s="1" t="s">
        <v>3229</v>
      </c>
      <c r="M638" s="1">
        <v>23.5</v>
      </c>
      <c r="N638" s="1" t="s">
        <v>3223</v>
      </c>
      <c r="O638" s="1">
        <v>36</v>
      </c>
      <c r="P638" s="1" t="s">
        <v>3224</v>
      </c>
      <c r="Q638" s="1" t="s">
        <v>57</v>
      </c>
      <c r="R638" s="1" t="s">
        <v>103</v>
      </c>
      <c r="S638" s="1" t="s">
        <v>466</v>
      </c>
      <c r="T638" s="1" t="s">
        <v>36</v>
      </c>
      <c r="U638" s="1" t="s">
        <v>3225</v>
      </c>
      <c r="V638" s="1" t="s">
        <v>38</v>
      </c>
      <c r="W638" s="1" t="s">
        <v>91</v>
      </c>
      <c r="X638" s="1">
        <v>10000606</v>
      </c>
      <c r="Z638" s="1" t="s">
        <v>3226</v>
      </c>
      <c r="AA638" s="1" t="s">
        <v>41</v>
      </c>
    </row>
    <row r="639" spans="1:28" x14ac:dyDescent="0.3">
      <c r="A639" s="1">
        <v>2006</v>
      </c>
      <c r="B639" s="1" t="s">
        <v>3230</v>
      </c>
      <c r="C639" s="1" t="s">
        <v>1396</v>
      </c>
      <c r="D639" s="1" t="s">
        <v>3231</v>
      </c>
      <c r="E639" s="1" t="s">
        <v>8595</v>
      </c>
      <c r="F639" s="1" t="s">
        <v>26</v>
      </c>
      <c r="G639" s="1" t="s">
        <v>3232</v>
      </c>
      <c r="H639" s="1" t="s">
        <v>3233</v>
      </c>
      <c r="I639" s="1" t="s">
        <v>3234</v>
      </c>
      <c r="J639" s="1">
        <f t="shared" si="11"/>
        <v>113</v>
      </c>
      <c r="K639" s="1">
        <f t="shared" si="18"/>
        <v>0.60176991150442483</v>
      </c>
      <c r="L639" s="1" t="s">
        <v>693</v>
      </c>
      <c r="M639" s="1">
        <v>10</v>
      </c>
      <c r="N639" s="1" t="s">
        <v>3235</v>
      </c>
      <c r="O639" s="1">
        <v>74</v>
      </c>
      <c r="P639" s="1" t="s">
        <v>3236</v>
      </c>
      <c r="Q639" s="1" t="s">
        <v>33</v>
      </c>
      <c r="R639" s="1" t="s">
        <v>34</v>
      </c>
      <c r="S639" s="1" t="s">
        <v>391</v>
      </c>
      <c r="T639" s="1" t="s">
        <v>36</v>
      </c>
      <c r="U639" s="1" t="s">
        <v>3237</v>
      </c>
      <c r="V639" s="1" t="s">
        <v>38</v>
      </c>
      <c r="W639" s="1" t="s">
        <v>3238</v>
      </c>
      <c r="X639" s="1">
        <v>10000607</v>
      </c>
      <c r="Z639" s="1" t="s">
        <v>3239</v>
      </c>
      <c r="AA639" s="1" t="s">
        <v>41</v>
      </c>
    </row>
    <row r="640" spans="1:28" x14ac:dyDescent="0.3">
      <c r="A640" s="1">
        <v>2006</v>
      </c>
      <c r="B640" s="1" t="s">
        <v>3240</v>
      </c>
      <c r="C640" s="1" t="s">
        <v>1396</v>
      </c>
      <c r="D640" s="1" t="s">
        <v>3241</v>
      </c>
      <c r="E640" s="1" t="s">
        <v>8596</v>
      </c>
      <c r="F640" s="1" t="s">
        <v>26</v>
      </c>
      <c r="G640" s="1" t="s">
        <v>3242</v>
      </c>
      <c r="H640" s="1" t="s">
        <v>3243</v>
      </c>
      <c r="I640" s="1" t="s">
        <v>3244</v>
      </c>
      <c r="J640" s="1">
        <f t="shared" si="11"/>
        <v>114</v>
      </c>
      <c r="K640" s="1">
        <f t="shared" si="18"/>
        <v>0.64035087719298245</v>
      </c>
      <c r="L640" s="1" t="s">
        <v>3245</v>
      </c>
      <c r="M640" s="1">
        <v>44</v>
      </c>
      <c r="N640" s="1" t="s">
        <v>3235</v>
      </c>
      <c r="O640" s="1">
        <v>74</v>
      </c>
      <c r="P640" s="1" t="s">
        <v>3236</v>
      </c>
      <c r="Q640" s="1" t="s">
        <v>33</v>
      </c>
      <c r="R640" s="1" t="s">
        <v>34</v>
      </c>
      <c r="S640" s="1" t="s">
        <v>391</v>
      </c>
      <c r="T640" s="1" t="s">
        <v>36</v>
      </c>
      <c r="U640" s="1" t="s">
        <v>3237</v>
      </c>
      <c r="V640" s="1" t="s">
        <v>38</v>
      </c>
      <c r="W640" s="1" t="s">
        <v>3246</v>
      </c>
      <c r="X640" s="1">
        <v>10000608</v>
      </c>
      <c r="Z640" s="1" t="s">
        <v>3035</v>
      </c>
      <c r="AA640" s="1" t="s">
        <v>41</v>
      </c>
      <c r="AB640" s="1" t="s">
        <v>8791</v>
      </c>
    </row>
    <row r="641" spans="1:28" x14ac:dyDescent="0.3">
      <c r="A641" s="1">
        <v>2006</v>
      </c>
      <c r="B641" s="1" t="s">
        <v>3247</v>
      </c>
      <c r="C641" s="1" t="s">
        <v>494</v>
      </c>
      <c r="D641" s="1" t="s">
        <v>3248</v>
      </c>
      <c r="E641" s="1" t="s">
        <v>8792</v>
      </c>
      <c r="F641" s="1" t="s">
        <v>26</v>
      </c>
      <c r="G641" s="1" t="s">
        <v>3249</v>
      </c>
      <c r="H641" s="1" t="s">
        <v>3250</v>
      </c>
      <c r="I641" s="1" t="s">
        <v>3251</v>
      </c>
      <c r="J641" s="1">
        <f t="shared" si="11"/>
        <v>90</v>
      </c>
      <c r="K641" s="1">
        <f t="shared" si="18"/>
        <v>0.55555555555555558</v>
      </c>
      <c r="L641" s="1" t="s">
        <v>3252</v>
      </c>
      <c r="M641" s="1">
        <v>280</v>
      </c>
      <c r="N641" s="1" t="s">
        <v>3253</v>
      </c>
      <c r="O641" s="1">
        <v>40</v>
      </c>
      <c r="P641" s="1" t="s">
        <v>3254</v>
      </c>
      <c r="Q641" s="1" t="s">
        <v>33</v>
      </c>
      <c r="R641" s="1" t="s">
        <v>103</v>
      </c>
      <c r="S641" s="1" t="s">
        <v>73</v>
      </c>
      <c r="T641" s="1" t="s">
        <v>36</v>
      </c>
      <c r="U641" s="1" t="s">
        <v>3255</v>
      </c>
      <c r="V641" s="1" t="s">
        <v>38</v>
      </c>
      <c r="W641" s="1" t="s">
        <v>3256</v>
      </c>
      <c r="X641" s="1">
        <v>10000609</v>
      </c>
      <c r="Z641" s="1" t="s">
        <v>1352</v>
      </c>
      <c r="AA641" s="1" t="s">
        <v>41</v>
      </c>
    </row>
    <row r="642" spans="1:28" x14ac:dyDescent="0.3">
      <c r="A642" s="1">
        <v>2006</v>
      </c>
      <c r="B642" s="1" t="s">
        <v>3247</v>
      </c>
      <c r="C642" s="1" t="s">
        <v>494</v>
      </c>
      <c r="D642" s="1" t="s">
        <v>3248</v>
      </c>
      <c r="E642" s="1" t="s">
        <v>8792</v>
      </c>
      <c r="F642" s="1" t="s">
        <v>26</v>
      </c>
      <c r="G642" s="1" t="s">
        <v>3257</v>
      </c>
      <c r="H642" s="1" t="s">
        <v>3250</v>
      </c>
      <c r="I642" s="1" t="s">
        <v>3258</v>
      </c>
      <c r="J642" s="1">
        <f t="shared" si="11"/>
        <v>90</v>
      </c>
      <c r="K642" s="1">
        <f t="shared" si="18"/>
        <v>0.5</v>
      </c>
      <c r="L642" s="1" t="s">
        <v>3259</v>
      </c>
      <c r="M642" s="1">
        <v>360</v>
      </c>
      <c r="N642" s="1" t="s">
        <v>3253</v>
      </c>
      <c r="O642" s="1">
        <v>40</v>
      </c>
      <c r="P642" s="1" t="s">
        <v>3254</v>
      </c>
      <c r="Q642" s="1" t="s">
        <v>33</v>
      </c>
      <c r="R642" s="1" t="s">
        <v>103</v>
      </c>
      <c r="S642" s="1" t="s">
        <v>73</v>
      </c>
      <c r="T642" s="1" t="s">
        <v>36</v>
      </c>
      <c r="U642" s="1" t="s">
        <v>3255</v>
      </c>
      <c r="V642" s="1" t="s">
        <v>38</v>
      </c>
      <c r="W642" s="1" t="s">
        <v>3256</v>
      </c>
      <c r="X642" s="1">
        <v>10000610</v>
      </c>
      <c r="Z642" s="1" t="s">
        <v>1352</v>
      </c>
      <c r="AA642" s="1" t="s">
        <v>41</v>
      </c>
    </row>
    <row r="643" spans="1:28" x14ac:dyDescent="0.3">
      <c r="A643" s="1">
        <v>2006</v>
      </c>
      <c r="B643" s="1" t="s">
        <v>3260</v>
      </c>
      <c r="C643" s="1" t="s">
        <v>3261</v>
      </c>
      <c r="D643" s="1" t="s">
        <v>3262</v>
      </c>
      <c r="E643" s="1" t="s">
        <v>8793</v>
      </c>
      <c r="F643" s="1" t="s">
        <v>26</v>
      </c>
      <c r="G643" s="1" t="s">
        <v>3263</v>
      </c>
      <c r="H643" s="1" t="s">
        <v>3264</v>
      </c>
      <c r="I643" s="1" t="s">
        <v>3265</v>
      </c>
      <c r="J643" s="1">
        <f t="shared" si="11"/>
        <v>75</v>
      </c>
      <c r="K643" s="1">
        <f t="shared" si="18"/>
        <v>0.53333333333333333</v>
      </c>
      <c r="L643" s="1" t="s">
        <v>3266</v>
      </c>
      <c r="M643" s="1">
        <v>0.188</v>
      </c>
      <c r="N643" s="1" t="s">
        <v>3267</v>
      </c>
      <c r="O643" s="1">
        <v>30</v>
      </c>
      <c r="P643" s="1" t="s">
        <v>3268</v>
      </c>
      <c r="Q643" s="1" t="s">
        <v>57</v>
      </c>
      <c r="R643" s="1" t="s">
        <v>315</v>
      </c>
      <c r="S643" s="1" t="s">
        <v>73</v>
      </c>
      <c r="T643" s="1" t="s">
        <v>36</v>
      </c>
      <c r="U643" s="1" t="s">
        <v>3269</v>
      </c>
      <c r="V643" s="1" t="s">
        <v>38</v>
      </c>
      <c r="W643" s="1" t="s">
        <v>91</v>
      </c>
      <c r="X643" s="1">
        <v>10000611</v>
      </c>
      <c r="Z643" s="1" t="s">
        <v>3270</v>
      </c>
      <c r="AA643" s="1" t="s">
        <v>41</v>
      </c>
    </row>
    <row r="644" spans="1:28" x14ac:dyDescent="0.3">
      <c r="A644" s="1">
        <v>2006</v>
      </c>
      <c r="B644" s="1" t="s">
        <v>3271</v>
      </c>
      <c r="C644" s="1" t="s">
        <v>3272</v>
      </c>
      <c r="D644" s="1" t="s">
        <v>3273</v>
      </c>
      <c r="E644" s="1" t="s">
        <v>8597</v>
      </c>
      <c r="F644" s="1" t="s">
        <v>66</v>
      </c>
      <c r="G644" s="1" t="s">
        <v>3274</v>
      </c>
      <c r="H644" s="1" t="s">
        <v>3275</v>
      </c>
      <c r="I644" s="1" t="s">
        <v>3276</v>
      </c>
      <c r="J644" s="1">
        <f t="shared" si="11"/>
        <v>87</v>
      </c>
      <c r="K644" s="1">
        <f t="shared" si="18"/>
        <v>0.56321839080459768</v>
      </c>
      <c r="L644" s="1" t="s">
        <v>3277</v>
      </c>
      <c r="M644" s="1">
        <v>105</v>
      </c>
      <c r="N644" s="1" t="s">
        <v>3278</v>
      </c>
      <c r="O644" s="1">
        <v>40</v>
      </c>
      <c r="P644" s="1" t="s">
        <v>3279</v>
      </c>
      <c r="Q644" s="1" t="s">
        <v>297</v>
      </c>
      <c r="R644" s="1" t="s">
        <v>315</v>
      </c>
      <c r="S644" s="1" t="s">
        <v>1010</v>
      </c>
      <c r="T644" s="1" t="s">
        <v>36</v>
      </c>
      <c r="U644" s="1" t="s">
        <v>3280</v>
      </c>
      <c r="V644" s="1" t="s">
        <v>38</v>
      </c>
      <c r="W644" s="1" t="s">
        <v>91</v>
      </c>
      <c r="X644" s="1">
        <v>10000612</v>
      </c>
      <c r="Z644" s="1" t="s">
        <v>3281</v>
      </c>
      <c r="AA644" s="1" t="s">
        <v>41</v>
      </c>
    </row>
    <row r="645" spans="1:28" x14ac:dyDescent="0.3">
      <c r="A645" s="1">
        <v>2006</v>
      </c>
      <c r="B645" s="1" t="s">
        <v>3271</v>
      </c>
      <c r="C645" s="1" t="s">
        <v>3272</v>
      </c>
      <c r="D645" s="1" t="s">
        <v>3273</v>
      </c>
      <c r="E645" s="1" t="s">
        <v>8597</v>
      </c>
      <c r="F645" s="1" t="s">
        <v>66</v>
      </c>
      <c r="G645" s="1" t="s">
        <v>655</v>
      </c>
      <c r="H645" s="1" t="s">
        <v>3275</v>
      </c>
      <c r="I645" s="1" t="s">
        <v>3282</v>
      </c>
      <c r="J645" s="1">
        <f t="shared" si="11"/>
        <v>87</v>
      </c>
      <c r="K645" s="1">
        <f t="shared" si="18"/>
        <v>0.55172413793103448</v>
      </c>
      <c r="L645" s="1" t="s">
        <v>3283</v>
      </c>
      <c r="M645" s="1">
        <v>80</v>
      </c>
      <c r="N645" s="1" t="s">
        <v>3278</v>
      </c>
      <c r="O645" s="1">
        <v>40</v>
      </c>
      <c r="P645" s="1" t="s">
        <v>3279</v>
      </c>
      <c r="Q645" s="1" t="s">
        <v>297</v>
      </c>
      <c r="R645" s="1" t="s">
        <v>315</v>
      </c>
      <c r="S645" s="1" t="s">
        <v>1010</v>
      </c>
      <c r="T645" s="1" t="s">
        <v>36</v>
      </c>
      <c r="U645" s="1" t="s">
        <v>3280</v>
      </c>
      <c r="V645" s="1" t="s">
        <v>38</v>
      </c>
      <c r="W645" s="1" t="s">
        <v>91</v>
      </c>
      <c r="X645" s="1">
        <v>10000613</v>
      </c>
      <c r="Z645" s="1" t="s">
        <v>3281</v>
      </c>
      <c r="AA645" s="1" t="s">
        <v>41</v>
      </c>
    </row>
    <row r="646" spans="1:28" x14ac:dyDescent="0.3">
      <c r="A646" s="1">
        <v>2006</v>
      </c>
      <c r="B646" s="1" t="s">
        <v>3271</v>
      </c>
      <c r="C646" s="1" t="s">
        <v>3272</v>
      </c>
      <c r="D646" s="1" t="s">
        <v>3273</v>
      </c>
      <c r="E646" s="1" t="s">
        <v>8597</v>
      </c>
      <c r="F646" s="1" t="s">
        <v>66</v>
      </c>
      <c r="G646" s="1" t="s">
        <v>653</v>
      </c>
      <c r="H646" s="1" t="s">
        <v>3275</v>
      </c>
      <c r="I646" s="1" t="s">
        <v>3284</v>
      </c>
      <c r="J646" s="1">
        <f t="shared" si="11"/>
        <v>86</v>
      </c>
      <c r="K646" s="1">
        <f t="shared" si="18"/>
        <v>0.56976744186046513</v>
      </c>
      <c r="L646" s="1" t="s">
        <v>3285</v>
      </c>
      <c r="M646" s="1">
        <v>58</v>
      </c>
      <c r="N646" s="1" t="s">
        <v>3278</v>
      </c>
      <c r="O646" s="1">
        <v>40</v>
      </c>
      <c r="P646" s="1" t="s">
        <v>3279</v>
      </c>
      <c r="Q646" s="1" t="s">
        <v>297</v>
      </c>
      <c r="R646" s="1" t="s">
        <v>315</v>
      </c>
      <c r="S646" s="1" t="s">
        <v>1010</v>
      </c>
      <c r="T646" s="1" t="s">
        <v>36</v>
      </c>
      <c r="U646" s="1" t="s">
        <v>3280</v>
      </c>
      <c r="V646" s="1" t="s">
        <v>38</v>
      </c>
      <c r="W646" s="1" t="s">
        <v>91</v>
      </c>
      <c r="X646" s="1">
        <v>10000614</v>
      </c>
      <c r="Z646" s="1" t="s">
        <v>3281</v>
      </c>
      <c r="AA646" s="1" t="s">
        <v>41</v>
      </c>
      <c r="AB646" s="1" t="s">
        <v>8794</v>
      </c>
    </row>
    <row r="647" spans="1:28" x14ac:dyDescent="0.3">
      <c r="A647" s="1">
        <v>2006</v>
      </c>
      <c r="B647" s="1" t="s">
        <v>3286</v>
      </c>
      <c r="C647" s="1" t="s">
        <v>3287</v>
      </c>
      <c r="D647" s="1" t="s">
        <v>3288</v>
      </c>
      <c r="E647" s="1" t="s">
        <v>8598</v>
      </c>
      <c r="F647" s="1" t="s">
        <v>66</v>
      </c>
      <c r="G647" s="1" t="s">
        <v>3289</v>
      </c>
      <c r="H647" s="1" t="s">
        <v>3290</v>
      </c>
      <c r="I647" s="1" t="s">
        <v>3291</v>
      </c>
      <c r="J647" s="1">
        <f t="shared" si="11"/>
        <v>75</v>
      </c>
      <c r="K647" s="1">
        <f t="shared" si="18"/>
        <v>0.6</v>
      </c>
      <c r="L647" s="1" t="s">
        <v>3292</v>
      </c>
      <c r="M647" s="1">
        <v>122</v>
      </c>
      <c r="N647" s="1" t="s">
        <v>3293</v>
      </c>
      <c r="O647" s="1">
        <v>30</v>
      </c>
      <c r="P647" s="1" t="s">
        <v>36</v>
      </c>
      <c r="Q647" s="1" t="s">
        <v>57</v>
      </c>
      <c r="R647" s="1" t="s">
        <v>58</v>
      </c>
      <c r="S647" s="1" t="s">
        <v>59</v>
      </c>
      <c r="T647" s="1" t="s">
        <v>36</v>
      </c>
      <c r="U647" s="1" t="s">
        <v>3294</v>
      </c>
      <c r="V647" s="1" t="s">
        <v>38</v>
      </c>
      <c r="W647" s="1" t="s">
        <v>3295</v>
      </c>
      <c r="X647" s="1">
        <v>10000615</v>
      </c>
      <c r="Z647" s="1" t="s">
        <v>3296</v>
      </c>
      <c r="AA647" s="1" t="s">
        <v>41</v>
      </c>
      <c r="AB647" s="1" t="s">
        <v>8795</v>
      </c>
    </row>
    <row r="648" spans="1:28" x14ac:dyDescent="0.3">
      <c r="A648" s="1">
        <v>2006</v>
      </c>
      <c r="B648" s="1" t="s">
        <v>3297</v>
      </c>
      <c r="C648" s="1" t="s">
        <v>3298</v>
      </c>
      <c r="D648" s="1" t="s">
        <v>3299</v>
      </c>
      <c r="E648" s="1" t="s">
        <v>8599</v>
      </c>
      <c r="F648" s="1" t="s">
        <v>26</v>
      </c>
      <c r="G648" s="1" t="s">
        <v>3300</v>
      </c>
      <c r="H648" s="1" t="s">
        <v>3301</v>
      </c>
      <c r="I648" s="1" t="s">
        <v>3302</v>
      </c>
      <c r="J648" s="1">
        <f t="shared" si="11"/>
        <v>95</v>
      </c>
      <c r="K648" s="1">
        <f t="shared" si="18"/>
        <v>0.55789473684210522</v>
      </c>
      <c r="L648" s="1" t="s">
        <v>3303</v>
      </c>
      <c r="M648" s="1">
        <v>2.4700000000000002</v>
      </c>
      <c r="N648" s="1" t="s">
        <v>3304</v>
      </c>
      <c r="O648" s="1">
        <v>60</v>
      </c>
      <c r="P648" s="1" t="s">
        <v>3305</v>
      </c>
      <c r="Q648" s="1" t="s">
        <v>297</v>
      </c>
      <c r="R648" s="1" t="s">
        <v>315</v>
      </c>
      <c r="S648" s="1" t="s">
        <v>73</v>
      </c>
      <c r="T648" s="1" t="s">
        <v>36</v>
      </c>
      <c r="U648" s="1" t="s">
        <v>3306</v>
      </c>
      <c r="V648" s="1" t="s">
        <v>38</v>
      </c>
      <c r="W648" s="1" t="s">
        <v>3307</v>
      </c>
      <c r="X648" s="1">
        <v>10000616</v>
      </c>
      <c r="Z648" s="1" t="s">
        <v>2623</v>
      </c>
      <c r="AA648" s="1" t="s">
        <v>41</v>
      </c>
    </row>
    <row r="649" spans="1:28" x14ac:dyDescent="0.3">
      <c r="A649" s="1">
        <v>2006</v>
      </c>
      <c r="B649" s="1" t="s">
        <v>3308</v>
      </c>
      <c r="C649" s="1" t="s">
        <v>154</v>
      </c>
      <c r="D649" s="1" t="s">
        <v>3309</v>
      </c>
      <c r="E649" s="1" t="s">
        <v>8796</v>
      </c>
      <c r="F649" s="1" t="s">
        <v>26</v>
      </c>
      <c r="G649" s="1" t="s">
        <v>3310</v>
      </c>
      <c r="H649" s="1" t="s">
        <v>3311</v>
      </c>
      <c r="I649" s="1" t="s">
        <v>3312</v>
      </c>
      <c r="J649" s="1">
        <f t="shared" si="11"/>
        <v>58</v>
      </c>
      <c r="K649" s="1">
        <f t="shared" si="18"/>
        <v>0.60344827586206895</v>
      </c>
      <c r="L649" s="1" t="s">
        <v>3313</v>
      </c>
      <c r="M649" s="1">
        <v>4000</v>
      </c>
      <c r="N649" s="1" t="s">
        <v>3314</v>
      </c>
      <c r="O649" s="1">
        <v>30</v>
      </c>
      <c r="P649" s="1" t="s">
        <v>3315</v>
      </c>
      <c r="Q649" s="1" t="s">
        <v>33</v>
      </c>
      <c r="R649" s="1" t="s">
        <v>34</v>
      </c>
      <c r="S649" s="1" t="s">
        <v>73</v>
      </c>
      <c r="T649" s="1" t="s">
        <v>36</v>
      </c>
      <c r="U649" s="1" t="s">
        <v>3316</v>
      </c>
      <c r="V649" s="1" t="s">
        <v>38</v>
      </c>
      <c r="W649" s="1" t="s">
        <v>3317</v>
      </c>
      <c r="X649" s="1">
        <v>10000617</v>
      </c>
      <c r="Z649" s="1" t="s">
        <v>3318</v>
      </c>
      <c r="AA649" s="1" t="s">
        <v>41</v>
      </c>
    </row>
    <row r="650" spans="1:28" x14ac:dyDescent="0.3">
      <c r="A650" s="1">
        <v>2006</v>
      </c>
      <c r="B650" s="1" t="s">
        <v>3308</v>
      </c>
      <c r="C650" s="1" t="s">
        <v>154</v>
      </c>
      <c r="D650" s="1" t="s">
        <v>3309</v>
      </c>
      <c r="E650" s="1" t="s">
        <v>8796</v>
      </c>
      <c r="F650" s="1" t="s">
        <v>26</v>
      </c>
      <c r="G650" s="1" t="s">
        <v>3319</v>
      </c>
      <c r="H650" s="1" t="s">
        <v>3311</v>
      </c>
      <c r="I650" s="1" t="s">
        <v>3320</v>
      </c>
      <c r="J650" s="1">
        <f t="shared" si="11"/>
        <v>59</v>
      </c>
      <c r="K650" s="1">
        <f t="shared" si="18"/>
        <v>0.57627118644067798</v>
      </c>
      <c r="L650" s="1" t="s">
        <v>3321</v>
      </c>
      <c r="M650" s="1">
        <v>2500</v>
      </c>
      <c r="N650" s="1" t="s">
        <v>3314</v>
      </c>
      <c r="O650" s="1">
        <v>30</v>
      </c>
      <c r="P650" s="1" t="s">
        <v>3315</v>
      </c>
      <c r="Q650" s="1" t="s">
        <v>33</v>
      </c>
      <c r="R650" s="1" t="s">
        <v>34</v>
      </c>
      <c r="S650" s="1" t="s">
        <v>73</v>
      </c>
      <c r="T650" s="1" t="s">
        <v>36</v>
      </c>
      <c r="U650" s="1" t="s">
        <v>3316</v>
      </c>
      <c r="V650" s="1" t="s">
        <v>38</v>
      </c>
      <c r="W650" s="1" t="s">
        <v>3322</v>
      </c>
      <c r="X650" s="1">
        <v>10000618</v>
      </c>
      <c r="Z650" s="1" t="s">
        <v>3318</v>
      </c>
      <c r="AA650" s="1" t="s">
        <v>41</v>
      </c>
    </row>
    <row r="651" spans="1:28" x14ac:dyDescent="0.3">
      <c r="A651" s="1">
        <v>2006</v>
      </c>
      <c r="B651" s="1" t="s">
        <v>3323</v>
      </c>
      <c r="C651" s="1" t="s">
        <v>2074</v>
      </c>
      <c r="D651" s="1" t="s">
        <v>3324</v>
      </c>
      <c r="E651" s="1" t="s">
        <v>8797</v>
      </c>
      <c r="F651" s="1" t="s">
        <v>26</v>
      </c>
      <c r="G651" s="1" t="s">
        <v>3325</v>
      </c>
      <c r="H651" s="1" t="s">
        <v>3326</v>
      </c>
      <c r="I651" s="1" t="s">
        <v>3327</v>
      </c>
      <c r="J651" s="1">
        <f t="shared" si="11"/>
        <v>81</v>
      </c>
      <c r="K651" s="1">
        <f t="shared" si="18"/>
        <v>0.5679012345679012</v>
      </c>
      <c r="L651" s="1" t="s">
        <v>3328</v>
      </c>
      <c r="M651" s="1">
        <v>5</v>
      </c>
      <c r="N651" s="1" t="s">
        <v>3329</v>
      </c>
      <c r="O651" s="1">
        <v>50</v>
      </c>
      <c r="P651" s="1" t="s">
        <v>3330</v>
      </c>
      <c r="Q651" s="1" t="s">
        <v>33</v>
      </c>
      <c r="R651" s="1" t="s">
        <v>315</v>
      </c>
      <c r="S651" s="1" t="s">
        <v>391</v>
      </c>
      <c r="T651" s="1" t="s">
        <v>36</v>
      </c>
      <c r="U651" s="1" t="s">
        <v>3331</v>
      </c>
      <c r="V651" s="1" t="s">
        <v>38</v>
      </c>
      <c r="W651" s="1" t="s">
        <v>91</v>
      </c>
      <c r="X651" s="1">
        <v>10000619</v>
      </c>
      <c r="Z651" s="1" t="s">
        <v>3332</v>
      </c>
      <c r="AA651" s="1" t="s">
        <v>41</v>
      </c>
    </row>
    <row r="652" spans="1:28" x14ac:dyDescent="0.3">
      <c r="A652" s="1">
        <v>2007</v>
      </c>
      <c r="B652" s="1" t="s">
        <v>3333</v>
      </c>
      <c r="C652" s="1" t="s">
        <v>3334</v>
      </c>
      <c r="D652" s="1" t="s">
        <v>3335</v>
      </c>
      <c r="E652" s="1" t="s">
        <v>8600</v>
      </c>
      <c r="F652" s="1" t="s">
        <v>26</v>
      </c>
      <c r="G652" s="1" t="s">
        <v>3336</v>
      </c>
      <c r="H652" s="1" t="s">
        <v>3337</v>
      </c>
      <c r="I652" s="1" t="s">
        <v>3338</v>
      </c>
      <c r="J652" s="1">
        <f t="shared" si="11"/>
        <v>107</v>
      </c>
      <c r="K652" s="1">
        <f t="shared" si="18"/>
        <v>0.48598130841121495</v>
      </c>
      <c r="L652" s="1" t="s">
        <v>3339</v>
      </c>
      <c r="M652" s="1">
        <v>37</v>
      </c>
      <c r="N652" s="1" t="s">
        <v>3340</v>
      </c>
      <c r="O652" s="1">
        <v>40</v>
      </c>
      <c r="P652" s="1" t="s">
        <v>3341</v>
      </c>
      <c r="Q652" s="1" t="s">
        <v>297</v>
      </c>
      <c r="R652" s="1" t="s">
        <v>315</v>
      </c>
      <c r="S652" s="1" t="s">
        <v>73</v>
      </c>
      <c r="T652" s="1" t="s">
        <v>36</v>
      </c>
      <c r="U652" s="1" t="s">
        <v>3342</v>
      </c>
      <c r="V652" s="1" t="s">
        <v>38</v>
      </c>
      <c r="W652" s="1" t="s">
        <v>91</v>
      </c>
      <c r="X652" s="1">
        <v>10000620</v>
      </c>
      <c r="Z652" s="1" t="s">
        <v>3343</v>
      </c>
      <c r="AA652" s="1" t="s">
        <v>41</v>
      </c>
    </row>
    <row r="653" spans="1:28" x14ac:dyDescent="0.3">
      <c r="A653" s="1">
        <v>2007</v>
      </c>
      <c r="B653" s="1" t="s">
        <v>3344</v>
      </c>
      <c r="C653" s="1" t="s">
        <v>3345</v>
      </c>
      <c r="D653" s="1" t="s">
        <v>3346</v>
      </c>
      <c r="E653" s="1" t="s">
        <v>8601</v>
      </c>
      <c r="F653" s="1" t="s">
        <v>66</v>
      </c>
      <c r="G653" s="1" t="s">
        <v>3347</v>
      </c>
      <c r="H653" s="1" t="s">
        <v>3348</v>
      </c>
      <c r="I653" s="1" t="s">
        <v>3349</v>
      </c>
      <c r="J653" s="1">
        <f t="shared" si="11"/>
        <v>79</v>
      </c>
      <c r="K653" s="1">
        <f t="shared" si="18"/>
        <v>0.50632911392405067</v>
      </c>
      <c r="L653" s="1" t="s">
        <v>3350</v>
      </c>
      <c r="M653" s="1">
        <v>21.73</v>
      </c>
      <c r="N653" s="1" t="s">
        <v>3351</v>
      </c>
      <c r="O653" s="1">
        <v>35</v>
      </c>
      <c r="P653" s="1" t="s">
        <v>3352</v>
      </c>
      <c r="Q653" s="1" t="s">
        <v>297</v>
      </c>
      <c r="R653" s="1" t="s">
        <v>315</v>
      </c>
      <c r="S653" s="1">
        <v>7.35</v>
      </c>
      <c r="T653" s="1" t="s">
        <v>3353</v>
      </c>
      <c r="U653" s="1" t="s">
        <v>3354</v>
      </c>
      <c r="V653" s="1" t="s">
        <v>38</v>
      </c>
      <c r="W653" s="1" t="s">
        <v>91</v>
      </c>
      <c r="X653" s="1">
        <v>10000621</v>
      </c>
      <c r="Z653" s="1" t="s">
        <v>3355</v>
      </c>
      <c r="AA653" s="1" t="s">
        <v>41</v>
      </c>
    </row>
    <row r="654" spans="1:28" x14ac:dyDescent="0.3">
      <c r="A654" s="1">
        <v>2007</v>
      </c>
      <c r="B654" s="1" t="s">
        <v>3356</v>
      </c>
      <c r="C654" s="1" t="s">
        <v>3357</v>
      </c>
      <c r="D654" s="1" t="s">
        <v>3358</v>
      </c>
      <c r="E654" s="1" t="s">
        <v>8602</v>
      </c>
      <c r="F654" s="1" t="s">
        <v>26</v>
      </c>
      <c r="G654" s="1" t="s">
        <v>3359</v>
      </c>
      <c r="H654" s="1" t="s">
        <v>3360</v>
      </c>
      <c r="I654" s="1" t="s">
        <v>3361</v>
      </c>
      <c r="J654" s="1">
        <f t="shared" si="11"/>
        <v>97</v>
      </c>
      <c r="K654" s="1">
        <f t="shared" si="18"/>
        <v>0.64948453608247425</v>
      </c>
      <c r="L654" s="1" t="s">
        <v>3362</v>
      </c>
      <c r="M654" s="1">
        <v>50000</v>
      </c>
      <c r="N654" s="1" t="s">
        <v>3363</v>
      </c>
      <c r="O654" s="1">
        <v>58</v>
      </c>
      <c r="P654" s="1" t="s">
        <v>3364</v>
      </c>
      <c r="Q654" s="1" t="s">
        <v>33</v>
      </c>
      <c r="R654" s="1" t="s">
        <v>34</v>
      </c>
      <c r="S654" s="1" t="s">
        <v>391</v>
      </c>
      <c r="T654" s="1" t="s">
        <v>36</v>
      </c>
      <c r="U654" s="1" t="s">
        <v>3365</v>
      </c>
      <c r="V654" s="1" t="s">
        <v>38</v>
      </c>
      <c r="W654" s="1" t="s">
        <v>91</v>
      </c>
      <c r="X654" s="1">
        <v>10000622</v>
      </c>
      <c r="Z654" s="1" t="s">
        <v>3366</v>
      </c>
      <c r="AA654" s="1" t="s">
        <v>41</v>
      </c>
    </row>
    <row r="655" spans="1:28" x14ac:dyDescent="0.3">
      <c r="A655" s="1">
        <v>2007</v>
      </c>
      <c r="B655" s="1" t="s">
        <v>3111</v>
      </c>
      <c r="C655" s="1" t="s">
        <v>3112</v>
      </c>
      <c r="D655" s="1" t="s">
        <v>3113</v>
      </c>
      <c r="E655" s="1" t="s">
        <v>8593</v>
      </c>
      <c r="F655" s="1" t="s">
        <v>66</v>
      </c>
      <c r="G655" s="1" t="s">
        <v>3367</v>
      </c>
      <c r="H655" s="1" t="s">
        <v>3368</v>
      </c>
      <c r="I655" s="1" t="s">
        <v>3369</v>
      </c>
      <c r="J655" s="1">
        <f t="shared" si="11"/>
        <v>80</v>
      </c>
      <c r="K655" s="1">
        <f t="shared" si="18"/>
        <v>0.55000000000000004</v>
      </c>
      <c r="L655" s="1" t="s">
        <v>3370</v>
      </c>
      <c r="M655" s="1">
        <v>76</v>
      </c>
      <c r="N655" s="1" t="s">
        <v>3371</v>
      </c>
      <c r="O655" s="1">
        <v>35</v>
      </c>
      <c r="P655" s="1" t="s">
        <v>3372</v>
      </c>
      <c r="Q655" s="1" t="s">
        <v>297</v>
      </c>
      <c r="R655" s="1" t="s">
        <v>315</v>
      </c>
      <c r="S655" s="1">
        <v>7.35</v>
      </c>
      <c r="T655" s="1" t="s">
        <v>3120</v>
      </c>
      <c r="U655" s="1" t="s">
        <v>3373</v>
      </c>
      <c r="V655" s="1" t="s">
        <v>38</v>
      </c>
      <c r="W655" s="1" t="s">
        <v>91</v>
      </c>
      <c r="X655" s="1">
        <v>10000623</v>
      </c>
      <c r="Z655" s="1" t="s">
        <v>3122</v>
      </c>
      <c r="AA655" s="1" t="s">
        <v>41</v>
      </c>
    </row>
    <row r="656" spans="1:28" x14ac:dyDescent="0.3">
      <c r="A656" s="1">
        <v>2007</v>
      </c>
      <c r="B656" s="1" t="s">
        <v>3111</v>
      </c>
      <c r="C656" s="1" t="s">
        <v>3112</v>
      </c>
      <c r="D656" s="1" t="s">
        <v>3113</v>
      </c>
      <c r="E656" s="1" t="s">
        <v>8593</v>
      </c>
      <c r="F656" s="1" t="s">
        <v>66</v>
      </c>
      <c r="G656" s="1" t="s">
        <v>3374</v>
      </c>
      <c r="H656" s="1" t="s">
        <v>3368</v>
      </c>
      <c r="I656" s="1" t="s">
        <v>3375</v>
      </c>
      <c r="J656" s="1">
        <f t="shared" si="11"/>
        <v>79</v>
      </c>
      <c r="K656" s="1">
        <f t="shared" si="18"/>
        <v>0.59493670886075944</v>
      </c>
      <c r="L656" s="1" t="s">
        <v>3376</v>
      </c>
      <c r="M656" s="1">
        <v>89</v>
      </c>
      <c r="N656" s="1" t="s">
        <v>3371</v>
      </c>
      <c r="O656" s="1">
        <v>35</v>
      </c>
      <c r="P656" s="1" t="s">
        <v>3372</v>
      </c>
      <c r="Q656" s="1" t="s">
        <v>297</v>
      </c>
      <c r="R656" s="1" t="s">
        <v>315</v>
      </c>
      <c r="S656" s="1">
        <v>7.35</v>
      </c>
      <c r="T656" s="1" t="s">
        <v>3120</v>
      </c>
      <c r="U656" s="1" t="s">
        <v>3373</v>
      </c>
      <c r="V656" s="1" t="s">
        <v>38</v>
      </c>
      <c r="W656" s="1" t="s">
        <v>91</v>
      </c>
      <c r="X656" s="1">
        <v>10000624</v>
      </c>
      <c r="Z656" s="1" t="s">
        <v>3122</v>
      </c>
      <c r="AA656" s="1" t="s">
        <v>41</v>
      </c>
    </row>
    <row r="657" spans="1:27" x14ac:dyDescent="0.3">
      <c r="A657" s="1">
        <v>2007</v>
      </c>
      <c r="B657" s="1" t="s">
        <v>3111</v>
      </c>
      <c r="C657" s="1" t="s">
        <v>3112</v>
      </c>
      <c r="D657" s="1" t="s">
        <v>3113</v>
      </c>
      <c r="E657" s="1" t="s">
        <v>8593</v>
      </c>
      <c r="F657" s="1" t="s">
        <v>66</v>
      </c>
      <c r="G657" s="1" t="s">
        <v>3114</v>
      </c>
      <c r="H657" s="1" t="s">
        <v>3368</v>
      </c>
      <c r="I657" s="1" t="s">
        <v>3377</v>
      </c>
      <c r="J657" s="1">
        <f t="shared" si="11"/>
        <v>80</v>
      </c>
      <c r="K657" s="1">
        <f t="shared" si="18"/>
        <v>0.5625</v>
      </c>
      <c r="L657" s="1" t="s">
        <v>3378</v>
      </c>
      <c r="M657" s="1">
        <v>50</v>
      </c>
      <c r="N657" s="1" t="s">
        <v>3371</v>
      </c>
      <c r="O657" s="1">
        <v>35</v>
      </c>
      <c r="P657" s="1" t="s">
        <v>3372</v>
      </c>
      <c r="Q657" s="1" t="s">
        <v>297</v>
      </c>
      <c r="R657" s="1" t="s">
        <v>315</v>
      </c>
      <c r="S657" s="1">
        <v>7.35</v>
      </c>
      <c r="T657" s="1" t="s">
        <v>3120</v>
      </c>
      <c r="U657" s="1" t="s">
        <v>3373</v>
      </c>
      <c r="V657" s="1" t="s">
        <v>38</v>
      </c>
      <c r="W657" s="1" t="s">
        <v>91</v>
      </c>
      <c r="X657" s="1">
        <v>10000625</v>
      </c>
      <c r="Z657" s="1" t="s">
        <v>3122</v>
      </c>
      <c r="AA657" s="1" t="s">
        <v>41</v>
      </c>
    </row>
    <row r="658" spans="1:27" x14ac:dyDescent="0.3">
      <c r="A658" s="1">
        <v>2007</v>
      </c>
      <c r="B658" s="1" t="s">
        <v>3111</v>
      </c>
      <c r="C658" s="1" t="s">
        <v>3112</v>
      </c>
      <c r="D658" s="1" t="s">
        <v>3113</v>
      </c>
      <c r="E658" s="1" t="s">
        <v>8593</v>
      </c>
      <c r="F658" s="1" t="s">
        <v>66</v>
      </c>
      <c r="G658" s="1" t="s">
        <v>3379</v>
      </c>
      <c r="H658" s="1" t="s">
        <v>3368</v>
      </c>
      <c r="I658" s="1" t="s">
        <v>3380</v>
      </c>
      <c r="J658" s="1">
        <f t="shared" si="11"/>
        <v>80</v>
      </c>
      <c r="K658" s="1">
        <f t="shared" si="18"/>
        <v>0.5625</v>
      </c>
      <c r="L658" s="1" t="s">
        <v>3381</v>
      </c>
      <c r="M658" s="1">
        <v>104</v>
      </c>
      <c r="N658" s="1" t="s">
        <v>3371</v>
      </c>
      <c r="O658" s="1">
        <v>35</v>
      </c>
      <c r="P658" s="1" t="s">
        <v>3372</v>
      </c>
      <c r="Q658" s="1" t="s">
        <v>297</v>
      </c>
      <c r="R658" s="1" t="s">
        <v>315</v>
      </c>
      <c r="S658" s="1">
        <v>7.35</v>
      </c>
      <c r="T658" s="1" t="s">
        <v>3120</v>
      </c>
      <c r="U658" s="1" t="s">
        <v>3373</v>
      </c>
      <c r="V658" s="1" t="s">
        <v>38</v>
      </c>
      <c r="W658" s="1" t="s">
        <v>91</v>
      </c>
      <c r="X658" s="1">
        <v>10000626</v>
      </c>
      <c r="Z658" s="1" t="s">
        <v>3122</v>
      </c>
      <c r="AA658" s="1" t="s">
        <v>41</v>
      </c>
    </row>
    <row r="659" spans="1:27" x14ac:dyDescent="0.3">
      <c r="A659" s="1">
        <v>2007</v>
      </c>
      <c r="B659" s="1" t="s">
        <v>3111</v>
      </c>
      <c r="C659" s="1" t="s">
        <v>3112</v>
      </c>
      <c r="D659" s="1" t="s">
        <v>3113</v>
      </c>
      <c r="E659" s="1" t="s">
        <v>8593</v>
      </c>
      <c r="F659" s="1" t="s">
        <v>66</v>
      </c>
      <c r="G659" s="1" t="s">
        <v>3382</v>
      </c>
      <c r="H659" s="1" t="s">
        <v>3368</v>
      </c>
      <c r="I659" s="1" t="s">
        <v>3383</v>
      </c>
      <c r="J659" s="1">
        <f t="shared" si="11"/>
        <v>80</v>
      </c>
      <c r="K659" s="1">
        <f t="shared" si="18"/>
        <v>0.55000000000000004</v>
      </c>
      <c r="L659" s="1" t="s">
        <v>3384</v>
      </c>
      <c r="M659" s="1">
        <v>81</v>
      </c>
      <c r="N659" s="1" t="s">
        <v>3371</v>
      </c>
      <c r="O659" s="1">
        <v>35</v>
      </c>
      <c r="P659" s="1" t="s">
        <v>3372</v>
      </c>
      <c r="Q659" s="1" t="s">
        <v>297</v>
      </c>
      <c r="R659" s="1" t="s">
        <v>315</v>
      </c>
      <c r="S659" s="1">
        <v>7.35</v>
      </c>
      <c r="T659" s="1" t="s">
        <v>3120</v>
      </c>
      <c r="U659" s="1" t="s">
        <v>3373</v>
      </c>
      <c r="V659" s="1" t="s">
        <v>38</v>
      </c>
      <c r="W659" s="1" t="s">
        <v>91</v>
      </c>
      <c r="X659" s="1">
        <v>10000627</v>
      </c>
      <c r="Z659" s="1" t="s">
        <v>3122</v>
      </c>
      <c r="AA659" s="1" t="s">
        <v>41</v>
      </c>
    </row>
    <row r="660" spans="1:27" x14ac:dyDescent="0.3">
      <c r="A660" s="1">
        <v>2007</v>
      </c>
      <c r="B660" s="1" t="s">
        <v>3111</v>
      </c>
      <c r="C660" s="1" t="s">
        <v>3112</v>
      </c>
      <c r="D660" s="1" t="s">
        <v>3113</v>
      </c>
      <c r="E660" s="1" t="s">
        <v>8593</v>
      </c>
      <c r="F660" s="1" t="s">
        <v>66</v>
      </c>
      <c r="G660" s="1" t="s">
        <v>3123</v>
      </c>
      <c r="H660" s="1" t="s">
        <v>3368</v>
      </c>
      <c r="I660" s="1" t="s">
        <v>3385</v>
      </c>
      <c r="J660" s="1">
        <f t="shared" si="11"/>
        <v>80</v>
      </c>
      <c r="K660" s="1">
        <f t="shared" si="18"/>
        <v>0.52500000000000002</v>
      </c>
      <c r="L660" s="1" t="s">
        <v>3125</v>
      </c>
      <c r="M660" s="1">
        <v>28</v>
      </c>
      <c r="N660" s="1" t="s">
        <v>3371</v>
      </c>
      <c r="O660" s="1">
        <v>35</v>
      </c>
      <c r="P660" s="1" t="s">
        <v>3372</v>
      </c>
      <c r="Q660" s="1" t="s">
        <v>297</v>
      </c>
      <c r="R660" s="1" t="s">
        <v>315</v>
      </c>
      <c r="S660" s="1">
        <v>7.35</v>
      </c>
      <c r="T660" s="1" t="s">
        <v>3120</v>
      </c>
      <c r="U660" s="1" t="s">
        <v>3373</v>
      </c>
      <c r="V660" s="1" t="s">
        <v>38</v>
      </c>
      <c r="W660" s="1" t="s">
        <v>91</v>
      </c>
      <c r="X660" s="1">
        <v>10000628</v>
      </c>
      <c r="Z660" s="1" t="s">
        <v>3122</v>
      </c>
      <c r="AA660" s="1" t="s">
        <v>41</v>
      </c>
    </row>
    <row r="661" spans="1:27" x14ac:dyDescent="0.3">
      <c r="A661" s="1">
        <v>2007</v>
      </c>
      <c r="B661" s="1" t="s">
        <v>3111</v>
      </c>
      <c r="C661" s="1" t="s">
        <v>3112</v>
      </c>
      <c r="D661" s="1" t="s">
        <v>3113</v>
      </c>
      <c r="E661" s="1" t="s">
        <v>3386</v>
      </c>
      <c r="F661" s="1" t="s">
        <v>66</v>
      </c>
      <c r="G661" s="1" t="s">
        <v>3387</v>
      </c>
      <c r="H661" s="1" t="s">
        <v>3368</v>
      </c>
      <c r="I661" s="1" t="s">
        <v>3388</v>
      </c>
      <c r="J661" s="1">
        <f t="shared" si="11"/>
        <v>80</v>
      </c>
      <c r="K661" s="1">
        <f t="shared" si="18"/>
        <v>0.51249999999999996</v>
      </c>
      <c r="L661" s="1" t="s">
        <v>3389</v>
      </c>
      <c r="M661" s="1">
        <v>67</v>
      </c>
      <c r="N661" s="1" t="s">
        <v>3371</v>
      </c>
      <c r="O661" s="1">
        <v>35</v>
      </c>
      <c r="P661" s="1" t="s">
        <v>3372</v>
      </c>
      <c r="Q661" s="1" t="s">
        <v>297</v>
      </c>
      <c r="R661" s="1" t="s">
        <v>315</v>
      </c>
      <c r="S661" s="1">
        <v>7.35</v>
      </c>
      <c r="T661" s="1" t="s">
        <v>3120</v>
      </c>
      <c r="U661" s="1" t="s">
        <v>3373</v>
      </c>
      <c r="V661" s="1" t="s">
        <v>38</v>
      </c>
      <c r="W661" s="1" t="s">
        <v>91</v>
      </c>
      <c r="X661" s="1">
        <v>10000629</v>
      </c>
      <c r="Z661" s="1" t="s">
        <v>3122</v>
      </c>
      <c r="AA661" s="1" t="s">
        <v>41</v>
      </c>
    </row>
    <row r="662" spans="1:27" x14ac:dyDescent="0.3">
      <c r="A662" s="1">
        <v>2007</v>
      </c>
      <c r="B662" s="1" t="s">
        <v>3111</v>
      </c>
      <c r="C662" s="1" t="s">
        <v>3112</v>
      </c>
      <c r="D662" s="1" t="s">
        <v>3113</v>
      </c>
      <c r="E662" s="1" t="s">
        <v>8593</v>
      </c>
      <c r="F662" s="1" t="s">
        <v>66</v>
      </c>
      <c r="G662" s="1" t="s">
        <v>3128</v>
      </c>
      <c r="H662" s="1" t="s">
        <v>3368</v>
      </c>
      <c r="I662" s="1" t="s">
        <v>3390</v>
      </c>
      <c r="J662" s="1">
        <f t="shared" si="11"/>
        <v>80</v>
      </c>
      <c r="K662" s="1">
        <f t="shared" si="18"/>
        <v>0.6</v>
      </c>
      <c r="L662" s="1" t="s">
        <v>3391</v>
      </c>
      <c r="M662" s="1">
        <v>130</v>
      </c>
      <c r="N662" s="1" t="s">
        <v>3371</v>
      </c>
      <c r="O662" s="1">
        <v>35</v>
      </c>
      <c r="P662" s="1" t="s">
        <v>3372</v>
      </c>
      <c r="Q662" s="1" t="s">
        <v>297</v>
      </c>
      <c r="R662" s="1" t="s">
        <v>315</v>
      </c>
      <c r="S662" s="1">
        <v>7.35</v>
      </c>
      <c r="T662" s="1" t="s">
        <v>3120</v>
      </c>
      <c r="U662" s="1" t="s">
        <v>3373</v>
      </c>
      <c r="V662" s="1" t="s">
        <v>38</v>
      </c>
      <c r="W662" s="1" t="s">
        <v>91</v>
      </c>
      <c r="X662" s="1">
        <v>10000630</v>
      </c>
      <c r="Z662" s="1" t="s">
        <v>3122</v>
      </c>
      <c r="AA662" s="1" t="s">
        <v>41</v>
      </c>
    </row>
    <row r="663" spans="1:27" x14ac:dyDescent="0.3">
      <c r="A663" s="1">
        <v>2007</v>
      </c>
      <c r="B663" s="1" t="s">
        <v>3392</v>
      </c>
      <c r="C663" s="1" t="s">
        <v>3393</v>
      </c>
      <c r="D663" s="1" t="s">
        <v>3394</v>
      </c>
      <c r="E663" s="1" t="s">
        <v>8603</v>
      </c>
      <c r="F663" s="1" t="s">
        <v>66</v>
      </c>
      <c r="G663" s="1" t="s">
        <v>3395</v>
      </c>
      <c r="H663" s="1" t="s">
        <v>3396</v>
      </c>
      <c r="I663" s="1" t="s">
        <v>3397</v>
      </c>
      <c r="J663" s="1">
        <f t="shared" si="11"/>
        <v>66</v>
      </c>
      <c r="K663" s="1">
        <f t="shared" si="18"/>
        <v>0.40909090909090912</v>
      </c>
      <c r="L663" s="1" t="s">
        <v>3398</v>
      </c>
      <c r="M663" s="1">
        <v>113</v>
      </c>
      <c r="N663" s="1" t="s">
        <v>3399</v>
      </c>
      <c r="O663" s="1">
        <v>30</v>
      </c>
      <c r="P663" s="1" t="s">
        <v>3400</v>
      </c>
      <c r="Q663" s="1" t="s">
        <v>57</v>
      </c>
      <c r="R663" s="1" t="s">
        <v>103</v>
      </c>
      <c r="S663" s="1">
        <v>7.4</v>
      </c>
      <c r="T663" s="1" t="s">
        <v>36</v>
      </c>
      <c r="U663" s="1" t="s">
        <v>3401</v>
      </c>
      <c r="V663" s="1" t="s">
        <v>38</v>
      </c>
      <c r="W663" s="1" t="s">
        <v>91</v>
      </c>
      <c r="X663" s="1">
        <v>10000631</v>
      </c>
      <c r="Z663" s="1" t="s">
        <v>3402</v>
      </c>
      <c r="AA663" s="1" t="s">
        <v>41</v>
      </c>
    </row>
    <row r="664" spans="1:27" x14ac:dyDescent="0.3">
      <c r="A664" s="1">
        <v>2007</v>
      </c>
      <c r="B664" s="1" t="s">
        <v>3403</v>
      </c>
      <c r="C664" s="1" t="s">
        <v>945</v>
      </c>
      <c r="D664" s="1" t="s">
        <v>3404</v>
      </c>
      <c r="E664" s="1" t="s">
        <v>8604</v>
      </c>
      <c r="F664" s="1" t="s">
        <v>26</v>
      </c>
      <c r="G664" s="1" t="s">
        <v>3405</v>
      </c>
      <c r="H664" s="1" t="s">
        <v>3406</v>
      </c>
      <c r="I664" s="1" t="s">
        <v>3407</v>
      </c>
      <c r="J664" s="1">
        <f t="shared" si="11"/>
        <v>81</v>
      </c>
      <c r="K664" s="1">
        <f t="shared" si="18"/>
        <v>0.60493827160493829</v>
      </c>
      <c r="L664" s="1" t="s">
        <v>3408</v>
      </c>
      <c r="M664" s="1">
        <v>43</v>
      </c>
      <c r="N664" s="1" t="s">
        <v>3409</v>
      </c>
      <c r="O664" s="1">
        <v>50</v>
      </c>
      <c r="P664" s="1" t="s">
        <v>3410</v>
      </c>
      <c r="Q664" s="1" t="s">
        <v>297</v>
      </c>
      <c r="R664" s="1" t="s">
        <v>34</v>
      </c>
      <c r="S664" s="1" t="s">
        <v>391</v>
      </c>
      <c r="T664" s="1" t="s">
        <v>36</v>
      </c>
      <c r="U664" s="1" t="s">
        <v>3411</v>
      </c>
      <c r="V664" s="1" t="s">
        <v>38</v>
      </c>
      <c r="W664" s="1" t="s">
        <v>3412</v>
      </c>
      <c r="X664" s="1">
        <v>10000632</v>
      </c>
      <c r="Z664" s="1" t="s">
        <v>3413</v>
      </c>
      <c r="AA664" s="1" t="s">
        <v>41</v>
      </c>
    </row>
    <row r="665" spans="1:27" x14ac:dyDescent="0.3">
      <c r="A665" s="1">
        <v>2007</v>
      </c>
      <c r="B665" s="1" t="s">
        <v>3403</v>
      </c>
      <c r="C665" s="1" t="s">
        <v>945</v>
      </c>
      <c r="D665" s="1" t="s">
        <v>3404</v>
      </c>
      <c r="E665" s="1" t="s">
        <v>8604</v>
      </c>
      <c r="F665" s="1" t="s">
        <v>26</v>
      </c>
      <c r="G665" s="1" t="s">
        <v>3414</v>
      </c>
      <c r="H665" s="1" t="s">
        <v>3406</v>
      </c>
      <c r="I665" s="1" t="s">
        <v>3415</v>
      </c>
      <c r="J665" s="1">
        <f t="shared" si="11"/>
        <v>81</v>
      </c>
      <c r="K665" s="1">
        <f t="shared" si="18"/>
        <v>0.60493827160493829</v>
      </c>
      <c r="L665" s="1" t="s">
        <v>3416</v>
      </c>
      <c r="M665" s="1">
        <v>190</v>
      </c>
      <c r="N665" s="1" t="s">
        <v>3409</v>
      </c>
      <c r="O665" s="1">
        <v>50</v>
      </c>
      <c r="P665" s="1" t="s">
        <v>3410</v>
      </c>
      <c r="Q665" s="1" t="s">
        <v>297</v>
      </c>
      <c r="R665" s="1" t="s">
        <v>34</v>
      </c>
      <c r="S665" s="1" t="s">
        <v>391</v>
      </c>
      <c r="T665" s="1" t="s">
        <v>36</v>
      </c>
      <c r="U665" s="1" t="s">
        <v>3411</v>
      </c>
      <c r="V665" s="1" t="s">
        <v>38</v>
      </c>
      <c r="W665" s="1" t="s">
        <v>3417</v>
      </c>
      <c r="X665" s="1">
        <v>10000633</v>
      </c>
      <c r="Z665" s="1" t="s">
        <v>3413</v>
      </c>
      <c r="AA665" s="1" t="s">
        <v>41</v>
      </c>
    </row>
    <row r="666" spans="1:27" x14ac:dyDescent="0.3">
      <c r="A666" s="1">
        <v>2007</v>
      </c>
      <c r="B666" s="1" t="s">
        <v>3418</v>
      </c>
      <c r="C666" s="1" t="s">
        <v>3419</v>
      </c>
      <c r="D666" s="1" t="s">
        <v>3420</v>
      </c>
      <c r="E666" s="1" t="s">
        <v>8798</v>
      </c>
      <c r="F666" s="1" t="s">
        <v>66</v>
      </c>
      <c r="G666" s="1" t="s">
        <v>3421</v>
      </c>
      <c r="H666" s="1" t="s">
        <v>3422</v>
      </c>
      <c r="I666" s="1" t="s">
        <v>3423</v>
      </c>
      <c r="J666" s="1">
        <f t="shared" si="11"/>
        <v>106</v>
      </c>
      <c r="K666" s="1">
        <f t="shared" si="18"/>
        <v>0.48113207547169812</v>
      </c>
      <c r="L666" s="1" t="s">
        <v>2322</v>
      </c>
      <c r="M666" s="1">
        <v>1000</v>
      </c>
      <c r="N666" s="1" t="s">
        <v>3424</v>
      </c>
      <c r="O666" s="1">
        <v>56</v>
      </c>
      <c r="P666" s="1" t="s">
        <v>36</v>
      </c>
      <c r="Q666" s="1" t="s">
        <v>57</v>
      </c>
      <c r="R666" s="1" t="s">
        <v>58</v>
      </c>
      <c r="S666" s="1" t="s">
        <v>59</v>
      </c>
      <c r="T666" s="1" t="s">
        <v>36</v>
      </c>
      <c r="U666" s="1" t="s">
        <v>3425</v>
      </c>
      <c r="V666" s="1" t="s">
        <v>38</v>
      </c>
      <c r="W666" s="1" t="s">
        <v>91</v>
      </c>
      <c r="X666" s="1">
        <v>10000634</v>
      </c>
      <c r="Z666" s="1" t="s">
        <v>3426</v>
      </c>
      <c r="AA666" s="1" t="s">
        <v>41</v>
      </c>
    </row>
    <row r="667" spans="1:27" x14ac:dyDescent="0.3">
      <c r="A667" s="1">
        <v>2007</v>
      </c>
      <c r="B667" s="1" t="s">
        <v>3427</v>
      </c>
      <c r="C667" s="1" t="s">
        <v>1301</v>
      </c>
      <c r="D667" s="1" t="s">
        <v>3428</v>
      </c>
      <c r="E667" s="1" t="s">
        <v>8605</v>
      </c>
      <c r="F667" s="1" t="s">
        <v>26</v>
      </c>
      <c r="G667" s="1" t="s">
        <v>3429</v>
      </c>
      <c r="H667" s="1" t="s">
        <v>3430</v>
      </c>
      <c r="I667" s="1" t="s">
        <v>3431</v>
      </c>
      <c r="J667" s="1">
        <f t="shared" si="11"/>
        <v>82</v>
      </c>
      <c r="K667" s="1">
        <f t="shared" si="18"/>
        <v>0.56097560975609762</v>
      </c>
      <c r="L667" s="1" t="s">
        <v>3432</v>
      </c>
      <c r="M667" s="1">
        <v>30</v>
      </c>
      <c r="N667" s="1" t="s">
        <v>3433</v>
      </c>
      <c r="O667" s="1">
        <v>50</v>
      </c>
      <c r="P667" s="1" t="s">
        <v>36</v>
      </c>
      <c r="Q667" s="1" t="s">
        <v>57</v>
      </c>
      <c r="R667" s="1" t="s">
        <v>58</v>
      </c>
      <c r="S667" s="1" t="s">
        <v>59</v>
      </c>
      <c r="T667" s="1" t="s">
        <v>36</v>
      </c>
      <c r="U667" s="1" t="s">
        <v>3434</v>
      </c>
      <c r="V667" s="1" t="s">
        <v>38</v>
      </c>
      <c r="W667" s="1" t="s">
        <v>91</v>
      </c>
      <c r="X667" s="1">
        <v>10000635</v>
      </c>
      <c r="Z667" s="1" t="s">
        <v>3435</v>
      </c>
      <c r="AA667" s="1" t="s">
        <v>41</v>
      </c>
    </row>
    <row r="668" spans="1:27" x14ac:dyDescent="0.3">
      <c r="A668" s="1">
        <v>2007</v>
      </c>
      <c r="B668" s="1" t="s">
        <v>3436</v>
      </c>
      <c r="C668" s="1" t="s">
        <v>382</v>
      </c>
      <c r="D668" s="1" t="s">
        <v>3437</v>
      </c>
      <c r="E668" s="1" t="s">
        <v>8799</v>
      </c>
      <c r="F668" s="1" t="s">
        <v>26</v>
      </c>
      <c r="G668" s="1" t="s">
        <v>3438</v>
      </c>
      <c r="H668" s="1" t="s">
        <v>3439</v>
      </c>
      <c r="I668" s="1" t="s">
        <v>3440</v>
      </c>
      <c r="J668" s="1">
        <f t="shared" si="11"/>
        <v>93</v>
      </c>
      <c r="K668" s="1">
        <f t="shared" si="18"/>
        <v>0.55913978494623651</v>
      </c>
      <c r="L668" s="1" t="s">
        <v>3441</v>
      </c>
      <c r="M668" s="1">
        <v>11.5</v>
      </c>
      <c r="N668" s="1" t="s">
        <v>3442</v>
      </c>
      <c r="O668" s="1">
        <v>60</v>
      </c>
      <c r="P668" s="1" t="s">
        <v>3443</v>
      </c>
      <c r="Q668" s="1" t="s">
        <v>57</v>
      </c>
      <c r="R668" s="1" t="s">
        <v>103</v>
      </c>
      <c r="S668" s="1" t="s">
        <v>3444</v>
      </c>
      <c r="T668" s="1" t="s">
        <v>36</v>
      </c>
      <c r="U668" s="1" t="s">
        <v>3445</v>
      </c>
      <c r="V668" s="1" t="s">
        <v>38</v>
      </c>
      <c r="W668" s="1" t="s">
        <v>91</v>
      </c>
      <c r="X668" s="1">
        <v>10000636</v>
      </c>
      <c r="Z668" s="1" t="s">
        <v>3446</v>
      </c>
      <c r="AA668" s="1" t="s">
        <v>41</v>
      </c>
    </row>
    <row r="669" spans="1:27" x14ac:dyDescent="0.3">
      <c r="A669" s="1">
        <v>2007</v>
      </c>
      <c r="B669" s="1" t="s">
        <v>3436</v>
      </c>
      <c r="C669" s="1" t="s">
        <v>382</v>
      </c>
      <c r="D669" s="1" t="s">
        <v>3437</v>
      </c>
      <c r="E669" s="1" t="s">
        <v>8799</v>
      </c>
      <c r="F669" s="1" t="s">
        <v>26</v>
      </c>
      <c r="G669" s="1" t="s">
        <v>3447</v>
      </c>
      <c r="H669" s="1" t="s">
        <v>3439</v>
      </c>
      <c r="I669" s="1" t="s">
        <v>3448</v>
      </c>
      <c r="J669" s="1">
        <f t="shared" si="11"/>
        <v>103</v>
      </c>
      <c r="K669" s="1">
        <f t="shared" si="18"/>
        <v>0.49514563106796117</v>
      </c>
      <c r="L669" s="1" t="s">
        <v>3449</v>
      </c>
      <c r="M669" s="1">
        <v>7.48</v>
      </c>
      <c r="N669" s="1" t="s">
        <v>3442</v>
      </c>
      <c r="O669" s="1">
        <v>60</v>
      </c>
      <c r="P669" s="1" t="s">
        <v>3443</v>
      </c>
      <c r="Q669" s="1" t="s">
        <v>57</v>
      </c>
      <c r="R669" s="1" t="s">
        <v>103</v>
      </c>
      <c r="S669" s="1" t="s">
        <v>3444</v>
      </c>
      <c r="T669" s="1" t="s">
        <v>36</v>
      </c>
      <c r="U669" s="1" t="s">
        <v>3445</v>
      </c>
      <c r="V669" s="1" t="s">
        <v>38</v>
      </c>
      <c r="W669" s="1" t="s">
        <v>91</v>
      </c>
      <c r="X669" s="1">
        <v>10000637</v>
      </c>
      <c r="Z669" s="1" t="s">
        <v>3446</v>
      </c>
      <c r="AA669" s="1" t="s">
        <v>41</v>
      </c>
    </row>
    <row r="670" spans="1:27" x14ac:dyDescent="0.3">
      <c r="A670" s="1">
        <v>2007</v>
      </c>
      <c r="B670" s="1" t="s">
        <v>3436</v>
      </c>
      <c r="C670" s="1" t="s">
        <v>382</v>
      </c>
      <c r="D670" s="1" t="s">
        <v>3437</v>
      </c>
      <c r="E670" s="1" t="s">
        <v>8799</v>
      </c>
      <c r="F670" s="1" t="s">
        <v>26</v>
      </c>
      <c r="G670" s="1" t="s">
        <v>3450</v>
      </c>
      <c r="H670" s="1" t="s">
        <v>3439</v>
      </c>
      <c r="I670" s="1" t="s">
        <v>3451</v>
      </c>
      <c r="J670" s="1">
        <f t="shared" si="11"/>
        <v>101</v>
      </c>
      <c r="K670" s="1">
        <f t="shared" si="18"/>
        <v>0.60396039603960394</v>
      </c>
      <c r="L670" s="1" t="s">
        <v>3452</v>
      </c>
      <c r="M670" s="1">
        <v>22.1</v>
      </c>
      <c r="N670" s="1" t="s">
        <v>3442</v>
      </c>
      <c r="O670" s="1">
        <v>60</v>
      </c>
      <c r="P670" s="1" t="s">
        <v>3453</v>
      </c>
      <c r="Q670" s="1" t="s">
        <v>57</v>
      </c>
      <c r="R670" s="1" t="s">
        <v>103</v>
      </c>
      <c r="S670" s="1" t="s">
        <v>3444</v>
      </c>
      <c r="T670" s="1" t="s">
        <v>36</v>
      </c>
      <c r="U670" s="1" t="s">
        <v>3445</v>
      </c>
      <c r="V670" s="1" t="s">
        <v>38</v>
      </c>
      <c r="W670" s="1" t="s">
        <v>91</v>
      </c>
      <c r="X670" s="1">
        <v>10000638</v>
      </c>
      <c r="Z670" s="1" t="s">
        <v>3446</v>
      </c>
      <c r="AA670" s="1" t="s">
        <v>41</v>
      </c>
    </row>
    <row r="671" spans="1:27" x14ac:dyDescent="0.3">
      <c r="A671" s="1">
        <v>2007</v>
      </c>
      <c r="B671" s="1" t="s">
        <v>3454</v>
      </c>
      <c r="C671" s="1" t="s">
        <v>3455</v>
      </c>
      <c r="D671" s="1" t="s">
        <v>3456</v>
      </c>
      <c r="E671" s="1" t="s">
        <v>8800</v>
      </c>
      <c r="F671" s="1" t="s">
        <v>66</v>
      </c>
      <c r="G671" s="1" t="s">
        <v>3457</v>
      </c>
      <c r="H671" s="1" t="s">
        <v>3458</v>
      </c>
      <c r="I671" s="1" t="s">
        <v>3459</v>
      </c>
      <c r="J671" s="1">
        <f t="shared" si="11"/>
        <v>82</v>
      </c>
      <c r="K671" s="1">
        <f t="shared" si="18"/>
        <v>0.58536585365853655</v>
      </c>
      <c r="L671" s="1" t="s">
        <v>3460</v>
      </c>
      <c r="M671" s="1">
        <v>39</v>
      </c>
      <c r="N671" s="1" t="s">
        <v>3461</v>
      </c>
      <c r="O671" s="1">
        <v>40</v>
      </c>
      <c r="P671" s="1" t="s">
        <v>3462</v>
      </c>
      <c r="Q671" s="1" t="s">
        <v>33</v>
      </c>
      <c r="R671" s="1" t="s">
        <v>34</v>
      </c>
      <c r="S671" s="1" t="s">
        <v>391</v>
      </c>
      <c r="T671" s="1" t="s">
        <v>36</v>
      </c>
      <c r="U671" s="1" t="s">
        <v>3463</v>
      </c>
      <c r="V671" s="1" t="s">
        <v>38</v>
      </c>
      <c r="W671" s="1" t="s">
        <v>91</v>
      </c>
      <c r="X671" s="1">
        <v>10000639</v>
      </c>
      <c r="Z671" s="1" t="s">
        <v>3464</v>
      </c>
      <c r="AA671" s="1" t="s">
        <v>41</v>
      </c>
    </row>
    <row r="672" spans="1:27" x14ac:dyDescent="0.3">
      <c r="A672" s="1">
        <v>2007</v>
      </c>
      <c r="B672" s="1" t="s">
        <v>3454</v>
      </c>
      <c r="C672" s="1" t="s">
        <v>3455</v>
      </c>
      <c r="D672" s="1" t="s">
        <v>3456</v>
      </c>
      <c r="E672" s="1" t="s">
        <v>8800</v>
      </c>
      <c r="F672" s="1" t="s">
        <v>66</v>
      </c>
      <c r="G672" s="1" t="s">
        <v>3465</v>
      </c>
      <c r="H672" s="1" t="s">
        <v>3458</v>
      </c>
      <c r="I672" s="1" t="s">
        <v>3466</v>
      </c>
      <c r="J672" s="1">
        <f t="shared" si="11"/>
        <v>82</v>
      </c>
      <c r="K672" s="1">
        <f t="shared" si="18"/>
        <v>0.59756097560975607</v>
      </c>
      <c r="L672" s="1" t="s">
        <v>3467</v>
      </c>
      <c r="M672" s="1">
        <v>29</v>
      </c>
      <c r="N672" s="1" t="s">
        <v>3461</v>
      </c>
      <c r="O672" s="1">
        <v>40</v>
      </c>
      <c r="P672" s="1" t="s">
        <v>3462</v>
      </c>
      <c r="Q672" s="1" t="s">
        <v>33</v>
      </c>
      <c r="R672" s="1" t="s">
        <v>34</v>
      </c>
      <c r="S672" s="1" t="s">
        <v>391</v>
      </c>
      <c r="T672" s="1" t="s">
        <v>36</v>
      </c>
      <c r="U672" s="1" t="s">
        <v>3463</v>
      </c>
      <c r="V672" s="1" t="s">
        <v>38</v>
      </c>
      <c r="W672" s="1" t="s">
        <v>91</v>
      </c>
      <c r="X672" s="1">
        <v>10000640</v>
      </c>
      <c r="Z672" s="1" t="s">
        <v>3468</v>
      </c>
      <c r="AA672" s="1" t="s">
        <v>41</v>
      </c>
    </row>
    <row r="673" spans="1:28" x14ac:dyDescent="0.3">
      <c r="A673" s="1">
        <v>2007</v>
      </c>
      <c r="B673" s="1" t="s">
        <v>3470</v>
      </c>
      <c r="C673" s="1" t="s">
        <v>289</v>
      </c>
      <c r="D673" s="1" t="s">
        <v>3471</v>
      </c>
      <c r="E673" s="1" t="s">
        <v>8801</v>
      </c>
      <c r="F673" s="1" t="s">
        <v>107</v>
      </c>
      <c r="G673" s="1" t="s">
        <v>3472</v>
      </c>
      <c r="H673" s="1" t="s">
        <v>3473</v>
      </c>
      <c r="I673" s="1" t="s">
        <v>3474</v>
      </c>
      <c r="J673" s="1">
        <f t="shared" si="11"/>
        <v>106</v>
      </c>
      <c r="K673" s="1">
        <f t="shared" si="18"/>
        <v>0.50943396226415094</v>
      </c>
      <c r="L673" s="1" t="s">
        <v>3475</v>
      </c>
      <c r="M673" s="1">
        <v>142</v>
      </c>
      <c r="N673" s="1" t="s">
        <v>3476</v>
      </c>
      <c r="O673" s="1">
        <v>60</v>
      </c>
      <c r="P673" s="1" t="s">
        <v>3477</v>
      </c>
      <c r="Q673" s="1" t="s">
        <v>57</v>
      </c>
      <c r="R673" s="1" t="s">
        <v>315</v>
      </c>
      <c r="S673" s="1" t="s">
        <v>73</v>
      </c>
      <c r="T673" s="1" t="s">
        <v>36</v>
      </c>
      <c r="U673" s="1" t="s">
        <v>3478</v>
      </c>
      <c r="V673" s="1" t="s">
        <v>3469</v>
      </c>
      <c r="W673" s="1" t="s">
        <v>3479</v>
      </c>
      <c r="X673" s="1">
        <v>10000641</v>
      </c>
      <c r="Z673" s="1" t="s">
        <v>3480</v>
      </c>
      <c r="AA673" s="1" t="s">
        <v>41</v>
      </c>
    </row>
    <row r="674" spans="1:28" x14ac:dyDescent="0.3">
      <c r="A674" s="1">
        <v>2007</v>
      </c>
      <c r="B674" s="1" t="s">
        <v>3470</v>
      </c>
      <c r="C674" s="1" t="s">
        <v>289</v>
      </c>
      <c r="D674" s="1" t="s">
        <v>3471</v>
      </c>
      <c r="E674" s="1" t="s">
        <v>8801</v>
      </c>
      <c r="F674" s="1" t="s">
        <v>107</v>
      </c>
      <c r="G674" s="1" t="s">
        <v>3481</v>
      </c>
      <c r="H674" s="1" t="s">
        <v>3473</v>
      </c>
      <c r="I674" s="1" t="s">
        <v>3482</v>
      </c>
      <c r="J674" s="1">
        <f t="shared" si="11"/>
        <v>106</v>
      </c>
      <c r="K674" s="1">
        <f t="shared" si="18"/>
        <v>0.57547169811320753</v>
      </c>
      <c r="L674" s="1" t="s">
        <v>3483</v>
      </c>
      <c r="M674" s="1">
        <v>224</v>
      </c>
      <c r="N674" s="1" t="s">
        <v>3476</v>
      </c>
      <c r="O674" s="1">
        <v>60</v>
      </c>
      <c r="P674" s="1" t="s">
        <v>3477</v>
      </c>
      <c r="Q674" s="1" t="s">
        <v>57</v>
      </c>
      <c r="R674" s="1" t="s">
        <v>315</v>
      </c>
      <c r="S674" s="1" t="s">
        <v>73</v>
      </c>
      <c r="T674" s="1" t="s">
        <v>36</v>
      </c>
      <c r="U674" s="1" t="s">
        <v>3478</v>
      </c>
      <c r="V674" s="1" t="s">
        <v>3469</v>
      </c>
      <c r="W674" s="1" t="s">
        <v>3479</v>
      </c>
      <c r="X674" s="1">
        <v>10000642</v>
      </c>
      <c r="Z674" s="1" t="s">
        <v>3480</v>
      </c>
      <c r="AA674" s="1" t="s">
        <v>41</v>
      </c>
    </row>
    <row r="675" spans="1:28" x14ac:dyDescent="0.3">
      <c r="A675" s="1">
        <v>2007</v>
      </c>
      <c r="B675" s="1" t="s">
        <v>3484</v>
      </c>
      <c r="C675" s="1" t="s">
        <v>307</v>
      </c>
      <c r="D675" s="1" t="s">
        <v>8606</v>
      </c>
      <c r="E675" s="1" t="s">
        <v>8607</v>
      </c>
      <c r="F675" s="1" t="s">
        <v>26</v>
      </c>
      <c r="G675" s="1" t="s">
        <v>3485</v>
      </c>
      <c r="H675" s="1" t="s">
        <v>3486</v>
      </c>
      <c r="I675" s="1" t="s">
        <v>3487</v>
      </c>
      <c r="J675" s="1">
        <f t="shared" si="11"/>
        <v>58</v>
      </c>
      <c r="K675" s="1">
        <f t="shared" si="18"/>
        <v>0.5</v>
      </c>
      <c r="L675" s="1" t="s">
        <v>3488</v>
      </c>
      <c r="M675" s="1">
        <v>0.41899999999999998</v>
      </c>
      <c r="N675" s="1" t="s">
        <v>3489</v>
      </c>
      <c r="O675" s="1">
        <v>50</v>
      </c>
      <c r="P675" s="1" t="s">
        <v>3490</v>
      </c>
      <c r="Q675" s="1" t="s">
        <v>297</v>
      </c>
      <c r="R675" s="1" t="s">
        <v>315</v>
      </c>
      <c r="S675" s="1" t="s">
        <v>73</v>
      </c>
      <c r="T675" s="1" t="s">
        <v>36</v>
      </c>
      <c r="U675" s="1" t="s">
        <v>3491</v>
      </c>
      <c r="V675" s="1" t="s">
        <v>3492</v>
      </c>
      <c r="W675" s="1" t="s">
        <v>91</v>
      </c>
      <c r="X675" s="1">
        <v>10000643</v>
      </c>
      <c r="Z675" s="1" t="s">
        <v>3493</v>
      </c>
      <c r="AA675" s="1" t="s">
        <v>41</v>
      </c>
      <c r="AB675" s="1" t="s">
        <v>8608</v>
      </c>
    </row>
    <row r="676" spans="1:28" x14ac:dyDescent="0.3">
      <c r="A676" s="1">
        <v>2007</v>
      </c>
      <c r="B676" s="1" t="s">
        <v>3494</v>
      </c>
      <c r="C676" s="1" t="s">
        <v>2682</v>
      </c>
      <c r="D676" s="1" t="s">
        <v>3495</v>
      </c>
      <c r="E676" s="1" t="s">
        <v>3496</v>
      </c>
      <c r="F676" s="1" t="s">
        <v>66</v>
      </c>
      <c r="G676" s="1" t="s">
        <v>3497</v>
      </c>
      <c r="H676" s="1" t="s">
        <v>3498</v>
      </c>
      <c r="I676" s="1" t="s">
        <v>3499</v>
      </c>
      <c r="J676" s="1">
        <f t="shared" si="11"/>
        <v>81</v>
      </c>
      <c r="K676" s="1">
        <f t="shared" si="18"/>
        <v>0.49382716049382713</v>
      </c>
      <c r="L676" s="1" t="s">
        <v>3500</v>
      </c>
      <c r="M676" s="1">
        <v>17.8</v>
      </c>
      <c r="N676" s="1" t="s">
        <v>3501</v>
      </c>
      <c r="O676" s="1">
        <v>45</v>
      </c>
      <c r="P676" s="1" t="s">
        <v>3502</v>
      </c>
      <c r="Q676" s="1" t="s">
        <v>33</v>
      </c>
      <c r="R676" s="1" t="s">
        <v>103</v>
      </c>
      <c r="S676" s="1">
        <v>7.4</v>
      </c>
      <c r="T676" s="1" t="s">
        <v>36</v>
      </c>
      <c r="U676" s="1" t="s">
        <v>3503</v>
      </c>
      <c r="V676" s="1" t="s">
        <v>91</v>
      </c>
      <c r="W676" s="1" t="s">
        <v>3504</v>
      </c>
      <c r="X676" s="1">
        <v>10000644</v>
      </c>
      <c r="Z676" s="1" t="s">
        <v>3296</v>
      </c>
      <c r="AA676" s="1" t="s">
        <v>41</v>
      </c>
    </row>
    <row r="677" spans="1:28" x14ac:dyDescent="0.3">
      <c r="A677" s="1">
        <v>2007</v>
      </c>
      <c r="B677" s="1" t="s">
        <v>3494</v>
      </c>
      <c r="C677" s="1" t="s">
        <v>2682</v>
      </c>
      <c r="D677" s="1" t="s">
        <v>3495</v>
      </c>
      <c r="E677" s="1" t="s">
        <v>3496</v>
      </c>
      <c r="F677" s="1" t="s">
        <v>66</v>
      </c>
      <c r="G677" s="1" t="s">
        <v>3505</v>
      </c>
      <c r="H677" s="1" t="s">
        <v>3498</v>
      </c>
      <c r="I677" s="1" t="s">
        <v>3506</v>
      </c>
      <c r="J677" s="1">
        <f t="shared" si="11"/>
        <v>48</v>
      </c>
      <c r="K677" s="1">
        <f t="shared" si="18"/>
        <v>0.60416666666666663</v>
      </c>
      <c r="L677" s="1" t="s">
        <v>3507</v>
      </c>
      <c r="M677" s="1">
        <v>74.7</v>
      </c>
      <c r="N677" s="1" t="s">
        <v>3501</v>
      </c>
      <c r="O677" s="1">
        <v>45</v>
      </c>
      <c r="P677" s="1" t="s">
        <v>3502</v>
      </c>
      <c r="Q677" s="1" t="s">
        <v>33</v>
      </c>
      <c r="R677" s="1" t="s">
        <v>103</v>
      </c>
      <c r="S677" s="1">
        <v>7.4</v>
      </c>
      <c r="T677" s="1" t="s">
        <v>36</v>
      </c>
      <c r="U677" s="1" t="s">
        <v>3503</v>
      </c>
      <c r="V677" s="1" t="s">
        <v>91</v>
      </c>
      <c r="W677" s="1" t="s">
        <v>3508</v>
      </c>
      <c r="X677" s="1">
        <v>10000645</v>
      </c>
      <c r="Z677" s="1" t="s">
        <v>3296</v>
      </c>
      <c r="AA677" s="1" t="s">
        <v>41</v>
      </c>
      <c r="AB677" s="1" t="s">
        <v>8498</v>
      </c>
    </row>
    <row r="678" spans="1:28" x14ac:dyDescent="0.3">
      <c r="A678" s="1">
        <v>2007</v>
      </c>
      <c r="B678" s="1" t="s">
        <v>3494</v>
      </c>
      <c r="C678" s="1" t="s">
        <v>2682</v>
      </c>
      <c r="D678" s="1" t="s">
        <v>3495</v>
      </c>
      <c r="E678" s="1" t="s">
        <v>3496</v>
      </c>
      <c r="F678" s="1" t="s">
        <v>66</v>
      </c>
      <c r="G678" s="1" t="s">
        <v>3509</v>
      </c>
      <c r="H678" s="1" t="s">
        <v>3498</v>
      </c>
      <c r="I678" s="1" t="s">
        <v>3510</v>
      </c>
      <c r="J678" s="1">
        <f t="shared" si="11"/>
        <v>85</v>
      </c>
      <c r="K678" s="1">
        <f t="shared" si="18"/>
        <v>0.52941176470588236</v>
      </c>
      <c r="L678" s="1" t="s">
        <v>3511</v>
      </c>
      <c r="M678" s="1">
        <v>3.26</v>
      </c>
      <c r="N678" s="1" t="s">
        <v>3501</v>
      </c>
      <c r="O678" s="1">
        <v>45</v>
      </c>
      <c r="P678" s="1" t="s">
        <v>3502</v>
      </c>
      <c r="Q678" s="1" t="s">
        <v>33</v>
      </c>
      <c r="R678" s="1" t="s">
        <v>103</v>
      </c>
      <c r="S678" s="1" t="s">
        <v>73</v>
      </c>
      <c r="T678" s="1" t="s">
        <v>36</v>
      </c>
      <c r="U678" s="1" t="s">
        <v>3503</v>
      </c>
      <c r="V678" s="1" t="s">
        <v>91</v>
      </c>
      <c r="W678" s="1" t="s">
        <v>3512</v>
      </c>
      <c r="X678" s="1">
        <v>10000646</v>
      </c>
      <c r="Z678" s="1" t="s">
        <v>3296</v>
      </c>
      <c r="AA678" s="1" t="s">
        <v>41</v>
      </c>
    </row>
    <row r="679" spans="1:28" x14ac:dyDescent="0.3">
      <c r="A679" s="1">
        <v>2007</v>
      </c>
      <c r="B679" s="1" t="s">
        <v>3494</v>
      </c>
      <c r="C679" s="1" t="s">
        <v>2682</v>
      </c>
      <c r="D679" s="1" t="s">
        <v>3495</v>
      </c>
      <c r="E679" s="1" t="s">
        <v>3496</v>
      </c>
      <c r="F679" s="1" t="s">
        <v>66</v>
      </c>
      <c r="G679" s="1" t="s">
        <v>3513</v>
      </c>
      <c r="H679" s="1" t="s">
        <v>3498</v>
      </c>
      <c r="I679" s="1" t="s">
        <v>3514</v>
      </c>
      <c r="J679" s="1">
        <f t="shared" si="11"/>
        <v>85</v>
      </c>
      <c r="K679" s="1">
        <f t="shared" si="18"/>
        <v>0.56470588235294117</v>
      </c>
      <c r="L679" s="1" t="s">
        <v>3515</v>
      </c>
      <c r="M679" s="1">
        <v>5.15</v>
      </c>
      <c r="N679" s="1" t="s">
        <v>3501</v>
      </c>
      <c r="O679" s="1">
        <v>45</v>
      </c>
      <c r="P679" s="1" t="s">
        <v>3502</v>
      </c>
      <c r="Q679" s="1" t="s">
        <v>33</v>
      </c>
      <c r="R679" s="1" t="s">
        <v>103</v>
      </c>
      <c r="S679" s="1" t="s">
        <v>73</v>
      </c>
      <c r="T679" s="1" t="s">
        <v>36</v>
      </c>
      <c r="U679" s="1" t="s">
        <v>3503</v>
      </c>
      <c r="V679" s="1" t="s">
        <v>91</v>
      </c>
      <c r="W679" s="1" t="s">
        <v>3516</v>
      </c>
      <c r="X679" s="1">
        <v>10000647</v>
      </c>
      <c r="Z679" s="1" t="s">
        <v>3296</v>
      </c>
      <c r="AA679" s="1" t="s">
        <v>41</v>
      </c>
    </row>
    <row r="680" spans="1:28" x14ac:dyDescent="0.3">
      <c r="A680" s="1">
        <v>2007</v>
      </c>
      <c r="B680" s="1" t="s">
        <v>3494</v>
      </c>
      <c r="C680" s="1" t="s">
        <v>2682</v>
      </c>
      <c r="D680" s="1" t="s">
        <v>3495</v>
      </c>
      <c r="E680" s="1" t="s">
        <v>3496</v>
      </c>
      <c r="F680" s="1" t="s">
        <v>66</v>
      </c>
      <c r="G680" s="1" t="s">
        <v>3517</v>
      </c>
      <c r="H680" s="1" t="s">
        <v>3498</v>
      </c>
      <c r="I680" s="1" t="s">
        <v>3518</v>
      </c>
      <c r="J680" s="1">
        <f t="shared" si="11"/>
        <v>83</v>
      </c>
      <c r="K680" s="1">
        <f t="shared" si="18"/>
        <v>0.55421686746987953</v>
      </c>
      <c r="L680" s="1" t="s">
        <v>3519</v>
      </c>
      <c r="M680" s="1">
        <v>0.76</v>
      </c>
      <c r="N680" s="1" t="s">
        <v>3501</v>
      </c>
      <c r="O680" s="1">
        <v>45</v>
      </c>
      <c r="P680" s="1" t="s">
        <v>3502</v>
      </c>
      <c r="Q680" s="1" t="s">
        <v>33</v>
      </c>
      <c r="R680" s="1" t="s">
        <v>103</v>
      </c>
      <c r="S680" s="1">
        <v>7.4</v>
      </c>
      <c r="T680" s="1" t="s">
        <v>36</v>
      </c>
      <c r="U680" s="1" t="s">
        <v>3503</v>
      </c>
      <c r="V680" s="1" t="s">
        <v>91</v>
      </c>
      <c r="W680" s="1" t="s">
        <v>3512</v>
      </c>
      <c r="X680" s="1">
        <v>10000648</v>
      </c>
      <c r="Z680" s="1" t="s">
        <v>3296</v>
      </c>
      <c r="AA680" s="1" t="s">
        <v>41</v>
      </c>
    </row>
    <row r="681" spans="1:28" x14ac:dyDescent="0.3">
      <c r="A681" s="1">
        <v>2007</v>
      </c>
      <c r="B681" s="1" t="s">
        <v>3494</v>
      </c>
      <c r="C681" s="1" t="s">
        <v>2682</v>
      </c>
      <c r="D681" s="1" t="s">
        <v>3495</v>
      </c>
      <c r="E681" s="1" t="s">
        <v>3496</v>
      </c>
      <c r="F681" s="1" t="s">
        <v>66</v>
      </c>
      <c r="G681" s="1" t="s">
        <v>3520</v>
      </c>
      <c r="H681" s="1" t="s">
        <v>3498</v>
      </c>
      <c r="I681" s="1" t="s">
        <v>3521</v>
      </c>
      <c r="J681" s="1">
        <f t="shared" si="11"/>
        <v>101</v>
      </c>
      <c r="K681" s="1">
        <f t="shared" si="18"/>
        <v>0.51485148514851486</v>
      </c>
      <c r="L681" s="1" t="s">
        <v>3522</v>
      </c>
      <c r="M681" s="1">
        <v>207</v>
      </c>
      <c r="N681" s="1" t="s">
        <v>3501</v>
      </c>
      <c r="O681" s="1">
        <v>45</v>
      </c>
      <c r="P681" s="1" t="s">
        <v>3502</v>
      </c>
      <c r="Q681" s="1" t="s">
        <v>33</v>
      </c>
      <c r="R681" s="1" t="s">
        <v>103</v>
      </c>
      <c r="S681" s="1">
        <v>7.4</v>
      </c>
      <c r="T681" s="1" t="s">
        <v>36</v>
      </c>
      <c r="U681" s="1" t="s">
        <v>3503</v>
      </c>
      <c r="V681" s="1" t="s">
        <v>91</v>
      </c>
      <c r="W681" s="1" t="s">
        <v>3523</v>
      </c>
      <c r="X681" s="1">
        <v>10000649</v>
      </c>
      <c r="Z681" s="1" t="s">
        <v>3296</v>
      </c>
      <c r="AA681" s="1" t="s">
        <v>41</v>
      </c>
    </row>
    <row r="682" spans="1:28" x14ac:dyDescent="0.3">
      <c r="A682" s="1">
        <v>2007</v>
      </c>
      <c r="B682" s="1" t="s">
        <v>3494</v>
      </c>
      <c r="C682" s="1" t="s">
        <v>2682</v>
      </c>
      <c r="D682" s="1" t="s">
        <v>3495</v>
      </c>
      <c r="E682" s="1" t="s">
        <v>3496</v>
      </c>
      <c r="F682" s="1" t="s">
        <v>66</v>
      </c>
      <c r="G682" s="1" t="s">
        <v>3524</v>
      </c>
      <c r="H682" s="1" t="s">
        <v>3498</v>
      </c>
      <c r="I682" s="1" t="s">
        <v>3525</v>
      </c>
      <c r="J682" s="1">
        <f t="shared" si="11"/>
        <v>85</v>
      </c>
      <c r="K682" s="1">
        <f t="shared" si="18"/>
        <v>0.58823529411764708</v>
      </c>
      <c r="L682" s="1" t="s">
        <v>3526</v>
      </c>
      <c r="M682" s="1">
        <v>202</v>
      </c>
      <c r="N682" s="1" t="s">
        <v>3501</v>
      </c>
      <c r="O682" s="1">
        <v>45</v>
      </c>
      <c r="P682" s="1" t="s">
        <v>3502</v>
      </c>
      <c r="Q682" s="1" t="s">
        <v>33</v>
      </c>
      <c r="R682" s="1" t="s">
        <v>103</v>
      </c>
      <c r="S682" s="1">
        <v>7.4</v>
      </c>
      <c r="T682" s="1" t="s">
        <v>36</v>
      </c>
      <c r="U682" s="1" t="s">
        <v>3503</v>
      </c>
      <c r="V682" s="1" t="s">
        <v>91</v>
      </c>
      <c r="W682" s="1" t="s">
        <v>3504</v>
      </c>
      <c r="X682" s="1">
        <v>10000650</v>
      </c>
      <c r="Z682" s="1" t="s">
        <v>3296</v>
      </c>
      <c r="AA682" s="1" t="s">
        <v>41</v>
      </c>
    </row>
    <row r="683" spans="1:28" x14ac:dyDescent="0.3">
      <c r="A683" s="1">
        <v>2007</v>
      </c>
      <c r="B683" s="1" t="s">
        <v>3527</v>
      </c>
      <c r="C683" s="1" t="s">
        <v>3528</v>
      </c>
      <c r="D683" s="1" t="s">
        <v>3529</v>
      </c>
      <c r="E683" s="1" t="s">
        <v>8802</v>
      </c>
      <c r="F683" s="1" t="s">
        <v>66</v>
      </c>
      <c r="G683" s="1" t="s">
        <v>3530</v>
      </c>
      <c r="H683" s="1" t="s">
        <v>3531</v>
      </c>
      <c r="I683" s="1" t="s">
        <v>3532</v>
      </c>
      <c r="J683" s="1">
        <f t="shared" si="11"/>
        <v>64</v>
      </c>
      <c r="K683" s="1">
        <f t="shared" si="18"/>
        <v>0.359375</v>
      </c>
      <c r="L683" s="1" t="s">
        <v>3533</v>
      </c>
      <c r="M683" s="1" t="s">
        <v>59</v>
      </c>
      <c r="N683" s="1" t="s">
        <v>3534</v>
      </c>
      <c r="O683" s="1">
        <v>20</v>
      </c>
      <c r="P683" s="1" t="s">
        <v>3535</v>
      </c>
      <c r="Q683" s="1" t="str">
        <f ca="1">IFERROR(__xludf.DUMMYFUNCTION("IFNA(IFS(REGEXMATCH(R684,""MgCl""),""MgCl"",REGEXMATCH(R684,""CaCl""),""CaCl"", REGEXMATCH(R684,""MgCl CaCl""),""MgCl CaCl""),""None"")
"),"None")</f>
        <v>None</v>
      </c>
      <c r="R683" s="1" t="s">
        <v>315</v>
      </c>
      <c r="S683" s="1" t="s">
        <v>59</v>
      </c>
      <c r="T683" s="1" t="s">
        <v>36</v>
      </c>
      <c r="U683" s="1" t="s">
        <v>3536</v>
      </c>
      <c r="V683" s="1" t="s">
        <v>91</v>
      </c>
      <c r="W683" s="1" t="s">
        <v>3537</v>
      </c>
      <c r="X683" s="1">
        <v>10000651</v>
      </c>
      <c r="Z683" s="1" t="s">
        <v>3538</v>
      </c>
      <c r="AA683" s="1" t="s">
        <v>41</v>
      </c>
    </row>
    <row r="684" spans="1:28" x14ac:dyDescent="0.3">
      <c r="A684" s="1">
        <v>2008</v>
      </c>
      <c r="B684" s="1" t="s">
        <v>3539</v>
      </c>
      <c r="C684" s="1" t="s">
        <v>3540</v>
      </c>
      <c r="D684" s="1" t="s">
        <v>3541</v>
      </c>
      <c r="E684" s="1" t="s">
        <v>8609</v>
      </c>
      <c r="F684" s="1" t="s">
        <v>66</v>
      </c>
      <c r="G684" s="1" t="s">
        <v>3542</v>
      </c>
      <c r="H684" s="1" t="s">
        <v>3543</v>
      </c>
      <c r="I684" s="1" t="s">
        <v>3544</v>
      </c>
      <c r="J684" s="1">
        <f t="shared" si="11"/>
        <v>36</v>
      </c>
      <c r="K684" s="1">
        <f t="shared" si="18"/>
        <v>0.61111111111111116</v>
      </c>
      <c r="L684" s="1" t="s">
        <v>3545</v>
      </c>
      <c r="M684" s="1">
        <v>0.2</v>
      </c>
      <c r="N684" s="1" t="s">
        <v>3546</v>
      </c>
      <c r="O684" s="1">
        <v>30</v>
      </c>
      <c r="P684" s="1" t="s">
        <v>3547</v>
      </c>
      <c r="Q684" s="1" t="s">
        <v>297</v>
      </c>
      <c r="R684" s="1" t="s">
        <v>34</v>
      </c>
      <c r="S684" s="1" t="s">
        <v>997</v>
      </c>
      <c r="T684" s="1" t="s">
        <v>36</v>
      </c>
      <c r="U684" s="1" t="s">
        <v>3548</v>
      </c>
      <c r="V684" s="1" t="s">
        <v>3549</v>
      </c>
      <c r="W684" s="1" t="s">
        <v>3550</v>
      </c>
      <c r="X684" s="1">
        <v>10000652</v>
      </c>
      <c r="Z684" s="1" t="s">
        <v>3551</v>
      </c>
      <c r="AA684" s="1" t="s">
        <v>41</v>
      </c>
    </row>
    <row r="685" spans="1:28" x14ac:dyDescent="0.3">
      <c r="A685" s="1">
        <v>2008</v>
      </c>
      <c r="B685" s="1" t="s">
        <v>3539</v>
      </c>
      <c r="C685" s="1" t="s">
        <v>3540</v>
      </c>
      <c r="D685" s="1" t="s">
        <v>3541</v>
      </c>
      <c r="E685" s="1" t="s">
        <v>8609</v>
      </c>
      <c r="F685" s="1" t="s">
        <v>66</v>
      </c>
      <c r="G685" s="1" t="s">
        <v>3552</v>
      </c>
      <c r="H685" s="1" t="s">
        <v>3543</v>
      </c>
      <c r="I685" s="1" t="s">
        <v>3553</v>
      </c>
      <c r="J685" s="1">
        <f t="shared" si="11"/>
        <v>33</v>
      </c>
      <c r="K685" s="1">
        <f t="shared" si="18"/>
        <v>0.63636363636363635</v>
      </c>
      <c r="L685" s="1" t="s">
        <v>3545</v>
      </c>
      <c r="M685" s="1">
        <v>0.2</v>
      </c>
      <c r="N685" s="1" t="s">
        <v>3546</v>
      </c>
      <c r="O685" s="1">
        <v>30</v>
      </c>
      <c r="P685" s="1" t="s">
        <v>3547</v>
      </c>
      <c r="Q685" s="1" t="s">
        <v>297</v>
      </c>
      <c r="R685" s="1" t="s">
        <v>34</v>
      </c>
      <c r="S685" s="1" t="s">
        <v>997</v>
      </c>
      <c r="T685" s="1" t="s">
        <v>36</v>
      </c>
      <c r="U685" s="1" t="s">
        <v>3548</v>
      </c>
      <c r="V685" s="1" t="s">
        <v>3549</v>
      </c>
      <c r="W685" s="1" t="s">
        <v>3550</v>
      </c>
      <c r="X685" s="1">
        <v>10000653</v>
      </c>
      <c r="Z685" s="1" t="s">
        <v>3551</v>
      </c>
      <c r="AA685" s="1" t="s">
        <v>41</v>
      </c>
    </row>
    <row r="686" spans="1:28" x14ac:dyDescent="0.3">
      <c r="A686" s="1">
        <v>2008</v>
      </c>
      <c r="B686" s="1" t="s">
        <v>3539</v>
      </c>
      <c r="C686" s="1" t="s">
        <v>3540</v>
      </c>
      <c r="D686" s="1" t="s">
        <v>3541</v>
      </c>
      <c r="E686" s="1" t="s">
        <v>8609</v>
      </c>
      <c r="F686" s="1" t="s">
        <v>66</v>
      </c>
      <c r="G686" s="1" t="s">
        <v>3554</v>
      </c>
      <c r="H686" s="1" t="s">
        <v>3543</v>
      </c>
      <c r="I686" s="1" t="s">
        <v>3555</v>
      </c>
      <c r="J686" s="1">
        <f t="shared" si="11"/>
        <v>61</v>
      </c>
      <c r="K686" s="1">
        <f t="shared" si="18"/>
        <v>0.5901639344262295</v>
      </c>
      <c r="L686" s="1" t="s">
        <v>3556</v>
      </c>
      <c r="M686" s="1">
        <v>0.36</v>
      </c>
      <c r="N686" s="1" t="s">
        <v>3546</v>
      </c>
      <c r="O686" s="1">
        <v>30</v>
      </c>
      <c r="P686" s="1" t="s">
        <v>3547</v>
      </c>
      <c r="Q686" s="1" t="s">
        <v>297</v>
      </c>
      <c r="R686" s="1" t="s">
        <v>34</v>
      </c>
      <c r="S686" s="1" t="s">
        <v>997</v>
      </c>
      <c r="T686" s="1" t="s">
        <v>36</v>
      </c>
      <c r="U686" s="1" t="s">
        <v>3548</v>
      </c>
      <c r="V686" s="1" t="s">
        <v>91</v>
      </c>
      <c r="W686" s="1" t="s">
        <v>3550</v>
      </c>
      <c r="X686" s="1">
        <v>10000654</v>
      </c>
      <c r="Z686" s="1" t="s">
        <v>3551</v>
      </c>
      <c r="AA686" s="1" t="s">
        <v>41</v>
      </c>
      <c r="AB686" s="1" t="s">
        <v>8610</v>
      </c>
    </row>
    <row r="687" spans="1:28" x14ac:dyDescent="0.3">
      <c r="A687" s="1">
        <v>2008</v>
      </c>
      <c r="B687" s="1" t="s">
        <v>3539</v>
      </c>
      <c r="C687" s="1" t="s">
        <v>3540</v>
      </c>
      <c r="D687" s="1" t="s">
        <v>3541</v>
      </c>
      <c r="E687" s="1" t="s">
        <v>8609</v>
      </c>
      <c r="F687" s="1" t="s">
        <v>66</v>
      </c>
      <c r="G687" s="1" t="s">
        <v>3557</v>
      </c>
      <c r="H687" s="1" t="s">
        <v>3543</v>
      </c>
      <c r="I687" s="1" t="s">
        <v>3558</v>
      </c>
      <c r="J687" s="1">
        <f t="shared" si="11"/>
        <v>30</v>
      </c>
      <c r="K687" s="1">
        <f t="shared" si="18"/>
        <v>0.6</v>
      </c>
      <c r="L687" s="1" t="s">
        <v>3559</v>
      </c>
      <c r="M687" s="1">
        <v>1.6</v>
      </c>
      <c r="N687" s="1" t="s">
        <v>3546</v>
      </c>
      <c r="O687" s="1">
        <v>30</v>
      </c>
      <c r="P687" s="1" t="s">
        <v>3547</v>
      </c>
      <c r="Q687" s="1" t="s">
        <v>297</v>
      </c>
      <c r="R687" s="1" t="s">
        <v>34</v>
      </c>
      <c r="S687" s="1" t="s">
        <v>997</v>
      </c>
      <c r="T687" s="1" t="s">
        <v>36</v>
      </c>
      <c r="U687" s="1" t="s">
        <v>3548</v>
      </c>
      <c r="V687" s="1" t="s">
        <v>3560</v>
      </c>
      <c r="W687" s="1" t="s">
        <v>3550</v>
      </c>
      <c r="X687" s="1">
        <v>10000655</v>
      </c>
      <c r="Z687" s="1" t="s">
        <v>3551</v>
      </c>
      <c r="AA687" s="1" t="s">
        <v>41</v>
      </c>
    </row>
    <row r="688" spans="1:28" x14ac:dyDescent="0.3">
      <c r="A688" s="1">
        <v>2008</v>
      </c>
      <c r="B688" s="1" t="s">
        <v>3539</v>
      </c>
      <c r="C688" s="1" t="s">
        <v>3540</v>
      </c>
      <c r="D688" s="1" t="s">
        <v>3541</v>
      </c>
      <c r="E688" s="1" t="s">
        <v>8609</v>
      </c>
      <c r="F688" s="1" t="s">
        <v>66</v>
      </c>
      <c r="G688" s="1" t="s">
        <v>3561</v>
      </c>
      <c r="H688" s="1" t="s">
        <v>3543</v>
      </c>
      <c r="I688" s="1" t="s">
        <v>3562</v>
      </c>
      <c r="J688" s="1">
        <f t="shared" si="11"/>
        <v>32</v>
      </c>
      <c r="K688" s="1">
        <f t="shared" si="18"/>
        <v>0.625</v>
      </c>
      <c r="L688" s="1" t="s">
        <v>3563</v>
      </c>
      <c r="M688" s="1">
        <v>0.4</v>
      </c>
      <c r="N688" s="1" t="s">
        <v>3546</v>
      </c>
      <c r="O688" s="1">
        <v>30</v>
      </c>
      <c r="P688" s="1" t="s">
        <v>3547</v>
      </c>
      <c r="Q688" s="1" t="s">
        <v>297</v>
      </c>
      <c r="R688" s="1" t="s">
        <v>34</v>
      </c>
      <c r="S688" s="1" t="s">
        <v>997</v>
      </c>
      <c r="T688" s="1" t="s">
        <v>36</v>
      </c>
      <c r="U688" s="1" t="s">
        <v>3548</v>
      </c>
      <c r="V688" s="1" t="s">
        <v>3560</v>
      </c>
      <c r="W688" s="1" t="s">
        <v>3550</v>
      </c>
      <c r="X688" s="1">
        <v>10000656</v>
      </c>
      <c r="Z688" s="1" t="s">
        <v>3551</v>
      </c>
      <c r="AA688" s="1" t="s">
        <v>41</v>
      </c>
    </row>
    <row r="689" spans="1:28" x14ac:dyDescent="0.3">
      <c r="A689" s="1">
        <v>2008</v>
      </c>
      <c r="B689" s="1" t="s">
        <v>3564</v>
      </c>
      <c r="C689" s="1" t="s">
        <v>945</v>
      </c>
      <c r="D689" s="1" t="s">
        <v>3565</v>
      </c>
      <c r="E689" s="1" t="s">
        <v>8611</v>
      </c>
      <c r="F689" s="1" t="s">
        <v>66</v>
      </c>
      <c r="G689" s="1" t="s">
        <v>3566</v>
      </c>
      <c r="H689" s="1" t="s">
        <v>3567</v>
      </c>
      <c r="I689" s="1" t="s">
        <v>3568</v>
      </c>
      <c r="J689" s="1">
        <f t="shared" si="11"/>
        <v>76</v>
      </c>
      <c r="K689" s="1">
        <f t="shared" si="18"/>
        <v>0.59210526315789469</v>
      </c>
      <c r="L689" s="1" t="s">
        <v>3569</v>
      </c>
      <c r="M689" s="1">
        <v>9.61</v>
      </c>
      <c r="N689" s="1" t="s">
        <v>3570</v>
      </c>
      <c r="O689" s="1">
        <v>40</v>
      </c>
      <c r="P689" s="1" t="s">
        <v>3571</v>
      </c>
      <c r="Q689" s="1" t="s">
        <v>297</v>
      </c>
      <c r="R689" s="1" t="s">
        <v>34</v>
      </c>
      <c r="S689" s="1" t="s">
        <v>35</v>
      </c>
      <c r="T689" s="1" t="s">
        <v>36</v>
      </c>
      <c r="U689" s="1" t="s">
        <v>3572</v>
      </c>
      <c r="V689" s="1" t="s">
        <v>38</v>
      </c>
      <c r="W689" s="1" t="s">
        <v>91</v>
      </c>
      <c r="X689" s="1">
        <v>10000657</v>
      </c>
      <c r="Z689" s="1" t="s">
        <v>3573</v>
      </c>
      <c r="AA689" s="1" t="s">
        <v>41</v>
      </c>
    </row>
    <row r="690" spans="1:28" x14ac:dyDescent="0.3">
      <c r="A690" s="1">
        <v>2008</v>
      </c>
      <c r="B690" s="1" t="s">
        <v>3564</v>
      </c>
      <c r="C690" s="1" t="s">
        <v>945</v>
      </c>
      <c r="D690" s="1" t="s">
        <v>3565</v>
      </c>
      <c r="E690" s="1" t="s">
        <v>8611</v>
      </c>
      <c r="F690" s="1" t="s">
        <v>66</v>
      </c>
      <c r="G690" s="1" t="s">
        <v>3574</v>
      </c>
      <c r="H690" s="1" t="s">
        <v>3567</v>
      </c>
      <c r="I690" s="1" t="s">
        <v>3575</v>
      </c>
      <c r="J690" s="1">
        <f t="shared" si="11"/>
        <v>76</v>
      </c>
      <c r="K690" s="1">
        <f t="shared" si="18"/>
        <v>0.60526315789473684</v>
      </c>
      <c r="L690" s="1" t="s">
        <v>3576</v>
      </c>
      <c r="M690" s="1">
        <v>12.08</v>
      </c>
      <c r="N690" s="1" t="s">
        <v>3570</v>
      </c>
      <c r="O690" s="1">
        <v>40</v>
      </c>
      <c r="P690" s="1" t="s">
        <v>3571</v>
      </c>
      <c r="Q690" s="1" t="s">
        <v>297</v>
      </c>
      <c r="R690" s="1" t="s">
        <v>34</v>
      </c>
      <c r="S690" s="1" t="s">
        <v>35</v>
      </c>
      <c r="T690" s="1" t="s">
        <v>36</v>
      </c>
      <c r="U690" s="1" t="s">
        <v>3572</v>
      </c>
      <c r="V690" s="1" t="s">
        <v>38</v>
      </c>
      <c r="W690" s="1" t="s">
        <v>91</v>
      </c>
      <c r="X690" s="1">
        <v>10000658</v>
      </c>
      <c r="Z690" s="1" t="s">
        <v>3573</v>
      </c>
      <c r="AA690" s="1" t="s">
        <v>41</v>
      </c>
    </row>
    <row r="691" spans="1:28" x14ac:dyDescent="0.3">
      <c r="A691" s="1">
        <v>2008</v>
      </c>
      <c r="B691" s="1" t="s">
        <v>3564</v>
      </c>
      <c r="C691" s="1" t="s">
        <v>945</v>
      </c>
      <c r="D691" s="1" t="s">
        <v>3565</v>
      </c>
      <c r="E691" s="1" t="s">
        <v>8611</v>
      </c>
      <c r="F691" s="1" t="s">
        <v>66</v>
      </c>
      <c r="G691" s="1" t="s">
        <v>3577</v>
      </c>
      <c r="H691" s="1" t="s">
        <v>3567</v>
      </c>
      <c r="I691" s="1" t="s">
        <v>3578</v>
      </c>
      <c r="J691" s="1">
        <f t="shared" si="11"/>
        <v>76</v>
      </c>
      <c r="K691" s="1">
        <f t="shared" si="18"/>
        <v>0.63157894736842102</v>
      </c>
      <c r="L691" s="1" t="s">
        <v>3579</v>
      </c>
      <c r="M691" s="1">
        <v>56.84</v>
      </c>
      <c r="N691" s="1" t="s">
        <v>3570</v>
      </c>
      <c r="O691" s="1">
        <v>40</v>
      </c>
      <c r="P691" s="1" t="s">
        <v>3571</v>
      </c>
      <c r="Q691" s="1" t="s">
        <v>297</v>
      </c>
      <c r="R691" s="1" t="s">
        <v>34</v>
      </c>
      <c r="S691" s="1" t="s">
        <v>35</v>
      </c>
      <c r="T691" s="1" t="s">
        <v>36</v>
      </c>
      <c r="U691" s="1" t="s">
        <v>3572</v>
      </c>
      <c r="V691" s="1" t="s">
        <v>38</v>
      </c>
      <c r="W691" s="1" t="s">
        <v>91</v>
      </c>
      <c r="X691" s="1">
        <v>10000659</v>
      </c>
      <c r="Z691" s="1" t="s">
        <v>3573</v>
      </c>
      <c r="AA691" s="1" t="s">
        <v>41</v>
      </c>
    </row>
    <row r="692" spans="1:28" x14ac:dyDescent="0.3">
      <c r="A692" s="1">
        <v>2008</v>
      </c>
      <c r="B692" s="1" t="s">
        <v>3580</v>
      </c>
      <c r="C692" s="1" t="s">
        <v>3071</v>
      </c>
      <c r="D692" s="1" t="s">
        <v>3581</v>
      </c>
      <c r="E692" s="1" t="s">
        <v>3593</v>
      </c>
      <c r="F692" s="1" t="s">
        <v>66</v>
      </c>
      <c r="G692" s="1" t="s">
        <v>3582</v>
      </c>
      <c r="H692" s="1" t="s">
        <v>3583</v>
      </c>
      <c r="I692" s="1" t="s">
        <v>3584</v>
      </c>
      <c r="J692" s="1">
        <f t="shared" si="11"/>
        <v>72</v>
      </c>
      <c r="K692" s="1">
        <f t="shared" si="18"/>
        <v>0.45833333333333331</v>
      </c>
      <c r="L692" s="1" t="s">
        <v>3585</v>
      </c>
      <c r="M692" s="1">
        <v>47.3</v>
      </c>
      <c r="N692" s="1" t="s">
        <v>3586</v>
      </c>
      <c r="O692" s="1">
        <v>25</v>
      </c>
      <c r="P692" s="1" t="s">
        <v>3587</v>
      </c>
      <c r="Q692" s="1" t="s">
        <v>33</v>
      </c>
      <c r="R692" s="1" t="s">
        <v>315</v>
      </c>
      <c r="S692" s="1" t="s">
        <v>73</v>
      </c>
      <c r="T692" s="1" t="s">
        <v>36</v>
      </c>
      <c r="U692" s="1" t="s">
        <v>3588</v>
      </c>
      <c r="V692" s="1" t="s">
        <v>38</v>
      </c>
      <c r="W692" s="1" t="s">
        <v>3589</v>
      </c>
      <c r="X692" s="1">
        <v>10000660</v>
      </c>
      <c r="Z692" s="1" t="s">
        <v>2759</v>
      </c>
      <c r="AA692" s="1" t="s">
        <v>41</v>
      </c>
      <c r="AB692" s="1" t="s">
        <v>8803</v>
      </c>
    </row>
    <row r="693" spans="1:28" x14ac:dyDescent="0.3">
      <c r="A693" s="1">
        <v>2008</v>
      </c>
      <c r="B693" s="1" t="s">
        <v>3580</v>
      </c>
      <c r="C693" s="1" t="s">
        <v>3071</v>
      </c>
      <c r="D693" s="1" t="s">
        <v>3581</v>
      </c>
      <c r="E693" s="1" t="s">
        <v>3593</v>
      </c>
      <c r="F693" s="1" t="s">
        <v>66</v>
      </c>
      <c r="G693" s="1" t="s">
        <v>3590</v>
      </c>
      <c r="H693" s="1" t="s">
        <v>3583</v>
      </c>
      <c r="I693" s="1" t="s">
        <v>3591</v>
      </c>
      <c r="J693" s="1">
        <f t="shared" si="11"/>
        <v>72</v>
      </c>
      <c r="K693" s="1">
        <f t="shared" si="18"/>
        <v>0.5</v>
      </c>
      <c r="L693" s="1" t="s">
        <v>3592</v>
      </c>
      <c r="M693" s="1">
        <v>85.2</v>
      </c>
      <c r="N693" s="1" t="s">
        <v>3586</v>
      </c>
      <c r="O693" s="1">
        <v>25</v>
      </c>
      <c r="P693" s="1" t="s">
        <v>3587</v>
      </c>
      <c r="Q693" s="1" t="s">
        <v>33</v>
      </c>
      <c r="R693" s="1" t="s">
        <v>315</v>
      </c>
      <c r="S693" s="1" t="s">
        <v>73</v>
      </c>
      <c r="T693" s="1" t="s">
        <v>36</v>
      </c>
      <c r="U693" s="1" t="s">
        <v>3588</v>
      </c>
      <c r="V693" s="1" t="s">
        <v>38</v>
      </c>
      <c r="W693" s="1" t="s">
        <v>3589</v>
      </c>
      <c r="X693" s="1">
        <v>10000661</v>
      </c>
      <c r="Z693" s="1" t="s">
        <v>2759</v>
      </c>
      <c r="AA693" s="1" t="s">
        <v>41</v>
      </c>
    </row>
    <row r="694" spans="1:28" x14ac:dyDescent="0.3">
      <c r="A694" s="1">
        <v>2008</v>
      </c>
      <c r="B694" s="1" t="s">
        <v>3580</v>
      </c>
      <c r="C694" s="1" t="s">
        <v>3071</v>
      </c>
      <c r="D694" s="1" t="s">
        <v>3581</v>
      </c>
      <c r="E694" s="1" t="s">
        <v>3593</v>
      </c>
      <c r="F694" s="1" t="s">
        <v>66</v>
      </c>
      <c r="G694" s="1" t="s">
        <v>3594</v>
      </c>
      <c r="H694" s="1" t="s">
        <v>3583</v>
      </c>
      <c r="I694" s="1" t="s">
        <v>3595</v>
      </c>
      <c r="J694" s="1">
        <f t="shared" si="11"/>
        <v>72</v>
      </c>
      <c r="K694" s="1">
        <f t="shared" si="18"/>
        <v>0.5</v>
      </c>
      <c r="L694" s="1" t="s">
        <v>3596</v>
      </c>
      <c r="M694" s="1">
        <v>83</v>
      </c>
      <c r="N694" s="1" t="s">
        <v>3586</v>
      </c>
      <c r="O694" s="1">
        <v>25</v>
      </c>
      <c r="P694" s="1" t="s">
        <v>3587</v>
      </c>
      <c r="Q694" s="1" t="s">
        <v>33</v>
      </c>
      <c r="R694" s="1" t="s">
        <v>315</v>
      </c>
      <c r="S694" s="1" t="s">
        <v>73</v>
      </c>
      <c r="T694" s="1" t="s">
        <v>36</v>
      </c>
      <c r="U694" s="1" t="s">
        <v>3588</v>
      </c>
      <c r="V694" s="1" t="s">
        <v>38</v>
      </c>
      <c r="W694" s="1" t="s">
        <v>3589</v>
      </c>
      <c r="X694" s="1">
        <v>10000662</v>
      </c>
      <c r="Z694" s="1" t="s">
        <v>2759</v>
      </c>
      <c r="AA694" s="1" t="s">
        <v>41</v>
      </c>
    </row>
    <row r="695" spans="1:28" x14ac:dyDescent="0.3">
      <c r="A695" s="1">
        <v>2008</v>
      </c>
      <c r="B695" s="1" t="s">
        <v>3580</v>
      </c>
      <c r="C695" s="1" t="s">
        <v>3071</v>
      </c>
      <c r="D695" s="1" t="s">
        <v>3581</v>
      </c>
      <c r="E695" s="1" t="s">
        <v>3593</v>
      </c>
      <c r="F695" s="1" t="s">
        <v>66</v>
      </c>
      <c r="G695" s="1" t="s">
        <v>3597</v>
      </c>
      <c r="H695" s="1" t="s">
        <v>3583</v>
      </c>
      <c r="I695" s="1" t="s">
        <v>3598</v>
      </c>
      <c r="J695" s="1">
        <f t="shared" si="11"/>
        <v>72</v>
      </c>
      <c r="K695" s="1">
        <f t="shared" si="18"/>
        <v>0.4861111111111111</v>
      </c>
      <c r="L695" s="1" t="s">
        <v>3599</v>
      </c>
      <c r="M695" s="1">
        <v>69</v>
      </c>
      <c r="N695" s="1" t="s">
        <v>3586</v>
      </c>
      <c r="O695" s="1">
        <v>25</v>
      </c>
      <c r="P695" s="1" t="s">
        <v>3587</v>
      </c>
      <c r="Q695" s="1" t="s">
        <v>33</v>
      </c>
      <c r="R695" s="1" t="s">
        <v>315</v>
      </c>
      <c r="S695" s="1" t="s">
        <v>73</v>
      </c>
      <c r="T695" s="1" t="s">
        <v>36</v>
      </c>
      <c r="U695" s="1" t="s">
        <v>3588</v>
      </c>
      <c r="V695" s="1" t="s">
        <v>38</v>
      </c>
      <c r="W695" s="1" t="s">
        <v>3589</v>
      </c>
      <c r="X695" s="1">
        <v>10000663</v>
      </c>
      <c r="Z695" s="1" t="s">
        <v>2759</v>
      </c>
      <c r="AA695" s="1" t="s">
        <v>41</v>
      </c>
    </row>
    <row r="696" spans="1:28" x14ac:dyDescent="0.3">
      <c r="A696" s="1">
        <v>2008</v>
      </c>
      <c r="B696" s="1" t="s">
        <v>3600</v>
      </c>
      <c r="C696" s="1" t="s">
        <v>3601</v>
      </c>
      <c r="D696" s="1" t="s">
        <v>3602</v>
      </c>
      <c r="E696" s="1" t="s">
        <v>8804</v>
      </c>
      <c r="F696" s="1" t="s">
        <v>107</v>
      </c>
      <c r="G696" s="1" t="s">
        <v>3603</v>
      </c>
      <c r="H696" s="1" t="s">
        <v>3604</v>
      </c>
      <c r="I696" s="1" t="s">
        <v>3605</v>
      </c>
      <c r="J696" s="1">
        <f t="shared" si="11"/>
        <v>96</v>
      </c>
      <c r="K696" s="1">
        <f t="shared" si="18"/>
        <v>0.53125</v>
      </c>
      <c r="L696" s="1" t="s">
        <v>3606</v>
      </c>
      <c r="M696" s="1">
        <v>2.8</v>
      </c>
      <c r="N696" s="1" t="s">
        <v>3607</v>
      </c>
      <c r="O696" s="1">
        <v>40</v>
      </c>
      <c r="P696" s="1" t="s">
        <v>3608</v>
      </c>
      <c r="Q696" s="1" t="s">
        <v>796</v>
      </c>
      <c r="R696" s="1" t="s">
        <v>315</v>
      </c>
      <c r="S696" s="1" t="s">
        <v>73</v>
      </c>
      <c r="T696" s="1" t="s">
        <v>36</v>
      </c>
      <c r="U696" s="1" t="s">
        <v>3609</v>
      </c>
      <c r="V696" s="1" t="s">
        <v>38</v>
      </c>
      <c r="W696" s="1" t="s">
        <v>3610</v>
      </c>
      <c r="X696" s="1">
        <v>10000664</v>
      </c>
      <c r="Z696" s="1" t="s">
        <v>3611</v>
      </c>
      <c r="AA696" s="1" t="s">
        <v>41</v>
      </c>
    </row>
    <row r="697" spans="1:28" x14ac:dyDescent="0.3">
      <c r="A697" s="1">
        <v>2008</v>
      </c>
      <c r="B697" s="1" t="s">
        <v>3612</v>
      </c>
      <c r="C697" s="1" t="s">
        <v>3613</v>
      </c>
      <c r="D697" s="1" t="s">
        <v>3614</v>
      </c>
      <c r="E697" s="1" t="s">
        <v>8612</v>
      </c>
      <c r="F697" s="1" t="s">
        <v>66</v>
      </c>
      <c r="G697" s="1" t="s">
        <v>3615</v>
      </c>
      <c r="H697" s="1" t="s">
        <v>3616</v>
      </c>
      <c r="I697" s="1" t="s">
        <v>3617</v>
      </c>
      <c r="J697" s="1">
        <f t="shared" si="11"/>
        <v>97</v>
      </c>
      <c r="K697" s="1">
        <f t="shared" si="18"/>
        <v>0.41237113402061853</v>
      </c>
      <c r="L697" s="1" t="s">
        <v>3618</v>
      </c>
      <c r="M697" s="1">
        <v>228.4</v>
      </c>
      <c r="N697" s="1" t="s">
        <v>3619</v>
      </c>
      <c r="O697" s="1">
        <v>25</v>
      </c>
      <c r="P697" s="1" t="s">
        <v>3620</v>
      </c>
      <c r="Q697" s="1" t="s">
        <v>57</v>
      </c>
      <c r="R697" s="1" t="s">
        <v>315</v>
      </c>
      <c r="S697" s="1">
        <v>7.4</v>
      </c>
      <c r="T697" s="1" t="s">
        <v>36</v>
      </c>
      <c r="U697" s="1" t="s">
        <v>3621</v>
      </c>
      <c r="V697" s="1" t="s">
        <v>38</v>
      </c>
      <c r="W697" s="1" t="s">
        <v>91</v>
      </c>
      <c r="X697" s="1">
        <v>10000665</v>
      </c>
      <c r="Z697" s="1" t="s">
        <v>3622</v>
      </c>
      <c r="AA697" s="1" t="s">
        <v>41</v>
      </c>
    </row>
    <row r="698" spans="1:28" x14ac:dyDescent="0.3">
      <c r="A698" s="1">
        <v>2008</v>
      </c>
      <c r="B698" s="1" t="s">
        <v>3612</v>
      </c>
      <c r="C698" s="1" t="s">
        <v>3613</v>
      </c>
      <c r="D698" s="1" t="s">
        <v>3614</v>
      </c>
      <c r="E698" s="1" t="s">
        <v>8612</v>
      </c>
      <c r="F698" s="1" t="s">
        <v>66</v>
      </c>
      <c r="G698" s="1" t="s">
        <v>528</v>
      </c>
      <c r="H698" s="1" t="s">
        <v>3616</v>
      </c>
      <c r="I698" s="1" t="s">
        <v>3623</v>
      </c>
      <c r="J698" s="1">
        <f t="shared" si="11"/>
        <v>88</v>
      </c>
      <c r="K698" s="1">
        <f t="shared" si="18"/>
        <v>0.47727272727272729</v>
      </c>
      <c r="L698" s="1" t="s">
        <v>3618</v>
      </c>
      <c r="M698" s="1">
        <v>228.4</v>
      </c>
      <c r="N698" s="1" t="s">
        <v>3619</v>
      </c>
      <c r="O698" s="1">
        <v>25</v>
      </c>
      <c r="P698" s="1" t="s">
        <v>3620</v>
      </c>
      <c r="Q698" s="1" t="s">
        <v>57</v>
      </c>
      <c r="R698" s="1" t="s">
        <v>315</v>
      </c>
      <c r="S698" s="1">
        <v>7.4</v>
      </c>
      <c r="T698" s="1" t="s">
        <v>36</v>
      </c>
      <c r="U698" s="1" t="s">
        <v>3621</v>
      </c>
      <c r="V698" s="1" t="s">
        <v>38</v>
      </c>
      <c r="W698" s="1" t="s">
        <v>91</v>
      </c>
      <c r="X698" s="1">
        <v>10000666</v>
      </c>
      <c r="Z698" s="1" t="s">
        <v>3622</v>
      </c>
      <c r="AA698" s="1" t="s">
        <v>41</v>
      </c>
    </row>
    <row r="699" spans="1:28" x14ac:dyDescent="0.3">
      <c r="A699" s="1">
        <v>2008</v>
      </c>
      <c r="B699" s="1" t="s">
        <v>3612</v>
      </c>
      <c r="C699" s="1" t="s">
        <v>3613</v>
      </c>
      <c r="D699" s="1" t="s">
        <v>3614</v>
      </c>
      <c r="E699" s="1" t="s">
        <v>8612</v>
      </c>
      <c r="F699" s="1" t="s">
        <v>66</v>
      </c>
      <c r="G699" s="1" t="s">
        <v>3624</v>
      </c>
      <c r="H699" s="1" t="s">
        <v>3616</v>
      </c>
      <c r="I699" s="1" t="s">
        <v>3625</v>
      </c>
      <c r="J699" s="1">
        <f t="shared" si="11"/>
        <v>108</v>
      </c>
      <c r="K699" s="1">
        <f t="shared" si="18"/>
        <v>0.47222222222222221</v>
      </c>
      <c r="L699" s="1" t="s">
        <v>3618</v>
      </c>
      <c r="M699" s="1">
        <v>228.4</v>
      </c>
      <c r="N699" s="1" t="s">
        <v>3619</v>
      </c>
      <c r="O699" s="1">
        <v>25</v>
      </c>
      <c r="P699" s="1" t="s">
        <v>3620</v>
      </c>
      <c r="Q699" s="1" t="s">
        <v>57</v>
      </c>
      <c r="R699" s="1" t="s">
        <v>315</v>
      </c>
      <c r="S699" s="1">
        <v>7.4</v>
      </c>
      <c r="T699" s="1" t="s">
        <v>36</v>
      </c>
      <c r="U699" s="1" t="s">
        <v>3621</v>
      </c>
      <c r="V699" s="1" t="s">
        <v>38</v>
      </c>
      <c r="W699" s="1" t="s">
        <v>91</v>
      </c>
      <c r="X699" s="1">
        <v>10000667</v>
      </c>
      <c r="Z699" s="1" t="s">
        <v>3622</v>
      </c>
      <c r="AA699" s="1" t="s">
        <v>41</v>
      </c>
    </row>
    <row r="700" spans="1:28" x14ac:dyDescent="0.3">
      <c r="A700" s="1">
        <v>2008</v>
      </c>
      <c r="B700" s="1" t="s">
        <v>3612</v>
      </c>
      <c r="C700" s="1" t="s">
        <v>3613</v>
      </c>
      <c r="D700" s="1" t="s">
        <v>3614</v>
      </c>
      <c r="E700" s="1" t="s">
        <v>8612</v>
      </c>
      <c r="F700" s="1" t="s">
        <v>66</v>
      </c>
      <c r="G700" s="1" t="s">
        <v>3626</v>
      </c>
      <c r="H700" s="1" t="s">
        <v>3616</v>
      </c>
      <c r="I700" s="1" t="s">
        <v>3627</v>
      </c>
      <c r="J700" s="1">
        <f t="shared" si="11"/>
        <v>101</v>
      </c>
      <c r="K700" s="1">
        <f t="shared" si="18"/>
        <v>0.41584158415841582</v>
      </c>
      <c r="L700" s="1" t="s">
        <v>3618</v>
      </c>
      <c r="M700" s="1">
        <v>228.4</v>
      </c>
      <c r="N700" s="1" t="s">
        <v>3619</v>
      </c>
      <c r="O700" s="1">
        <v>25</v>
      </c>
      <c r="P700" s="1" t="s">
        <v>3620</v>
      </c>
      <c r="Q700" s="1" t="s">
        <v>57</v>
      </c>
      <c r="R700" s="1" t="s">
        <v>315</v>
      </c>
      <c r="S700" s="1">
        <v>7.4</v>
      </c>
      <c r="T700" s="1" t="s">
        <v>36</v>
      </c>
      <c r="U700" s="1" t="s">
        <v>3621</v>
      </c>
      <c r="V700" s="1" t="s">
        <v>38</v>
      </c>
      <c r="W700" s="1" t="s">
        <v>91</v>
      </c>
      <c r="X700" s="1">
        <v>10000668</v>
      </c>
      <c r="Z700" s="1" t="s">
        <v>3622</v>
      </c>
      <c r="AA700" s="1" t="s">
        <v>41</v>
      </c>
    </row>
    <row r="701" spans="1:28" x14ac:dyDescent="0.3">
      <c r="A701" s="1">
        <v>2008</v>
      </c>
      <c r="B701" s="1" t="s">
        <v>3612</v>
      </c>
      <c r="C701" s="1" t="s">
        <v>3613</v>
      </c>
      <c r="D701" s="1" t="s">
        <v>3614</v>
      </c>
      <c r="E701" s="1" t="s">
        <v>8612</v>
      </c>
      <c r="F701" s="1" t="s">
        <v>66</v>
      </c>
      <c r="G701" s="1" t="s">
        <v>537</v>
      </c>
      <c r="H701" s="1" t="s">
        <v>3616</v>
      </c>
      <c r="I701" s="1" t="s">
        <v>3628</v>
      </c>
      <c r="J701" s="1">
        <f t="shared" si="11"/>
        <v>97</v>
      </c>
      <c r="K701" s="1">
        <f t="shared" si="18"/>
        <v>0.42268041237113402</v>
      </c>
      <c r="L701" s="1" t="s">
        <v>3618</v>
      </c>
      <c r="M701" s="1">
        <v>228.4</v>
      </c>
      <c r="N701" s="1" t="s">
        <v>3619</v>
      </c>
      <c r="O701" s="1">
        <v>25</v>
      </c>
      <c r="P701" s="1" t="s">
        <v>3620</v>
      </c>
      <c r="Q701" s="1" t="s">
        <v>57</v>
      </c>
      <c r="R701" s="1" t="s">
        <v>315</v>
      </c>
      <c r="S701" s="1">
        <v>7.4</v>
      </c>
      <c r="T701" s="1" t="s">
        <v>36</v>
      </c>
      <c r="U701" s="1" t="s">
        <v>3621</v>
      </c>
      <c r="V701" s="1" t="s">
        <v>38</v>
      </c>
      <c r="W701" s="1" t="s">
        <v>91</v>
      </c>
      <c r="X701" s="1">
        <v>10000669</v>
      </c>
      <c r="Z701" s="1" t="s">
        <v>3622</v>
      </c>
      <c r="AA701" s="1" t="s">
        <v>41</v>
      </c>
    </row>
    <row r="702" spans="1:28" x14ac:dyDescent="0.3">
      <c r="A702" s="1">
        <v>2008</v>
      </c>
      <c r="B702" s="1" t="s">
        <v>3612</v>
      </c>
      <c r="C702" s="1" t="s">
        <v>3613</v>
      </c>
      <c r="D702" s="1" t="s">
        <v>3614</v>
      </c>
      <c r="E702" s="1" t="s">
        <v>8612</v>
      </c>
      <c r="F702" s="1" t="s">
        <v>66</v>
      </c>
      <c r="G702" s="1" t="s">
        <v>539</v>
      </c>
      <c r="H702" s="1" t="s">
        <v>3616</v>
      </c>
      <c r="I702" s="1" t="s">
        <v>3629</v>
      </c>
      <c r="J702" s="1">
        <f t="shared" si="11"/>
        <v>97</v>
      </c>
      <c r="K702" s="1">
        <f t="shared" si="18"/>
        <v>0.4329896907216495</v>
      </c>
      <c r="L702" s="1" t="s">
        <v>3618</v>
      </c>
      <c r="M702" s="1">
        <v>228.4</v>
      </c>
      <c r="N702" s="1" t="s">
        <v>3619</v>
      </c>
      <c r="O702" s="1">
        <v>25</v>
      </c>
      <c r="P702" s="1" t="s">
        <v>3620</v>
      </c>
      <c r="Q702" s="1" t="s">
        <v>57</v>
      </c>
      <c r="R702" s="1" t="s">
        <v>315</v>
      </c>
      <c r="S702" s="1">
        <v>7.4</v>
      </c>
      <c r="T702" s="1" t="s">
        <v>36</v>
      </c>
      <c r="U702" s="1" t="s">
        <v>3621</v>
      </c>
      <c r="V702" s="1" t="s">
        <v>38</v>
      </c>
      <c r="W702" s="1" t="s">
        <v>91</v>
      </c>
      <c r="X702" s="1">
        <v>10000670</v>
      </c>
      <c r="Z702" s="1" t="s">
        <v>3622</v>
      </c>
      <c r="AA702" s="1" t="s">
        <v>41</v>
      </c>
    </row>
    <row r="703" spans="1:28" x14ac:dyDescent="0.3">
      <c r="A703" s="1">
        <v>2008</v>
      </c>
      <c r="B703" s="1" t="s">
        <v>3612</v>
      </c>
      <c r="C703" s="1" t="s">
        <v>3613</v>
      </c>
      <c r="D703" s="1" t="s">
        <v>3614</v>
      </c>
      <c r="E703" s="1" t="s">
        <v>8612</v>
      </c>
      <c r="F703" s="1" t="s">
        <v>66</v>
      </c>
      <c r="G703" s="1" t="s">
        <v>541</v>
      </c>
      <c r="H703" s="1" t="s">
        <v>3616</v>
      </c>
      <c r="I703" s="1" t="s">
        <v>3630</v>
      </c>
      <c r="J703" s="1">
        <f t="shared" si="11"/>
        <v>106</v>
      </c>
      <c r="K703" s="1">
        <f t="shared" si="18"/>
        <v>0.44339622641509435</v>
      </c>
      <c r="L703" s="1" t="s">
        <v>3618</v>
      </c>
      <c r="M703" s="1">
        <v>228.4</v>
      </c>
      <c r="N703" s="1" t="s">
        <v>3619</v>
      </c>
      <c r="O703" s="1">
        <v>25</v>
      </c>
      <c r="P703" s="1" t="s">
        <v>3620</v>
      </c>
      <c r="Q703" s="1" t="s">
        <v>57</v>
      </c>
      <c r="R703" s="1" t="s">
        <v>315</v>
      </c>
      <c r="S703" s="1">
        <v>7.4</v>
      </c>
      <c r="T703" s="1" t="s">
        <v>36</v>
      </c>
      <c r="U703" s="1" t="s">
        <v>3621</v>
      </c>
      <c r="V703" s="1" t="s">
        <v>38</v>
      </c>
      <c r="W703" s="1" t="s">
        <v>91</v>
      </c>
      <c r="X703" s="1">
        <v>10000671</v>
      </c>
      <c r="Z703" s="1" t="s">
        <v>3622</v>
      </c>
      <c r="AA703" s="1" t="s">
        <v>41</v>
      </c>
    </row>
    <row r="704" spans="1:28" x14ac:dyDescent="0.3">
      <c r="A704" s="1">
        <v>2008</v>
      </c>
      <c r="B704" s="1" t="s">
        <v>3612</v>
      </c>
      <c r="C704" s="1" t="s">
        <v>3613</v>
      </c>
      <c r="D704" s="1" t="s">
        <v>3614</v>
      </c>
      <c r="E704" s="1" t="s">
        <v>8612</v>
      </c>
      <c r="F704" s="1" t="s">
        <v>66</v>
      </c>
      <c r="G704" s="1" t="s">
        <v>543</v>
      </c>
      <c r="H704" s="1" t="s">
        <v>3616</v>
      </c>
      <c r="I704" s="1" t="s">
        <v>3631</v>
      </c>
      <c r="J704" s="1">
        <f t="shared" si="11"/>
        <v>103</v>
      </c>
      <c r="K704" s="1">
        <f t="shared" si="18"/>
        <v>0.44660194174757284</v>
      </c>
      <c r="L704" s="1" t="s">
        <v>3618</v>
      </c>
      <c r="M704" s="1">
        <v>228.4</v>
      </c>
      <c r="N704" s="1" t="s">
        <v>3619</v>
      </c>
      <c r="O704" s="1">
        <v>25</v>
      </c>
      <c r="P704" s="1" t="s">
        <v>3620</v>
      </c>
      <c r="Q704" s="1" t="s">
        <v>57</v>
      </c>
      <c r="R704" s="1" t="s">
        <v>315</v>
      </c>
      <c r="S704" s="1">
        <v>7.4</v>
      </c>
      <c r="T704" s="1" t="s">
        <v>36</v>
      </c>
      <c r="U704" s="1" t="s">
        <v>3621</v>
      </c>
      <c r="V704" s="1" t="s">
        <v>38</v>
      </c>
      <c r="W704" s="1" t="s">
        <v>91</v>
      </c>
      <c r="X704" s="1">
        <v>10000672</v>
      </c>
      <c r="Z704" s="1" t="s">
        <v>3622</v>
      </c>
      <c r="AA704" s="1" t="s">
        <v>41</v>
      </c>
    </row>
    <row r="705" spans="1:27" x14ac:dyDescent="0.3">
      <c r="A705" s="1">
        <v>2008</v>
      </c>
      <c r="B705" s="1" t="s">
        <v>3612</v>
      </c>
      <c r="C705" s="1" t="s">
        <v>3613</v>
      </c>
      <c r="D705" s="1" t="s">
        <v>3614</v>
      </c>
      <c r="E705" s="1" t="s">
        <v>8612</v>
      </c>
      <c r="F705" s="1" t="s">
        <v>66</v>
      </c>
      <c r="G705" s="1" t="s">
        <v>3632</v>
      </c>
      <c r="H705" s="1" t="s">
        <v>3616</v>
      </c>
      <c r="I705" s="1" t="s">
        <v>3633</v>
      </c>
      <c r="J705" s="1">
        <f t="shared" si="11"/>
        <v>88</v>
      </c>
      <c r="K705" s="1">
        <f t="shared" si="18"/>
        <v>0.5</v>
      </c>
      <c r="L705" s="1" t="s">
        <v>3618</v>
      </c>
      <c r="M705" s="1">
        <v>228.4</v>
      </c>
      <c r="N705" s="1" t="s">
        <v>3619</v>
      </c>
      <c r="O705" s="1">
        <v>25</v>
      </c>
      <c r="P705" s="1" t="s">
        <v>3620</v>
      </c>
      <c r="Q705" s="1" t="s">
        <v>57</v>
      </c>
      <c r="R705" s="1" t="s">
        <v>315</v>
      </c>
      <c r="S705" s="1">
        <v>7.4</v>
      </c>
      <c r="T705" s="1" t="s">
        <v>36</v>
      </c>
      <c r="U705" s="1" t="s">
        <v>3621</v>
      </c>
      <c r="V705" s="1" t="s">
        <v>38</v>
      </c>
      <c r="W705" s="1" t="s">
        <v>91</v>
      </c>
      <c r="X705" s="1">
        <v>10000673</v>
      </c>
      <c r="Z705" s="1" t="s">
        <v>3622</v>
      </c>
      <c r="AA705" s="1" t="s">
        <v>41</v>
      </c>
    </row>
    <row r="706" spans="1:27" x14ac:dyDescent="0.3">
      <c r="A706" s="1">
        <v>2008</v>
      </c>
      <c r="B706" s="1" t="s">
        <v>3612</v>
      </c>
      <c r="C706" s="1" t="s">
        <v>3613</v>
      </c>
      <c r="D706" s="1" t="s">
        <v>3614</v>
      </c>
      <c r="E706" s="1" t="s">
        <v>8612</v>
      </c>
      <c r="F706" s="1" t="s">
        <v>66</v>
      </c>
      <c r="G706" s="1" t="s">
        <v>3634</v>
      </c>
      <c r="H706" s="1" t="s">
        <v>3616</v>
      </c>
      <c r="I706" s="1" t="s">
        <v>3635</v>
      </c>
      <c r="J706" s="1">
        <f t="shared" si="11"/>
        <v>88</v>
      </c>
      <c r="K706" s="1">
        <f t="shared" si="18"/>
        <v>0.46590909090909088</v>
      </c>
      <c r="L706" s="1" t="s">
        <v>3618</v>
      </c>
      <c r="M706" s="1">
        <v>228.4</v>
      </c>
      <c r="N706" s="1" t="s">
        <v>3619</v>
      </c>
      <c r="O706" s="1">
        <v>25</v>
      </c>
      <c r="P706" s="1" t="s">
        <v>3620</v>
      </c>
      <c r="Q706" s="1" t="s">
        <v>57</v>
      </c>
      <c r="R706" s="1" t="s">
        <v>315</v>
      </c>
      <c r="S706" s="1">
        <v>7.4</v>
      </c>
      <c r="T706" s="1" t="s">
        <v>36</v>
      </c>
      <c r="U706" s="1" t="s">
        <v>3621</v>
      </c>
      <c r="V706" s="1" t="s">
        <v>38</v>
      </c>
      <c r="W706" s="1" t="s">
        <v>91</v>
      </c>
      <c r="X706" s="1">
        <v>10000674</v>
      </c>
      <c r="Z706" s="1" t="s">
        <v>3622</v>
      </c>
      <c r="AA706" s="1" t="s">
        <v>41</v>
      </c>
    </row>
    <row r="707" spans="1:27" x14ac:dyDescent="0.3">
      <c r="A707" s="1">
        <v>2008</v>
      </c>
      <c r="B707" s="1" t="s">
        <v>3636</v>
      </c>
      <c r="C707" s="1" t="s">
        <v>3613</v>
      </c>
      <c r="D707" s="1" t="s">
        <v>3614</v>
      </c>
      <c r="E707" s="1" t="s">
        <v>8612</v>
      </c>
      <c r="F707" s="1" t="s">
        <v>66</v>
      </c>
      <c r="G707" s="1" t="s">
        <v>3637</v>
      </c>
      <c r="H707" s="1" t="s">
        <v>3616</v>
      </c>
      <c r="I707" s="1" t="s">
        <v>3638</v>
      </c>
      <c r="J707" s="1">
        <f t="shared" si="11"/>
        <v>100</v>
      </c>
      <c r="K707" s="1">
        <f t="shared" si="18"/>
        <v>0.45</v>
      </c>
      <c r="L707" s="1" t="s">
        <v>3618</v>
      </c>
      <c r="M707" s="1">
        <v>228.4</v>
      </c>
      <c r="N707" s="1" t="s">
        <v>3619</v>
      </c>
      <c r="O707" s="1">
        <v>25</v>
      </c>
      <c r="P707" s="1" t="s">
        <v>3620</v>
      </c>
      <c r="Q707" s="1" t="s">
        <v>57</v>
      </c>
      <c r="R707" s="1" t="s">
        <v>315</v>
      </c>
      <c r="S707" s="1">
        <v>7.4</v>
      </c>
      <c r="T707" s="1" t="s">
        <v>36</v>
      </c>
      <c r="U707" s="1" t="s">
        <v>3621</v>
      </c>
      <c r="V707" s="1" t="s">
        <v>38</v>
      </c>
      <c r="W707" s="1" t="s">
        <v>91</v>
      </c>
      <c r="X707" s="1">
        <v>10000675</v>
      </c>
      <c r="Z707" s="1" t="s">
        <v>3622</v>
      </c>
      <c r="AA707" s="1" t="s">
        <v>41</v>
      </c>
    </row>
    <row r="708" spans="1:27" x14ac:dyDescent="0.3">
      <c r="A708" s="1">
        <v>2008</v>
      </c>
      <c r="B708" s="1" t="s">
        <v>3639</v>
      </c>
      <c r="C708" s="1" t="s">
        <v>3640</v>
      </c>
      <c r="D708" s="1" t="s">
        <v>3641</v>
      </c>
      <c r="E708" s="1" t="s">
        <v>8805</v>
      </c>
      <c r="F708" s="1" t="s">
        <v>66</v>
      </c>
      <c r="G708" s="1" t="s">
        <v>3642</v>
      </c>
      <c r="H708" s="1" t="s">
        <v>3643</v>
      </c>
      <c r="I708" s="1" t="s">
        <v>3644</v>
      </c>
      <c r="J708" s="1">
        <f t="shared" si="11"/>
        <v>83</v>
      </c>
      <c r="K708" s="1">
        <f t="shared" si="18"/>
        <v>0.49397590361445781</v>
      </c>
      <c r="L708" s="1" t="s">
        <v>3645</v>
      </c>
      <c r="M708" s="1">
        <v>48</v>
      </c>
      <c r="N708" s="1" t="s">
        <v>3646</v>
      </c>
      <c r="O708" s="1">
        <v>45</v>
      </c>
      <c r="P708" s="1" t="s">
        <v>3647</v>
      </c>
      <c r="Q708" s="1" t="s">
        <v>33</v>
      </c>
      <c r="R708" s="1" t="s">
        <v>103</v>
      </c>
      <c r="S708" s="1" t="s">
        <v>466</v>
      </c>
      <c r="T708" s="1" t="s">
        <v>36</v>
      </c>
      <c r="U708" s="1" t="s">
        <v>3648</v>
      </c>
      <c r="V708" s="1" t="s">
        <v>38</v>
      </c>
      <c r="W708" s="1" t="s">
        <v>91</v>
      </c>
      <c r="X708" s="1">
        <v>10000676</v>
      </c>
      <c r="Z708" s="1" t="s">
        <v>3649</v>
      </c>
      <c r="AA708" s="1" t="s">
        <v>41</v>
      </c>
    </row>
    <row r="709" spans="1:27" x14ac:dyDescent="0.3">
      <c r="A709" s="1">
        <v>2008</v>
      </c>
      <c r="B709" s="1" t="s">
        <v>3639</v>
      </c>
      <c r="C709" s="1" t="s">
        <v>3640</v>
      </c>
      <c r="D709" s="1" t="s">
        <v>3641</v>
      </c>
      <c r="E709" s="1" t="s">
        <v>8805</v>
      </c>
      <c r="F709" s="1" t="s">
        <v>66</v>
      </c>
      <c r="G709" s="1" t="s">
        <v>3650</v>
      </c>
      <c r="H709" s="1" t="s">
        <v>3643</v>
      </c>
      <c r="I709" s="1" t="s">
        <v>3651</v>
      </c>
      <c r="J709" s="1">
        <f t="shared" si="11"/>
        <v>83</v>
      </c>
      <c r="K709" s="1">
        <f t="shared" si="18"/>
        <v>0.48192771084337349</v>
      </c>
      <c r="L709" s="1" t="s">
        <v>679</v>
      </c>
      <c r="M709" s="1">
        <v>30</v>
      </c>
      <c r="N709" s="1" t="s">
        <v>3646</v>
      </c>
      <c r="O709" s="1">
        <v>45</v>
      </c>
      <c r="P709" s="1" t="s">
        <v>3652</v>
      </c>
      <c r="Q709" s="1" t="s">
        <v>33</v>
      </c>
      <c r="R709" s="1" t="s">
        <v>103</v>
      </c>
      <c r="S709" s="1" t="s">
        <v>466</v>
      </c>
      <c r="T709" s="1" t="s">
        <v>36</v>
      </c>
      <c r="U709" s="1" t="s">
        <v>3648</v>
      </c>
      <c r="V709" s="1" t="s">
        <v>38</v>
      </c>
      <c r="W709" s="1" t="s">
        <v>91</v>
      </c>
      <c r="X709" s="1">
        <v>10000677</v>
      </c>
      <c r="Z709" s="1" t="s">
        <v>3649</v>
      </c>
      <c r="AA709" s="1" t="s">
        <v>41</v>
      </c>
    </row>
    <row r="710" spans="1:27" x14ac:dyDescent="0.3">
      <c r="A710" s="1">
        <v>2008</v>
      </c>
      <c r="B710" s="1" t="s">
        <v>3639</v>
      </c>
      <c r="C710" s="1" t="s">
        <v>3640</v>
      </c>
      <c r="D710" s="1" t="s">
        <v>3641</v>
      </c>
      <c r="E710" s="1" t="s">
        <v>8805</v>
      </c>
      <c r="F710" s="1" t="s">
        <v>66</v>
      </c>
      <c r="G710" s="1" t="s">
        <v>3653</v>
      </c>
      <c r="H710" s="1" t="s">
        <v>3643</v>
      </c>
      <c r="I710" s="1" t="s">
        <v>3654</v>
      </c>
      <c r="J710" s="1">
        <f t="shared" si="11"/>
        <v>83</v>
      </c>
      <c r="K710" s="1">
        <f t="shared" si="18"/>
        <v>0.43373493975903615</v>
      </c>
      <c r="L710" s="1" t="s">
        <v>1512</v>
      </c>
      <c r="M710" s="1">
        <v>20</v>
      </c>
      <c r="N710" s="1" t="s">
        <v>3646</v>
      </c>
      <c r="O710" s="1">
        <v>45</v>
      </c>
      <c r="P710" s="1" t="s">
        <v>3655</v>
      </c>
      <c r="Q710" s="1" t="s">
        <v>33</v>
      </c>
      <c r="R710" s="1" t="s">
        <v>103</v>
      </c>
      <c r="S710" s="1" t="s">
        <v>466</v>
      </c>
      <c r="T710" s="1" t="s">
        <v>36</v>
      </c>
      <c r="U710" s="1" t="s">
        <v>3648</v>
      </c>
      <c r="V710" s="1" t="s">
        <v>38</v>
      </c>
      <c r="W710" s="1" t="s">
        <v>91</v>
      </c>
      <c r="X710" s="1">
        <v>10000678</v>
      </c>
      <c r="Z710" s="1" t="s">
        <v>3649</v>
      </c>
      <c r="AA710" s="1" t="s">
        <v>41</v>
      </c>
    </row>
    <row r="711" spans="1:27" x14ac:dyDescent="0.3">
      <c r="A711" s="1">
        <v>2008</v>
      </c>
      <c r="B711" s="1" t="s">
        <v>3639</v>
      </c>
      <c r="C711" s="1" t="s">
        <v>3640</v>
      </c>
      <c r="D711" s="1" t="s">
        <v>3641</v>
      </c>
      <c r="E711" s="1" t="s">
        <v>8805</v>
      </c>
      <c r="F711" s="1" t="s">
        <v>66</v>
      </c>
      <c r="G711" s="1" t="s">
        <v>3656</v>
      </c>
      <c r="H711" s="1" t="s">
        <v>3643</v>
      </c>
      <c r="I711" s="1" t="s">
        <v>3657</v>
      </c>
      <c r="J711" s="1">
        <f t="shared" si="11"/>
        <v>83</v>
      </c>
      <c r="K711" s="1">
        <f t="shared" si="18"/>
        <v>0.48192771084337349</v>
      </c>
      <c r="L711" s="1" t="s">
        <v>3658</v>
      </c>
      <c r="M711" s="1">
        <v>56</v>
      </c>
      <c r="N711" s="1" t="s">
        <v>3646</v>
      </c>
      <c r="O711" s="1">
        <v>45</v>
      </c>
      <c r="P711" s="1" t="s">
        <v>3659</v>
      </c>
      <c r="Q711" s="1" t="s">
        <v>33</v>
      </c>
      <c r="R711" s="1" t="s">
        <v>103</v>
      </c>
      <c r="S711" s="1" t="s">
        <v>466</v>
      </c>
      <c r="T711" s="1" t="s">
        <v>36</v>
      </c>
      <c r="U711" s="1" t="s">
        <v>3648</v>
      </c>
      <c r="V711" s="1" t="s">
        <v>38</v>
      </c>
      <c r="W711" s="1" t="s">
        <v>91</v>
      </c>
      <c r="X711" s="1">
        <v>10000679</v>
      </c>
      <c r="Z711" s="1" t="s">
        <v>3649</v>
      </c>
      <c r="AA711" s="1" t="s">
        <v>41</v>
      </c>
    </row>
    <row r="712" spans="1:27" x14ac:dyDescent="0.3">
      <c r="A712" s="1">
        <v>2008</v>
      </c>
      <c r="B712" s="1" t="s">
        <v>3639</v>
      </c>
      <c r="C712" s="1" t="s">
        <v>3640</v>
      </c>
      <c r="D712" s="1" t="s">
        <v>3641</v>
      </c>
      <c r="E712" s="1" t="s">
        <v>8805</v>
      </c>
      <c r="F712" s="1" t="s">
        <v>66</v>
      </c>
      <c r="G712" s="1" t="s">
        <v>3660</v>
      </c>
      <c r="H712" s="1" t="s">
        <v>3643</v>
      </c>
      <c r="I712" s="1" t="s">
        <v>3661</v>
      </c>
      <c r="J712" s="1">
        <f t="shared" si="11"/>
        <v>83</v>
      </c>
      <c r="K712" s="1">
        <f t="shared" si="18"/>
        <v>0.46987951807228917</v>
      </c>
      <c r="L712" s="1" t="s">
        <v>3662</v>
      </c>
      <c r="M712" s="1">
        <v>33</v>
      </c>
      <c r="N712" s="1" t="s">
        <v>3646</v>
      </c>
      <c r="O712" s="1">
        <v>45</v>
      </c>
      <c r="P712" s="1" t="s">
        <v>3663</v>
      </c>
      <c r="Q712" s="1" t="s">
        <v>33</v>
      </c>
      <c r="R712" s="1" t="s">
        <v>103</v>
      </c>
      <c r="S712" s="1" t="s">
        <v>466</v>
      </c>
      <c r="T712" s="1" t="s">
        <v>36</v>
      </c>
      <c r="U712" s="1" t="s">
        <v>3648</v>
      </c>
      <c r="V712" s="1" t="s">
        <v>38</v>
      </c>
      <c r="W712" s="1" t="s">
        <v>91</v>
      </c>
      <c r="X712" s="1">
        <v>10000680</v>
      </c>
      <c r="Z712" s="1" t="s">
        <v>3649</v>
      </c>
      <c r="AA712" s="1" t="s">
        <v>41</v>
      </c>
    </row>
    <row r="713" spans="1:27" x14ac:dyDescent="0.3">
      <c r="A713" s="1">
        <v>2008</v>
      </c>
      <c r="B713" s="1" t="s">
        <v>3639</v>
      </c>
      <c r="C713" s="1" t="s">
        <v>3640</v>
      </c>
      <c r="D713" s="1" t="s">
        <v>3641</v>
      </c>
      <c r="E713" s="1" t="s">
        <v>8805</v>
      </c>
      <c r="F713" s="1" t="s">
        <v>66</v>
      </c>
      <c r="G713" s="1" t="s">
        <v>3664</v>
      </c>
      <c r="H713" s="1" t="s">
        <v>3643</v>
      </c>
      <c r="I713" s="1" t="s">
        <v>3665</v>
      </c>
      <c r="J713" s="1">
        <f t="shared" si="11"/>
        <v>78</v>
      </c>
      <c r="K713" s="1">
        <f t="shared" si="18"/>
        <v>0.34615384615384615</v>
      </c>
      <c r="L713" s="1" t="s">
        <v>3666</v>
      </c>
      <c r="M713" s="1">
        <v>19</v>
      </c>
      <c r="N713" s="1" t="s">
        <v>3646</v>
      </c>
      <c r="O713" s="1">
        <v>45</v>
      </c>
      <c r="P713" s="1" t="s">
        <v>3667</v>
      </c>
      <c r="Q713" s="1" t="s">
        <v>33</v>
      </c>
      <c r="R713" s="1" t="s">
        <v>103</v>
      </c>
      <c r="S713" s="1" t="s">
        <v>466</v>
      </c>
      <c r="T713" s="1" t="s">
        <v>36</v>
      </c>
      <c r="U713" s="1" t="s">
        <v>3648</v>
      </c>
      <c r="V713" s="1" t="s">
        <v>38</v>
      </c>
      <c r="W713" s="1" t="s">
        <v>91</v>
      </c>
      <c r="X713" s="1">
        <v>10000681</v>
      </c>
      <c r="Z713" s="1" t="s">
        <v>3649</v>
      </c>
      <c r="AA713" s="1" t="s">
        <v>41</v>
      </c>
    </row>
    <row r="714" spans="1:27" x14ac:dyDescent="0.3">
      <c r="A714" s="1">
        <v>2008</v>
      </c>
      <c r="B714" s="1" t="s">
        <v>3639</v>
      </c>
      <c r="C714" s="1" t="s">
        <v>3640</v>
      </c>
      <c r="D714" s="1" t="s">
        <v>3641</v>
      </c>
      <c r="E714" s="1" t="s">
        <v>8805</v>
      </c>
      <c r="F714" s="1" t="s">
        <v>66</v>
      </c>
      <c r="G714" s="1" t="s">
        <v>3668</v>
      </c>
      <c r="H714" s="1" t="s">
        <v>3643</v>
      </c>
      <c r="I714" s="1" t="s">
        <v>3669</v>
      </c>
      <c r="J714" s="1">
        <f t="shared" si="11"/>
        <v>83</v>
      </c>
      <c r="K714" s="1">
        <f t="shared" si="18"/>
        <v>0.46987951807228917</v>
      </c>
      <c r="L714" s="1" t="s">
        <v>3670</v>
      </c>
      <c r="M714" s="1">
        <v>79</v>
      </c>
      <c r="N714" s="1" t="s">
        <v>3646</v>
      </c>
      <c r="O714" s="1">
        <v>45</v>
      </c>
      <c r="P714" s="1" t="s">
        <v>3671</v>
      </c>
      <c r="Q714" s="1" t="s">
        <v>33</v>
      </c>
      <c r="R714" s="1" t="s">
        <v>103</v>
      </c>
      <c r="S714" s="1" t="s">
        <v>466</v>
      </c>
      <c r="T714" s="1" t="s">
        <v>36</v>
      </c>
      <c r="U714" s="1" t="s">
        <v>3648</v>
      </c>
      <c r="V714" s="1" t="s">
        <v>38</v>
      </c>
      <c r="W714" s="1" t="s">
        <v>91</v>
      </c>
      <c r="X714" s="1">
        <v>10000682</v>
      </c>
      <c r="Z714" s="1" t="s">
        <v>3649</v>
      </c>
      <c r="AA714" s="1" t="s">
        <v>41</v>
      </c>
    </row>
    <row r="715" spans="1:27" x14ac:dyDescent="0.3">
      <c r="A715" s="1">
        <v>2008</v>
      </c>
      <c r="B715" s="1" t="s">
        <v>3639</v>
      </c>
      <c r="C715" s="1" t="s">
        <v>3640</v>
      </c>
      <c r="D715" s="1" t="s">
        <v>3641</v>
      </c>
      <c r="E715" s="1" t="s">
        <v>8805</v>
      </c>
      <c r="F715" s="1" t="s">
        <v>66</v>
      </c>
      <c r="G715" s="1" t="s">
        <v>3672</v>
      </c>
      <c r="H715" s="1" t="s">
        <v>3643</v>
      </c>
      <c r="I715" s="1" t="s">
        <v>3673</v>
      </c>
      <c r="J715" s="1">
        <f t="shared" si="11"/>
        <v>85</v>
      </c>
      <c r="K715" s="1">
        <f t="shared" si="18"/>
        <v>0.43529411764705883</v>
      </c>
      <c r="L715" s="1" t="s">
        <v>3674</v>
      </c>
      <c r="M715" s="1">
        <v>18</v>
      </c>
      <c r="N715" s="1" t="s">
        <v>3646</v>
      </c>
      <c r="O715" s="1">
        <v>45</v>
      </c>
      <c r="P715" s="1" t="s">
        <v>3675</v>
      </c>
      <c r="Q715" s="1" t="s">
        <v>33</v>
      </c>
      <c r="R715" s="1" t="s">
        <v>103</v>
      </c>
      <c r="S715" s="1" t="s">
        <v>466</v>
      </c>
      <c r="T715" s="1" t="s">
        <v>36</v>
      </c>
      <c r="U715" s="1" t="s">
        <v>3648</v>
      </c>
      <c r="V715" s="1" t="s">
        <v>38</v>
      </c>
      <c r="W715" s="1" t="s">
        <v>91</v>
      </c>
      <c r="X715" s="1">
        <v>10000683</v>
      </c>
      <c r="Z715" s="1" t="s">
        <v>3649</v>
      </c>
      <c r="AA715" s="1" t="s">
        <v>41</v>
      </c>
    </row>
    <row r="716" spans="1:27" x14ac:dyDescent="0.3">
      <c r="A716" s="1">
        <v>2008</v>
      </c>
      <c r="B716" s="1" t="s">
        <v>3676</v>
      </c>
      <c r="C716" s="1" t="s">
        <v>2191</v>
      </c>
      <c r="D716" s="1" t="s">
        <v>3677</v>
      </c>
      <c r="E716" s="1" t="s">
        <v>8806</v>
      </c>
      <c r="F716" s="1" t="s">
        <v>66</v>
      </c>
      <c r="G716" s="1" t="s">
        <v>3678</v>
      </c>
      <c r="H716" s="1" t="s">
        <v>3679</v>
      </c>
      <c r="I716" s="1" t="s">
        <v>3680</v>
      </c>
      <c r="J716" s="1">
        <f t="shared" si="11"/>
        <v>80</v>
      </c>
      <c r="K716" s="1">
        <f t="shared" si="18"/>
        <v>0.58750000000000002</v>
      </c>
      <c r="L716" s="1" t="s">
        <v>1512</v>
      </c>
      <c r="M716" s="1">
        <v>20</v>
      </c>
      <c r="N716" s="1" t="s">
        <v>3681</v>
      </c>
      <c r="O716" s="1">
        <v>40</v>
      </c>
      <c r="P716" s="1" t="s">
        <v>3682</v>
      </c>
      <c r="Q716" s="1" t="s">
        <v>297</v>
      </c>
      <c r="R716" s="1" t="s">
        <v>34</v>
      </c>
      <c r="S716" s="1" t="s">
        <v>73</v>
      </c>
      <c r="T716" s="1" t="s">
        <v>36</v>
      </c>
      <c r="U716" s="1" t="s">
        <v>3683</v>
      </c>
      <c r="V716" s="1" t="s">
        <v>38</v>
      </c>
      <c r="W716" s="1" t="s">
        <v>3684</v>
      </c>
      <c r="X716" s="1">
        <v>10000684</v>
      </c>
      <c r="Z716" s="1" t="s">
        <v>3685</v>
      </c>
      <c r="AA716" s="1" t="s">
        <v>41</v>
      </c>
    </row>
    <row r="717" spans="1:27" x14ac:dyDescent="0.3">
      <c r="A717" s="1">
        <v>2008</v>
      </c>
      <c r="B717" s="1" t="s">
        <v>3676</v>
      </c>
      <c r="C717" s="1" t="s">
        <v>2191</v>
      </c>
      <c r="D717" s="1" t="s">
        <v>3677</v>
      </c>
      <c r="E717" s="1" t="s">
        <v>8806</v>
      </c>
      <c r="F717" s="1" t="s">
        <v>66</v>
      </c>
      <c r="G717" s="1" t="s">
        <v>3686</v>
      </c>
      <c r="H717" s="1" t="s">
        <v>3687</v>
      </c>
      <c r="I717" s="1" t="s">
        <v>3688</v>
      </c>
      <c r="J717" s="1">
        <f t="shared" si="11"/>
        <v>41</v>
      </c>
      <c r="K717" s="1">
        <f t="shared" si="18"/>
        <v>0.58536585365853655</v>
      </c>
      <c r="L717" s="1" t="s">
        <v>3689</v>
      </c>
      <c r="M717" s="1">
        <v>272</v>
      </c>
      <c r="N717" s="1" t="s">
        <v>3690</v>
      </c>
      <c r="O717" s="1">
        <v>40</v>
      </c>
      <c r="P717" s="1" t="s">
        <v>3691</v>
      </c>
      <c r="Q717" s="1" t="s">
        <v>297</v>
      </c>
      <c r="R717" s="1" t="s">
        <v>34</v>
      </c>
      <c r="S717" s="1" t="s">
        <v>73</v>
      </c>
      <c r="T717" s="1" t="s">
        <v>36</v>
      </c>
      <c r="U717" s="1" t="s">
        <v>3683</v>
      </c>
      <c r="V717" s="1" t="s">
        <v>3692</v>
      </c>
      <c r="W717" s="1" t="s">
        <v>91</v>
      </c>
      <c r="X717" s="1">
        <v>10000685</v>
      </c>
      <c r="Z717" s="1" t="s">
        <v>3685</v>
      </c>
      <c r="AA717" s="1" t="s">
        <v>41</v>
      </c>
    </row>
    <row r="718" spans="1:27" x14ac:dyDescent="0.3">
      <c r="A718" s="1">
        <v>2008</v>
      </c>
      <c r="B718" s="1" t="s">
        <v>3676</v>
      </c>
      <c r="C718" s="1" t="s">
        <v>2191</v>
      </c>
      <c r="D718" s="1" t="s">
        <v>3677</v>
      </c>
      <c r="E718" s="1" t="s">
        <v>8806</v>
      </c>
      <c r="F718" s="1" t="s">
        <v>66</v>
      </c>
      <c r="G718" s="1" t="s">
        <v>3693</v>
      </c>
      <c r="H718" s="1" t="s">
        <v>3687</v>
      </c>
      <c r="I718" s="1" t="s">
        <v>3694</v>
      </c>
      <c r="J718" s="1">
        <f t="shared" si="11"/>
        <v>23</v>
      </c>
      <c r="K718" s="1">
        <f t="shared" si="18"/>
        <v>0.69565217391304346</v>
      </c>
      <c r="L718" s="1" t="s">
        <v>36</v>
      </c>
      <c r="M718" s="1" t="str">
        <f>IF(L718="Not reported","N/A","")</f>
        <v>N/A</v>
      </c>
      <c r="N718" s="1" t="s">
        <v>3690</v>
      </c>
      <c r="O718" s="1">
        <v>40</v>
      </c>
      <c r="P718" s="1" t="s">
        <v>3691</v>
      </c>
      <c r="Q718" s="1" t="s">
        <v>297</v>
      </c>
      <c r="R718" s="1" t="s">
        <v>34</v>
      </c>
      <c r="S718" s="1" t="s">
        <v>73</v>
      </c>
      <c r="T718" s="1" t="s">
        <v>36</v>
      </c>
      <c r="U718" s="1" t="s">
        <v>3683</v>
      </c>
      <c r="V718" s="1" t="s">
        <v>3695</v>
      </c>
      <c r="W718" s="1" t="s">
        <v>91</v>
      </c>
      <c r="X718" s="1">
        <v>10000686</v>
      </c>
      <c r="Z718" s="1" t="s">
        <v>3685</v>
      </c>
      <c r="AA718" s="1" t="s">
        <v>41</v>
      </c>
    </row>
    <row r="719" spans="1:27" x14ac:dyDescent="0.3">
      <c r="A719" s="1">
        <v>2008</v>
      </c>
      <c r="B719" s="1" t="s">
        <v>3696</v>
      </c>
      <c r="C719" s="1" t="s">
        <v>3697</v>
      </c>
      <c r="D719" s="1" t="s">
        <v>3698</v>
      </c>
      <c r="E719" s="1" t="s">
        <v>8613</v>
      </c>
      <c r="F719" s="1" t="s">
        <v>66</v>
      </c>
      <c r="G719" s="1" t="s">
        <v>3699</v>
      </c>
      <c r="H719" s="1" t="s">
        <v>3700</v>
      </c>
      <c r="I719" s="1" t="s">
        <v>3701</v>
      </c>
      <c r="J719" s="1">
        <f t="shared" si="11"/>
        <v>111</v>
      </c>
      <c r="K719" s="1">
        <f t="shared" si="18"/>
        <v>0.51351351351351349</v>
      </c>
      <c r="L719" s="1" t="s">
        <v>3702</v>
      </c>
      <c r="M719" s="1">
        <v>5400</v>
      </c>
      <c r="N719" s="1" t="s">
        <v>3703</v>
      </c>
      <c r="O719" s="1">
        <v>40</v>
      </c>
      <c r="P719" s="1" t="s">
        <v>3704</v>
      </c>
      <c r="Q719" s="1" t="s">
        <v>57</v>
      </c>
      <c r="R719" s="1" t="s">
        <v>34</v>
      </c>
      <c r="S719" s="1" t="s">
        <v>391</v>
      </c>
      <c r="T719" s="1" t="s">
        <v>36</v>
      </c>
      <c r="U719" s="1" t="s">
        <v>3705</v>
      </c>
      <c r="V719" s="1" t="s">
        <v>38</v>
      </c>
      <c r="W719" s="1" t="s">
        <v>91</v>
      </c>
      <c r="X719" s="1">
        <v>10000687</v>
      </c>
      <c r="Z719" s="1" t="s">
        <v>3706</v>
      </c>
      <c r="AA719" s="1" t="s">
        <v>41</v>
      </c>
    </row>
    <row r="720" spans="1:27" x14ac:dyDescent="0.3">
      <c r="A720" s="1">
        <v>2008</v>
      </c>
      <c r="B720" s="1" t="s">
        <v>3696</v>
      </c>
      <c r="C720" s="1" t="s">
        <v>3697</v>
      </c>
      <c r="D720" s="1" t="s">
        <v>3698</v>
      </c>
      <c r="E720" s="1" t="s">
        <v>8613</v>
      </c>
      <c r="F720" s="1" t="s">
        <v>66</v>
      </c>
      <c r="G720" s="1" t="s">
        <v>3707</v>
      </c>
      <c r="H720" s="1" t="s">
        <v>3700</v>
      </c>
      <c r="I720" s="1" t="s">
        <v>3708</v>
      </c>
      <c r="J720" s="1">
        <f t="shared" si="11"/>
        <v>114</v>
      </c>
      <c r="K720" s="1">
        <f t="shared" si="18"/>
        <v>0.50877192982456143</v>
      </c>
      <c r="L720" s="1" t="s">
        <v>3709</v>
      </c>
      <c r="M720" s="1">
        <v>560</v>
      </c>
      <c r="N720" s="1" t="s">
        <v>3703</v>
      </c>
      <c r="O720" s="1">
        <v>40</v>
      </c>
      <c r="P720" s="1" t="s">
        <v>3704</v>
      </c>
      <c r="Q720" s="1" t="s">
        <v>57</v>
      </c>
      <c r="R720" s="1" t="s">
        <v>34</v>
      </c>
      <c r="S720" s="1" t="s">
        <v>391</v>
      </c>
      <c r="T720" s="1" t="s">
        <v>36</v>
      </c>
      <c r="U720" s="1" t="s">
        <v>3705</v>
      </c>
      <c r="V720" s="1" t="s">
        <v>38</v>
      </c>
      <c r="W720" s="1" t="s">
        <v>91</v>
      </c>
      <c r="X720" s="1">
        <v>10000688</v>
      </c>
      <c r="Z720" s="1" t="s">
        <v>3706</v>
      </c>
      <c r="AA720" s="1" t="s">
        <v>41</v>
      </c>
    </row>
    <row r="721" spans="1:28" x14ac:dyDescent="0.3">
      <c r="A721" s="1">
        <v>2008</v>
      </c>
      <c r="B721" s="1" t="s">
        <v>3710</v>
      </c>
      <c r="C721" s="1" t="s">
        <v>2682</v>
      </c>
      <c r="D721" s="1" t="s">
        <v>3711</v>
      </c>
      <c r="E721" s="1" t="s">
        <v>3720</v>
      </c>
      <c r="F721" s="1" t="s">
        <v>66</v>
      </c>
      <c r="G721" s="1" t="s">
        <v>3712</v>
      </c>
      <c r="H721" s="1" t="s">
        <v>3713</v>
      </c>
      <c r="I721" s="1" t="s">
        <v>3714</v>
      </c>
      <c r="J721" s="1">
        <f t="shared" si="11"/>
        <v>84</v>
      </c>
      <c r="K721" s="1">
        <f t="shared" si="18"/>
        <v>0.55952380952380953</v>
      </c>
      <c r="L721" s="1" t="s">
        <v>3715</v>
      </c>
      <c r="M721" s="1">
        <v>10.34</v>
      </c>
      <c r="N721" s="1" t="s">
        <v>3716</v>
      </c>
      <c r="O721" s="1">
        <v>45</v>
      </c>
      <c r="P721" s="1" t="s">
        <v>3717</v>
      </c>
      <c r="Q721" s="1" t="s">
        <v>33</v>
      </c>
      <c r="R721" s="1" t="s">
        <v>103</v>
      </c>
      <c r="S721" s="1">
        <v>7.4</v>
      </c>
      <c r="T721" s="1" t="s">
        <v>36</v>
      </c>
      <c r="U721" s="1" t="s">
        <v>3718</v>
      </c>
      <c r="V721" s="1" t="s">
        <v>38</v>
      </c>
      <c r="W721" s="1" t="s">
        <v>91</v>
      </c>
      <c r="X721" s="1">
        <v>10000689</v>
      </c>
      <c r="Z721" s="1" t="s">
        <v>3719</v>
      </c>
      <c r="AA721" s="1" t="s">
        <v>41</v>
      </c>
    </row>
    <row r="722" spans="1:28" x14ac:dyDescent="0.3">
      <c r="A722" s="1">
        <v>2008</v>
      </c>
      <c r="B722" s="1" t="s">
        <v>3710</v>
      </c>
      <c r="C722" s="1" t="s">
        <v>2682</v>
      </c>
      <c r="D722" s="1" t="s">
        <v>3711</v>
      </c>
      <c r="E722" s="1" t="s">
        <v>3720</v>
      </c>
      <c r="F722" s="1" t="s">
        <v>66</v>
      </c>
      <c r="G722" s="1" t="s">
        <v>3721</v>
      </c>
      <c r="H722" s="1" t="s">
        <v>3713</v>
      </c>
      <c r="I722" s="1" t="s">
        <v>3722</v>
      </c>
      <c r="J722" s="1">
        <f t="shared" si="11"/>
        <v>55</v>
      </c>
      <c r="K722" s="1">
        <f t="shared" si="18"/>
        <v>0.54545454545454541</v>
      </c>
      <c r="L722" s="1" t="s">
        <v>3723</v>
      </c>
      <c r="M722" s="1">
        <v>9.7899999999999991</v>
      </c>
      <c r="N722" s="1" t="s">
        <v>3716</v>
      </c>
      <c r="O722" s="1">
        <v>45</v>
      </c>
      <c r="P722" s="1" t="s">
        <v>3717</v>
      </c>
      <c r="Q722" s="1" t="s">
        <v>33</v>
      </c>
      <c r="R722" s="1" t="s">
        <v>103</v>
      </c>
      <c r="S722" s="1">
        <v>7.4</v>
      </c>
      <c r="T722" s="1" t="s">
        <v>36</v>
      </c>
      <c r="U722" s="1" t="s">
        <v>3718</v>
      </c>
      <c r="V722" s="1" t="s">
        <v>3724</v>
      </c>
      <c r="W722" s="1" t="s">
        <v>91</v>
      </c>
      <c r="X722" s="1">
        <v>10000690</v>
      </c>
      <c r="Z722" s="1" t="s">
        <v>3719</v>
      </c>
      <c r="AA722" s="1" t="s">
        <v>41</v>
      </c>
    </row>
    <row r="723" spans="1:28" x14ac:dyDescent="0.3">
      <c r="A723" s="1">
        <v>2008</v>
      </c>
      <c r="B723" s="1" t="s">
        <v>3710</v>
      </c>
      <c r="C723" s="1" t="s">
        <v>2682</v>
      </c>
      <c r="D723" s="1" t="s">
        <v>3711</v>
      </c>
      <c r="E723" s="1" t="s">
        <v>3720</v>
      </c>
      <c r="F723" s="1" t="s">
        <v>66</v>
      </c>
      <c r="G723" s="1" t="s">
        <v>3725</v>
      </c>
      <c r="H723" s="1" t="s">
        <v>3713</v>
      </c>
      <c r="I723" s="1" t="s">
        <v>3726</v>
      </c>
      <c r="J723" s="1">
        <f t="shared" si="11"/>
        <v>85</v>
      </c>
      <c r="K723" s="1">
        <f t="shared" si="18"/>
        <v>0.52941176470588236</v>
      </c>
      <c r="L723" s="1" t="s">
        <v>3727</v>
      </c>
      <c r="M723" s="1">
        <v>10.9</v>
      </c>
      <c r="N723" s="1" t="s">
        <v>3716</v>
      </c>
      <c r="O723" s="1">
        <v>45</v>
      </c>
      <c r="P723" s="1" t="s">
        <v>3717</v>
      </c>
      <c r="Q723" s="1" t="s">
        <v>33</v>
      </c>
      <c r="R723" s="1" t="s">
        <v>103</v>
      </c>
      <c r="S723" s="1">
        <v>7.4</v>
      </c>
      <c r="T723" s="1" t="s">
        <v>36</v>
      </c>
      <c r="U723" s="1" t="s">
        <v>3718</v>
      </c>
      <c r="V723" s="1" t="s">
        <v>38</v>
      </c>
      <c r="W723" s="1" t="s">
        <v>91</v>
      </c>
      <c r="X723" s="1">
        <v>10000691</v>
      </c>
      <c r="Z723" s="1" t="s">
        <v>3719</v>
      </c>
      <c r="AA723" s="1" t="s">
        <v>41</v>
      </c>
    </row>
    <row r="724" spans="1:28" x14ac:dyDescent="0.3">
      <c r="A724" s="1">
        <v>2008</v>
      </c>
      <c r="B724" s="1" t="s">
        <v>3710</v>
      </c>
      <c r="C724" s="1" t="s">
        <v>2682</v>
      </c>
      <c r="D724" s="1" t="s">
        <v>3711</v>
      </c>
      <c r="E724" s="1" t="s">
        <v>3720</v>
      </c>
      <c r="F724" s="1" t="s">
        <v>66</v>
      </c>
      <c r="G724" s="1" t="s">
        <v>3728</v>
      </c>
      <c r="H724" s="1" t="s">
        <v>3713</v>
      </c>
      <c r="I724" s="1" t="s">
        <v>3729</v>
      </c>
      <c r="J724" s="1">
        <f t="shared" si="11"/>
        <v>85</v>
      </c>
      <c r="K724" s="1">
        <f t="shared" si="18"/>
        <v>0.52941176470588236</v>
      </c>
      <c r="L724" s="1" t="s">
        <v>3730</v>
      </c>
      <c r="M724" s="1">
        <v>33.9</v>
      </c>
      <c r="N724" s="1" t="s">
        <v>3716</v>
      </c>
      <c r="O724" s="1">
        <v>45</v>
      </c>
      <c r="P724" s="1" t="s">
        <v>3717</v>
      </c>
      <c r="Q724" s="1" t="s">
        <v>33</v>
      </c>
      <c r="R724" s="1" t="s">
        <v>103</v>
      </c>
      <c r="S724" s="1">
        <v>7.4</v>
      </c>
      <c r="T724" s="1" t="s">
        <v>36</v>
      </c>
      <c r="U724" s="1" t="s">
        <v>3718</v>
      </c>
      <c r="V724" s="1" t="s">
        <v>38</v>
      </c>
      <c r="W724" s="1" t="s">
        <v>91</v>
      </c>
      <c r="X724" s="1">
        <v>10000692</v>
      </c>
      <c r="Z724" s="1" t="s">
        <v>3719</v>
      </c>
      <c r="AA724" s="1" t="s">
        <v>41</v>
      </c>
    </row>
    <row r="725" spans="1:28" x14ac:dyDescent="0.3">
      <c r="A725" s="1">
        <v>2008</v>
      </c>
      <c r="B725" s="1" t="s">
        <v>3710</v>
      </c>
      <c r="C725" s="1" t="s">
        <v>2682</v>
      </c>
      <c r="D725" s="1" t="s">
        <v>3711</v>
      </c>
      <c r="E725" s="1" t="s">
        <v>3720</v>
      </c>
      <c r="F725" s="1" t="s">
        <v>66</v>
      </c>
      <c r="G725" s="1" t="s">
        <v>3731</v>
      </c>
      <c r="H725" s="1" t="s">
        <v>3713</v>
      </c>
      <c r="I725" s="1" t="s">
        <v>3732</v>
      </c>
      <c r="J725" s="1">
        <f t="shared" si="11"/>
        <v>85</v>
      </c>
      <c r="K725" s="1">
        <f t="shared" si="18"/>
        <v>0.54117647058823526</v>
      </c>
      <c r="L725" s="1" t="s">
        <v>3733</v>
      </c>
      <c r="M725" s="1">
        <v>157</v>
      </c>
      <c r="N725" s="1" t="s">
        <v>3716</v>
      </c>
      <c r="O725" s="1">
        <v>45</v>
      </c>
      <c r="P725" s="1" t="s">
        <v>3717</v>
      </c>
      <c r="Q725" s="1" t="s">
        <v>33</v>
      </c>
      <c r="R725" s="1" t="s">
        <v>103</v>
      </c>
      <c r="S725" s="1">
        <v>7.4</v>
      </c>
      <c r="T725" s="1" t="s">
        <v>36</v>
      </c>
      <c r="U725" s="1" t="s">
        <v>3718</v>
      </c>
      <c r="V725" s="1" t="s">
        <v>38</v>
      </c>
      <c r="W725" s="1" t="s">
        <v>91</v>
      </c>
      <c r="X725" s="1">
        <v>10000693</v>
      </c>
      <c r="Z725" s="1" t="s">
        <v>3719</v>
      </c>
      <c r="AA725" s="1" t="s">
        <v>41</v>
      </c>
    </row>
    <row r="726" spans="1:28" x14ac:dyDescent="0.3">
      <c r="A726" s="1">
        <v>2008</v>
      </c>
      <c r="B726" s="1" t="s">
        <v>3710</v>
      </c>
      <c r="C726" s="1" t="s">
        <v>2682</v>
      </c>
      <c r="D726" s="1" t="s">
        <v>3711</v>
      </c>
      <c r="E726" s="1" t="s">
        <v>3720</v>
      </c>
      <c r="F726" s="1" t="s">
        <v>66</v>
      </c>
      <c r="G726" s="1" t="s">
        <v>3734</v>
      </c>
      <c r="H726" s="1" t="s">
        <v>3713</v>
      </c>
      <c r="I726" s="1" t="s">
        <v>3735</v>
      </c>
      <c r="J726" s="1">
        <f t="shared" si="11"/>
        <v>85</v>
      </c>
      <c r="K726" s="1">
        <f t="shared" si="18"/>
        <v>0.56470588235294117</v>
      </c>
      <c r="L726" s="1" t="s">
        <v>3736</v>
      </c>
      <c r="M726" s="1">
        <v>68.099999999999994</v>
      </c>
      <c r="N726" s="1" t="s">
        <v>3716</v>
      </c>
      <c r="O726" s="1">
        <v>45</v>
      </c>
      <c r="P726" s="1" t="s">
        <v>3717</v>
      </c>
      <c r="Q726" s="1" t="s">
        <v>33</v>
      </c>
      <c r="R726" s="1" t="s">
        <v>103</v>
      </c>
      <c r="S726" s="1">
        <v>7.4</v>
      </c>
      <c r="T726" s="1" t="s">
        <v>36</v>
      </c>
      <c r="U726" s="1" t="s">
        <v>3718</v>
      </c>
      <c r="V726" s="1" t="s">
        <v>38</v>
      </c>
      <c r="W726" s="1" t="s">
        <v>91</v>
      </c>
      <c r="X726" s="1">
        <v>10000694</v>
      </c>
      <c r="Z726" s="1" t="s">
        <v>3719</v>
      </c>
      <c r="AA726" s="1" t="s">
        <v>41</v>
      </c>
    </row>
    <row r="727" spans="1:28" x14ac:dyDescent="0.3">
      <c r="A727" s="1">
        <v>2008</v>
      </c>
      <c r="B727" s="1" t="s">
        <v>3710</v>
      </c>
      <c r="C727" s="1" t="s">
        <v>2682</v>
      </c>
      <c r="D727" s="1" t="s">
        <v>3711</v>
      </c>
      <c r="E727" s="1" t="s">
        <v>3720</v>
      </c>
      <c r="F727" s="1" t="s">
        <v>66</v>
      </c>
      <c r="G727" s="1" t="s">
        <v>3737</v>
      </c>
      <c r="H727" s="1" t="s">
        <v>3713</v>
      </c>
      <c r="I727" s="1" t="s">
        <v>3738</v>
      </c>
      <c r="J727" s="1">
        <f t="shared" si="11"/>
        <v>39</v>
      </c>
      <c r="K727" s="1">
        <f t="shared" si="18"/>
        <v>0.33333333333333331</v>
      </c>
      <c r="L727" s="1" t="s">
        <v>3739</v>
      </c>
      <c r="M727" s="1">
        <v>7.38</v>
      </c>
      <c r="N727" s="1" t="s">
        <v>3716</v>
      </c>
      <c r="O727" s="1">
        <v>45</v>
      </c>
      <c r="P727" s="1" t="s">
        <v>3717</v>
      </c>
      <c r="Q727" s="1" t="s">
        <v>33</v>
      </c>
      <c r="R727" s="1" t="s">
        <v>103</v>
      </c>
      <c r="S727" s="1">
        <v>7.4</v>
      </c>
      <c r="T727" s="1" t="s">
        <v>36</v>
      </c>
      <c r="U727" s="1" t="s">
        <v>3718</v>
      </c>
      <c r="V727" s="1" t="s">
        <v>3740</v>
      </c>
      <c r="W727" s="1" t="s">
        <v>91</v>
      </c>
      <c r="X727" s="1">
        <v>10000695</v>
      </c>
      <c r="Z727" s="1" t="s">
        <v>3719</v>
      </c>
      <c r="AA727" s="1" t="s">
        <v>41</v>
      </c>
    </row>
    <row r="728" spans="1:28" x14ac:dyDescent="0.3">
      <c r="A728" s="1">
        <v>2008</v>
      </c>
      <c r="B728" s="1" t="s">
        <v>3710</v>
      </c>
      <c r="C728" s="1" t="s">
        <v>2682</v>
      </c>
      <c r="D728" s="1" t="s">
        <v>3711</v>
      </c>
      <c r="E728" s="1" t="s">
        <v>3720</v>
      </c>
      <c r="F728" s="1" t="s">
        <v>66</v>
      </c>
      <c r="G728" s="1" t="s">
        <v>3741</v>
      </c>
      <c r="H728" s="1" t="s">
        <v>3713</v>
      </c>
      <c r="I728" s="1" t="s">
        <v>3742</v>
      </c>
      <c r="J728" s="1">
        <f t="shared" si="11"/>
        <v>63</v>
      </c>
      <c r="K728" s="1">
        <f t="shared" si="18"/>
        <v>0.50793650793650791</v>
      </c>
      <c r="L728" s="1" t="s">
        <v>3743</v>
      </c>
      <c r="M728" s="1">
        <v>4.51</v>
      </c>
      <c r="N728" s="1" t="s">
        <v>3716</v>
      </c>
      <c r="O728" s="1">
        <v>45</v>
      </c>
      <c r="P728" s="1" t="s">
        <v>3717</v>
      </c>
      <c r="Q728" s="1" t="s">
        <v>33</v>
      </c>
      <c r="R728" s="1" t="s">
        <v>103</v>
      </c>
      <c r="S728" s="1">
        <v>7.4</v>
      </c>
      <c r="T728" s="1" t="s">
        <v>36</v>
      </c>
      <c r="U728" s="1" t="s">
        <v>3718</v>
      </c>
      <c r="V728" s="1" t="s">
        <v>3744</v>
      </c>
      <c r="W728" s="1" t="s">
        <v>91</v>
      </c>
      <c r="X728" s="1">
        <v>10000696</v>
      </c>
      <c r="Z728" s="1" t="s">
        <v>3719</v>
      </c>
      <c r="AA728" s="1" t="s">
        <v>41</v>
      </c>
    </row>
    <row r="729" spans="1:28" x14ac:dyDescent="0.3">
      <c r="A729" s="1">
        <v>2008</v>
      </c>
      <c r="B729" s="1" t="s">
        <v>3745</v>
      </c>
      <c r="C729" s="1" t="s">
        <v>1792</v>
      </c>
      <c r="D729" s="1" t="s">
        <v>3746</v>
      </c>
      <c r="E729" s="1" t="s">
        <v>3759</v>
      </c>
      <c r="F729" s="1" t="s">
        <v>66</v>
      </c>
      <c r="G729" s="1" t="s">
        <v>3747</v>
      </c>
      <c r="H729" s="1" t="s">
        <v>3748</v>
      </c>
      <c r="I729" s="1" t="s">
        <v>3749</v>
      </c>
      <c r="J729" s="1">
        <f t="shared" si="11"/>
        <v>90</v>
      </c>
      <c r="K729" s="1">
        <f t="shared" si="18"/>
        <v>0.53333333333333333</v>
      </c>
      <c r="L729" s="1" t="s">
        <v>3750</v>
      </c>
      <c r="M729" s="1">
        <v>102</v>
      </c>
      <c r="N729" s="1" t="s">
        <v>3751</v>
      </c>
      <c r="O729" s="1">
        <v>50</v>
      </c>
      <c r="P729" s="1" t="s">
        <v>3752</v>
      </c>
      <c r="Q729" s="1" t="s">
        <v>33</v>
      </c>
      <c r="R729" s="1" t="s">
        <v>34</v>
      </c>
      <c r="S729" s="1" t="s">
        <v>35</v>
      </c>
      <c r="T729" s="1" t="s">
        <v>36</v>
      </c>
      <c r="U729" s="1" t="s">
        <v>3753</v>
      </c>
      <c r="V729" s="1" t="s">
        <v>38</v>
      </c>
      <c r="W729" s="1" t="s">
        <v>3754</v>
      </c>
      <c r="X729" s="1">
        <v>10000697</v>
      </c>
      <c r="Z729" s="1" t="s">
        <v>3755</v>
      </c>
      <c r="AA729" s="1" t="s">
        <v>41</v>
      </c>
      <c r="AB729" s="1" t="s">
        <v>8807</v>
      </c>
    </row>
    <row r="730" spans="1:28" x14ac:dyDescent="0.3">
      <c r="A730" s="1">
        <v>2008</v>
      </c>
      <c r="B730" s="1" t="s">
        <v>3745</v>
      </c>
      <c r="C730" s="1" t="s">
        <v>1792</v>
      </c>
      <c r="D730" s="1" t="s">
        <v>3746</v>
      </c>
      <c r="E730" s="1" t="s">
        <v>3759</v>
      </c>
      <c r="F730" s="1" t="s">
        <v>66</v>
      </c>
      <c r="G730" s="1" t="s">
        <v>3756</v>
      </c>
      <c r="H730" s="1" t="s">
        <v>3748</v>
      </c>
      <c r="I730" s="1" t="s">
        <v>3757</v>
      </c>
      <c r="J730" s="1">
        <f t="shared" si="11"/>
        <v>91</v>
      </c>
      <c r="K730" s="1">
        <f t="shared" si="18"/>
        <v>0.5494505494505495</v>
      </c>
      <c r="L730" s="1" t="s">
        <v>3758</v>
      </c>
      <c r="M730" s="1">
        <v>6.4</v>
      </c>
      <c r="N730" s="1" t="s">
        <v>3751</v>
      </c>
      <c r="O730" s="1">
        <v>50</v>
      </c>
      <c r="P730" s="1" t="s">
        <v>3752</v>
      </c>
      <c r="Q730" s="1" t="s">
        <v>33</v>
      </c>
      <c r="R730" s="1" t="s">
        <v>34</v>
      </c>
      <c r="S730" s="1" t="s">
        <v>35</v>
      </c>
      <c r="T730" s="1" t="s">
        <v>36</v>
      </c>
      <c r="U730" s="1" t="s">
        <v>3753</v>
      </c>
      <c r="V730" s="1" t="s">
        <v>38</v>
      </c>
      <c r="W730" s="1" t="s">
        <v>3754</v>
      </c>
      <c r="X730" s="1">
        <v>10000698</v>
      </c>
      <c r="Z730" s="1" t="s">
        <v>3755</v>
      </c>
      <c r="AA730" s="1" t="s">
        <v>41</v>
      </c>
    </row>
    <row r="731" spans="1:28" x14ac:dyDescent="0.3">
      <c r="A731" s="1">
        <v>2008</v>
      </c>
      <c r="B731" s="1" t="s">
        <v>3745</v>
      </c>
      <c r="C731" s="1" t="s">
        <v>1792</v>
      </c>
      <c r="D731" s="1" t="s">
        <v>3746</v>
      </c>
      <c r="E731" s="1" t="s">
        <v>3759</v>
      </c>
      <c r="F731" s="1" t="s">
        <v>66</v>
      </c>
      <c r="G731" s="1" t="s">
        <v>3760</v>
      </c>
      <c r="H731" s="1" t="s">
        <v>3748</v>
      </c>
      <c r="I731" s="1" t="s">
        <v>3761</v>
      </c>
      <c r="J731" s="1">
        <f t="shared" si="11"/>
        <v>90</v>
      </c>
      <c r="K731" s="1">
        <f t="shared" si="18"/>
        <v>0.51111111111111107</v>
      </c>
      <c r="L731" s="1" t="s">
        <v>3762</v>
      </c>
      <c r="M731" s="1">
        <v>17.100000000000001</v>
      </c>
      <c r="N731" s="1" t="s">
        <v>3751</v>
      </c>
      <c r="O731" s="1">
        <v>50</v>
      </c>
      <c r="P731" s="1" t="s">
        <v>3752</v>
      </c>
      <c r="Q731" s="1" t="s">
        <v>33</v>
      </c>
      <c r="R731" s="1" t="s">
        <v>34</v>
      </c>
      <c r="S731" s="1" t="s">
        <v>35</v>
      </c>
      <c r="T731" s="1" t="s">
        <v>36</v>
      </c>
      <c r="U731" s="1" t="s">
        <v>3753</v>
      </c>
      <c r="V731" s="1" t="s">
        <v>38</v>
      </c>
      <c r="W731" s="1" t="s">
        <v>3754</v>
      </c>
      <c r="X731" s="1">
        <v>10000699</v>
      </c>
      <c r="Z731" s="1" t="s">
        <v>3755</v>
      </c>
      <c r="AA731" s="1" t="s">
        <v>41</v>
      </c>
    </row>
    <row r="732" spans="1:28" x14ac:dyDescent="0.3">
      <c r="A732" s="1">
        <v>2008</v>
      </c>
      <c r="B732" s="1" t="s">
        <v>3763</v>
      </c>
      <c r="C732" s="1" t="s">
        <v>494</v>
      </c>
      <c r="D732" s="1" t="s">
        <v>3764</v>
      </c>
      <c r="E732" s="1" t="s">
        <v>3765</v>
      </c>
      <c r="F732" s="1" t="s">
        <v>26</v>
      </c>
      <c r="G732" s="1" t="s">
        <v>3766</v>
      </c>
      <c r="H732" s="1" t="s">
        <v>3767</v>
      </c>
      <c r="I732" s="1" t="s">
        <v>3768</v>
      </c>
      <c r="J732" s="1">
        <f t="shared" si="11"/>
        <v>57</v>
      </c>
      <c r="K732" s="1">
        <f t="shared" si="18"/>
        <v>0.57894736842105265</v>
      </c>
      <c r="L732" s="1" t="s">
        <v>3769</v>
      </c>
      <c r="M732" s="1">
        <v>78.2</v>
      </c>
      <c r="N732" s="1" t="s">
        <v>3770</v>
      </c>
      <c r="O732" s="1">
        <v>20</v>
      </c>
      <c r="P732" s="1" t="s">
        <v>3771</v>
      </c>
      <c r="Q732" s="1" t="s">
        <v>33</v>
      </c>
      <c r="R732" s="1" t="s">
        <v>103</v>
      </c>
      <c r="S732" s="1" t="s">
        <v>73</v>
      </c>
      <c r="T732" s="1" t="s">
        <v>36</v>
      </c>
      <c r="U732" s="1" t="s">
        <v>3772</v>
      </c>
      <c r="V732" s="1" t="s">
        <v>38</v>
      </c>
      <c r="W732" s="1" t="s">
        <v>91</v>
      </c>
      <c r="X732" s="1">
        <v>10000700</v>
      </c>
      <c r="Z732" s="1" t="s">
        <v>3773</v>
      </c>
      <c r="AA732" s="1" t="s">
        <v>41</v>
      </c>
    </row>
    <row r="733" spans="1:28" x14ac:dyDescent="0.3">
      <c r="A733" s="1">
        <v>2008</v>
      </c>
      <c r="B733" s="1" t="s">
        <v>3763</v>
      </c>
      <c r="C733" s="1" t="s">
        <v>494</v>
      </c>
      <c r="D733" s="1" t="s">
        <v>3764</v>
      </c>
      <c r="E733" s="1" t="s">
        <v>3765</v>
      </c>
      <c r="F733" s="1" t="s">
        <v>26</v>
      </c>
      <c r="G733" s="1" t="s">
        <v>3774</v>
      </c>
      <c r="H733" s="1" t="s">
        <v>3767</v>
      </c>
      <c r="I733" s="1" t="s">
        <v>3775</v>
      </c>
      <c r="J733" s="1">
        <f t="shared" si="11"/>
        <v>51</v>
      </c>
      <c r="K733" s="1">
        <f t="shared" si="18"/>
        <v>0.58823529411764708</v>
      </c>
      <c r="L733" s="1" t="s">
        <v>3776</v>
      </c>
      <c r="M733" s="1">
        <v>101.2</v>
      </c>
      <c r="N733" s="1" t="s">
        <v>3770</v>
      </c>
      <c r="O733" s="1">
        <v>20</v>
      </c>
      <c r="P733" s="1" t="s">
        <v>3771</v>
      </c>
      <c r="Q733" s="1" t="s">
        <v>33</v>
      </c>
      <c r="R733" s="1" t="s">
        <v>103</v>
      </c>
      <c r="S733" s="1" t="s">
        <v>73</v>
      </c>
      <c r="T733" s="1" t="s">
        <v>36</v>
      </c>
      <c r="U733" s="1" t="s">
        <v>3772</v>
      </c>
      <c r="V733" s="1" t="s">
        <v>3777</v>
      </c>
      <c r="W733" s="1" t="s">
        <v>91</v>
      </c>
      <c r="X733" s="1">
        <v>10000701</v>
      </c>
      <c r="Z733" s="1" t="s">
        <v>3773</v>
      </c>
      <c r="AA733" s="1" t="s">
        <v>41</v>
      </c>
    </row>
    <row r="734" spans="1:28" x14ac:dyDescent="0.3">
      <c r="A734" s="1">
        <v>2008</v>
      </c>
      <c r="B734" s="1" t="s">
        <v>3778</v>
      </c>
      <c r="C734" s="1" t="s">
        <v>945</v>
      </c>
      <c r="D734" s="1" t="s">
        <v>3779</v>
      </c>
      <c r="E734" s="1" t="s">
        <v>3780</v>
      </c>
      <c r="F734" s="1" t="s">
        <v>66</v>
      </c>
      <c r="G734" s="1" t="s">
        <v>3781</v>
      </c>
      <c r="H734" s="1" t="s">
        <v>3782</v>
      </c>
      <c r="I734" s="1" t="s">
        <v>3783</v>
      </c>
      <c r="J734" s="1">
        <f t="shared" si="11"/>
        <v>76</v>
      </c>
      <c r="K734" s="1">
        <f t="shared" si="18"/>
        <v>0.65789473684210531</v>
      </c>
      <c r="L734" s="1" t="s">
        <v>3784</v>
      </c>
      <c r="M734" s="1">
        <v>357.8</v>
      </c>
      <c r="N734" s="1" t="s">
        <v>3785</v>
      </c>
      <c r="O734" s="1">
        <v>40</v>
      </c>
      <c r="P734" s="1" t="s">
        <v>3786</v>
      </c>
      <c r="Q734" s="1" t="s">
        <v>297</v>
      </c>
      <c r="R734" s="1" t="s">
        <v>34</v>
      </c>
      <c r="S734" s="1" t="s">
        <v>35</v>
      </c>
      <c r="T734" s="1" t="s">
        <v>36</v>
      </c>
      <c r="U734" s="1" t="s">
        <v>3787</v>
      </c>
      <c r="V734" s="1" t="s">
        <v>38</v>
      </c>
      <c r="W734" s="1" t="s">
        <v>3788</v>
      </c>
      <c r="X734" s="1">
        <v>10000702</v>
      </c>
      <c r="Z734" s="1" t="s">
        <v>3789</v>
      </c>
      <c r="AA734" s="1" t="s">
        <v>41</v>
      </c>
    </row>
    <row r="735" spans="1:28" x14ac:dyDescent="0.3">
      <c r="A735" s="1">
        <v>2008</v>
      </c>
      <c r="B735" s="1" t="s">
        <v>3778</v>
      </c>
      <c r="C735" s="1" t="s">
        <v>945</v>
      </c>
      <c r="D735" s="1" t="s">
        <v>3779</v>
      </c>
      <c r="E735" s="1" t="s">
        <v>3780</v>
      </c>
      <c r="F735" s="1" t="s">
        <v>66</v>
      </c>
      <c r="G735" s="1" t="s">
        <v>3790</v>
      </c>
      <c r="H735" s="1" t="s">
        <v>3782</v>
      </c>
      <c r="I735" s="1" t="s">
        <v>3791</v>
      </c>
      <c r="J735" s="1">
        <f t="shared" si="11"/>
        <v>76</v>
      </c>
      <c r="K735" s="1">
        <f t="shared" si="18"/>
        <v>0.64473684210526316</v>
      </c>
      <c r="L735" s="1" t="s">
        <v>3792</v>
      </c>
      <c r="M735" s="1">
        <v>197</v>
      </c>
      <c r="N735" s="1" t="s">
        <v>3785</v>
      </c>
      <c r="O735" s="1">
        <v>40</v>
      </c>
      <c r="P735" s="1" t="s">
        <v>3786</v>
      </c>
      <c r="Q735" s="1" t="s">
        <v>297</v>
      </c>
      <c r="R735" s="1" t="s">
        <v>34</v>
      </c>
      <c r="S735" s="1" t="s">
        <v>35</v>
      </c>
      <c r="T735" s="1" t="s">
        <v>36</v>
      </c>
      <c r="U735" s="1" t="s">
        <v>3787</v>
      </c>
      <c r="V735" s="1" t="s">
        <v>38</v>
      </c>
      <c r="W735" s="1" t="s">
        <v>3788</v>
      </c>
      <c r="X735" s="1">
        <v>10000703</v>
      </c>
      <c r="Z735" s="1" t="s">
        <v>3789</v>
      </c>
      <c r="AA735" s="1" t="s">
        <v>41</v>
      </c>
    </row>
    <row r="736" spans="1:28" x14ac:dyDescent="0.3">
      <c r="A736" s="1">
        <v>2008</v>
      </c>
      <c r="B736" s="1" t="s">
        <v>3778</v>
      </c>
      <c r="C736" s="1" t="s">
        <v>945</v>
      </c>
      <c r="D736" s="1" t="s">
        <v>3779</v>
      </c>
      <c r="E736" s="1" t="s">
        <v>3780</v>
      </c>
      <c r="F736" s="1" t="s">
        <v>66</v>
      </c>
      <c r="G736" s="1" t="s">
        <v>3793</v>
      </c>
      <c r="H736" s="1" t="s">
        <v>3782</v>
      </c>
      <c r="I736" s="1" t="s">
        <v>3794</v>
      </c>
      <c r="J736" s="1">
        <f t="shared" si="11"/>
        <v>76</v>
      </c>
      <c r="K736" s="1">
        <f t="shared" si="18"/>
        <v>0.63157894736842102</v>
      </c>
      <c r="L736" s="1" t="s">
        <v>3795</v>
      </c>
      <c r="M736" s="1">
        <v>424.8</v>
      </c>
      <c r="N736" s="1" t="s">
        <v>3785</v>
      </c>
      <c r="O736" s="1">
        <v>40</v>
      </c>
      <c r="P736" s="1" t="s">
        <v>3786</v>
      </c>
      <c r="Q736" s="1" t="s">
        <v>297</v>
      </c>
      <c r="R736" s="1" t="s">
        <v>34</v>
      </c>
      <c r="S736" s="1" t="s">
        <v>35</v>
      </c>
      <c r="T736" s="1" t="s">
        <v>36</v>
      </c>
      <c r="U736" s="1" t="s">
        <v>3787</v>
      </c>
      <c r="V736" s="1" t="s">
        <v>38</v>
      </c>
      <c r="W736" s="1" t="s">
        <v>3796</v>
      </c>
      <c r="X736" s="1">
        <v>10000704</v>
      </c>
      <c r="Z736" s="1" t="s">
        <v>3789</v>
      </c>
      <c r="AA736" s="1" t="s">
        <v>41</v>
      </c>
    </row>
    <row r="737" spans="1:28" x14ac:dyDescent="0.3">
      <c r="A737" s="1">
        <v>2008</v>
      </c>
      <c r="B737" s="1" t="s">
        <v>3778</v>
      </c>
      <c r="C737" s="1" t="s">
        <v>945</v>
      </c>
      <c r="D737" s="1" t="s">
        <v>3779</v>
      </c>
      <c r="E737" s="1" t="s">
        <v>3780</v>
      </c>
      <c r="F737" s="1" t="s">
        <v>66</v>
      </c>
      <c r="G737" s="1" t="s">
        <v>3797</v>
      </c>
      <c r="H737" s="1" t="s">
        <v>3782</v>
      </c>
      <c r="I737" s="1" t="s">
        <v>3798</v>
      </c>
      <c r="J737" s="1">
        <f t="shared" si="11"/>
        <v>76</v>
      </c>
      <c r="K737" s="1">
        <f t="shared" si="18"/>
        <v>0.68421052631578949</v>
      </c>
      <c r="L737" s="1" t="s">
        <v>3799</v>
      </c>
      <c r="M737" s="1">
        <v>63.6</v>
      </c>
      <c r="N737" s="1" t="s">
        <v>3785</v>
      </c>
      <c r="O737" s="1">
        <v>40</v>
      </c>
      <c r="P737" s="1" t="s">
        <v>3786</v>
      </c>
      <c r="Q737" s="1" t="s">
        <v>297</v>
      </c>
      <c r="R737" s="1" t="s">
        <v>34</v>
      </c>
      <c r="S737" s="1" t="s">
        <v>35</v>
      </c>
      <c r="T737" s="1" t="s">
        <v>36</v>
      </c>
      <c r="U737" s="1" t="s">
        <v>3787</v>
      </c>
      <c r="V737" s="1" t="s">
        <v>38</v>
      </c>
      <c r="W737" s="1" t="s">
        <v>3796</v>
      </c>
      <c r="X737" s="1">
        <v>10000705</v>
      </c>
      <c r="Z737" s="1" t="s">
        <v>3789</v>
      </c>
      <c r="AA737" s="1" t="s">
        <v>41</v>
      </c>
      <c r="AB737" s="1" t="s">
        <v>8808</v>
      </c>
    </row>
    <row r="738" spans="1:28" x14ac:dyDescent="0.3">
      <c r="A738" s="1">
        <v>2008</v>
      </c>
      <c r="B738" s="1" t="s">
        <v>3778</v>
      </c>
      <c r="C738" s="1" t="s">
        <v>945</v>
      </c>
      <c r="D738" s="1" t="s">
        <v>3779</v>
      </c>
      <c r="E738" s="1" t="s">
        <v>3780</v>
      </c>
      <c r="F738" s="1" t="s">
        <v>66</v>
      </c>
      <c r="G738" s="1" t="s">
        <v>3800</v>
      </c>
      <c r="H738" s="1" t="s">
        <v>3782</v>
      </c>
      <c r="I738" s="1" t="s">
        <v>3801</v>
      </c>
      <c r="J738" s="1">
        <f t="shared" si="11"/>
        <v>76</v>
      </c>
      <c r="K738" s="1">
        <f t="shared" si="18"/>
        <v>0.60526315789473684</v>
      </c>
      <c r="L738" s="1" t="s">
        <v>3802</v>
      </c>
      <c r="M738" s="1">
        <v>483.5</v>
      </c>
      <c r="N738" s="1" t="s">
        <v>3785</v>
      </c>
      <c r="O738" s="1">
        <v>40</v>
      </c>
      <c r="P738" s="1" t="s">
        <v>3786</v>
      </c>
      <c r="Q738" s="1" t="s">
        <v>297</v>
      </c>
      <c r="R738" s="1" t="s">
        <v>34</v>
      </c>
      <c r="S738" s="1" t="s">
        <v>35</v>
      </c>
      <c r="T738" s="1" t="s">
        <v>36</v>
      </c>
      <c r="U738" s="1" t="s">
        <v>3787</v>
      </c>
      <c r="V738" s="1" t="s">
        <v>38</v>
      </c>
      <c r="W738" s="1" t="s">
        <v>3788</v>
      </c>
      <c r="X738" s="1">
        <v>10000706</v>
      </c>
      <c r="Z738" s="1" t="s">
        <v>3789</v>
      </c>
      <c r="AA738" s="1" t="s">
        <v>41</v>
      </c>
    </row>
    <row r="739" spans="1:28" x14ac:dyDescent="0.3">
      <c r="A739" s="1">
        <v>2008</v>
      </c>
      <c r="B739" s="1" t="s">
        <v>3778</v>
      </c>
      <c r="C739" s="1" t="s">
        <v>945</v>
      </c>
      <c r="D739" s="1" t="s">
        <v>3779</v>
      </c>
      <c r="E739" s="1" t="s">
        <v>3780</v>
      </c>
      <c r="F739" s="1" t="s">
        <v>66</v>
      </c>
      <c r="G739" s="1" t="s">
        <v>3803</v>
      </c>
      <c r="H739" s="1" t="s">
        <v>3782</v>
      </c>
      <c r="I739" s="1" t="s">
        <v>3804</v>
      </c>
      <c r="J739" s="1">
        <f t="shared" si="11"/>
        <v>76</v>
      </c>
      <c r="K739" s="1">
        <f t="shared" si="18"/>
        <v>0.60526315789473684</v>
      </c>
      <c r="L739" s="1" t="s">
        <v>3805</v>
      </c>
      <c r="M739" s="1">
        <v>100.6</v>
      </c>
      <c r="N739" s="1" t="s">
        <v>3785</v>
      </c>
      <c r="O739" s="1">
        <v>40</v>
      </c>
      <c r="P739" s="1" t="s">
        <v>3786</v>
      </c>
      <c r="Q739" s="1" t="s">
        <v>297</v>
      </c>
      <c r="R739" s="1" t="s">
        <v>34</v>
      </c>
      <c r="S739" s="1" t="s">
        <v>35</v>
      </c>
      <c r="T739" s="1" t="s">
        <v>36</v>
      </c>
      <c r="U739" s="1" t="s">
        <v>3787</v>
      </c>
      <c r="V739" s="1" t="s">
        <v>38</v>
      </c>
      <c r="W739" s="1" t="s">
        <v>3788</v>
      </c>
      <c r="X739" s="1">
        <v>10000707</v>
      </c>
      <c r="Z739" s="1" t="s">
        <v>3789</v>
      </c>
      <c r="AA739" s="1" t="s">
        <v>41</v>
      </c>
    </row>
    <row r="740" spans="1:28" x14ac:dyDescent="0.3">
      <c r="A740" s="1">
        <v>2008</v>
      </c>
      <c r="B740" s="1" t="s">
        <v>3778</v>
      </c>
      <c r="C740" s="1" t="s">
        <v>945</v>
      </c>
      <c r="D740" s="1" t="s">
        <v>3779</v>
      </c>
      <c r="E740" s="1" t="s">
        <v>3780</v>
      </c>
      <c r="F740" s="1" t="s">
        <v>66</v>
      </c>
      <c r="G740" s="1" t="s">
        <v>3806</v>
      </c>
      <c r="H740" s="1" t="s">
        <v>3782</v>
      </c>
      <c r="I740" s="1" t="s">
        <v>3807</v>
      </c>
      <c r="J740" s="1">
        <f t="shared" si="11"/>
        <v>76</v>
      </c>
      <c r="K740" s="1">
        <f t="shared" si="18"/>
        <v>0.68421052631578949</v>
      </c>
      <c r="L740" s="1" t="s">
        <v>3808</v>
      </c>
      <c r="M740" s="1">
        <v>70.7</v>
      </c>
      <c r="N740" s="1" t="s">
        <v>3785</v>
      </c>
      <c r="O740" s="1">
        <v>40</v>
      </c>
      <c r="P740" s="1" t="s">
        <v>3786</v>
      </c>
      <c r="Q740" s="1" t="s">
        <v>297</v>
      </c>
      <c r="R740" s="1" t="s">
        <v>34</v>
      </c>
      <c r="S740" s="1" t="s">
        <v>35</v>
      </c>
      <c r="T740" s="1" t="s">
        <v>36</v>
      </c>
      <c r="U740" s="1" t="s">
        <v>3787</v>
      </c>
      <c r="V740" s="1" t="s">
        <v>38</v>
      </c>
      <c r="W740" s="1" t="s">
        <v>3788</v>
      </c>
      <c r="X740" s="1">
        <v>10000708</v>
      </c>
      <c r="Z740" s="1" t="s">
        <v>3789</v>
      </c>
      <c r="AA740" s="1" t="s">
        <v>41</v>
      </c>
    </row>
    <row r="741" spans="1:28" x14ac:dyDescent="0.3">
      <c r="A741" s="1">
        <v>2008</v>
      </c>
      <c r="B741" s="1" t="s">
        <v>3809</v>
      </c>
      <c r="C741" s="1" t="s">
        <v>289</v>
      </c>
      <c r="D741" s="1" t="s">
        <v>3810</v>
      </c>
      <c r="E741" s="1" t="s">
        <v>3811</v>
      </c>
      <c r="F741" s="1" t="s">
        <v>66</v>
      </c>
      <c r="G741" s="1" t="s">
        <v>3812</v>
      </c>
      <c r="H741" s="1" t="s">
        <v>3813</v>
      </c>
      <c r="I741" s="1" t="s">
        <v>3814</v>
      </c>
      <c r="J741" s="1">
        <f t="shared" si="11"/>
        <v>94</v>
      </c>
      <c r="K741" s="1">
        <f t="shared" si="18"/>
        <v>0.5</v>
      </c>
      <c r="L741" s="1" t="s">
        <v>3815</v>
      </c>
      <c r="M741" s="1">
        <v>303</v>
      </c>
      <c r="N741" s="1" t="s">
        <v>3816</v>
      </c>
      <c r="O741" s="1">
        <v>60</v>
      </c>
      <c r="P741" s="1" t="s">
        <v>36</v>
      </c>
      <c r="Q741" s="1" t="s">
        <v>57</v>
      </c>
      <c r="R741" s="1" t="s">
        <v>58</v>
      </c>
      <c r="S741" s="1" t="s">
        <v>59</v>
      </c>
      <c r="T741" s="1" t="s">
        <v>3817</v>
      </c>
      <c r="U741" s="1" t="s">
        <v>3818</v>
      </c>
      <c r="V741" s="1" t="s">
        <v>38</v>
      </c>
      <c r="W741" s="1" t="s">
        <v>91</v>
      </c>
      <c r="X741" s="1">
        <v>10000709</v>
      </c>
      <c r="Z741" s="1" t="s">
        <v>3819</v>
      </c>
      <c r="AA741" s="1" t="s">
        <v>41</v>
      </c>
    </row>
    <row r="742" spans="1:28" x14ac:dyDescent="0.3">
      <c r="A742" s="1">
        <v>2008</v>
      </c>
      <c r="B742" s="1" t="s">
        <v>3809</v>
      </c>
      <c r="C742" s="1" t="s">
        <v>289</v>
      </c>
      <c r="D742" s="1" t="s">
        <v>3810</v>
      </c>
      <c r="E742" s="1" t="s">
        <v>3811</v>
      </c>
      <c r="F742" s="1" t="s">
        <v>66</v>
      </c>
      <c r="G742" s="1" t="s">
        <v>3820</v>
      </c>
      <c r="H742" s="1" t="s">
        <v>3813</v>
      </c>
      <c r="I742" s="1" t="s">
        <v>3821</v>
      </c>
      <c r="J742" s="1">
        <f t="shared" si="11"/>
        <v>95</v>
      </c>
      <c r="K742" s="1">
        <f t="shared" si="18"/>
        <v>0.50526315789473686</v>
      </c>
      <c r="L742" s="1" t="s">
        <v>3822</v>
      </c>
      <c r="M742" s="1">
        <v>326</v>
      </c>
      <c r="N742" s="1" t="s">
        <v>3816</v>
      </c>
      <c r="O742" s="1">
        <v>60</v>
      </c>
      <c r="P742" s="1" t="s">
        <v>36</v>
      </c>
      <c r="Q742" s="1" t="s">
        <v>57</v>
      </c>
      <c r="R742" s="1" t="s">
        <v>58</v>
      </c>
      <c r="S742" s="1" t="s">
        <v>59</v>
      </c>
      <c r="T742" s="1" t="s">
        <v>3817</v>
      </c>
      <c r="U742" s="1" t="s">
        <v>3818</v>
      </c>
      <c r="V742" s="1" t="s">
        <v>38</v>
      </c>
      <c r="W742" s="1" t="s">
        <v>91</v>
      </c>
      <c r="X742" s="1">
        <v>10000710</v>
      </c>
      <c r="Z742" s="1" t="s">
        <v>3819</v>
      </c>
      <c r="AA742" s="1" t="s">
        <v>41</v>
      </c>
    </row>
    <row r="743" spans="1:28" x14ac:dyDescent="0.3">
      <c r="A743" s="1">
        <v>2008</v>
      </c>
      <c r="B743" s="1" t="s">
        <v>3823</v>
      </c>
      <c r="C743" s="1" t="s">
        <v>3824</v>
      </c>
      <c r="D743" s="1" t="s">
        <v>3825</v>
      </c>
      <c r="E743" s="1" t="s">
        <v>3826</v>
      </c>
      <c r="F743" s="1" t="s">
        <v>66</v>
      </c>
      <c r="G743" s="1" t="s">
        <v>3827</v>
      </c>
      <c r="H743" s="1" t="s">
        <v>3828</v>
      </c>
      <c r="I743" s="1" t="s">
        <v>3829</v>
      </c>
      <c r="J743" s="1">
        <f t="shared" si="11"/>
        <v>66</v>
      </c>
      <c r="K743" s="1">
        <f t="shared" si="18"/>
        <v>0.5</v>
      </c>
      <c r="L743" s="1" t="s">
        <v>2149</v>
      </c>
      <c r="M743" s="1">
        <v>500</v>
      </c>
      <c r="N743" s="1" t="s">
        <v>3830</v>
      </c>
      <c r="O743" s="1">
        <v>30</v>
      </c>
      <c r="P743" s="1" t="s">
        <v>3831</v>
      </c>
      <c r="Q743" s="1" t="s">
        <v>57</v>
      </c>
      <c r="R743" s="1" t="s">
        <v>34</v>
      </c>
      <c r="S743" s="1" t="s">
        <v>997</v>
      </c>
      <c r="T743" s="1" t="s">
        <v>36</v>
      </c>
      <c r="U743" s="1" t="s">
        <v>3832</v>
      </c>
      <c r="V743" s="1" t="s">
        <v>38</v>
      </c>
      <c r="W743" s="1" t="s">
        <v>3833</v>
      </c>
      <c r="X743" s="1">
        <v>10000711</v>
      </c>
      <c r="Z743" s="1" t="s">
        <v>3402</v>
      </c>
      <c r="AA743" s="1" t="s">
        <v>41</v>
      </c>
    </row>
    <row r="744" spans="1:28" x14ac:dyDescent="0.3">
      <c r="A744" s="1">
        <v>2008</v>
      </c>
      <c r="B744" s="1" t="s">
        <v>3823</v>
      </c>
      <c r="C744" s="1" t="s">
        <v>3824</v>
      </c>
      <c r="D744" s="1" t="s">
        <v>3825</v>
      </c>
      <c r="E744" s="1" t="s">
        <v>3826</v>
      </c>
      <c r="F744" s="1" t="s">
        <v>66</v>
      </c>
      <c r="G744" s="1" t="s">
        <v>3834</v>
      </c>
      <c r="H744" s="1" t="s">
        <v>3828</v>
      </c>
      <c r="I744" s="1" t="s">
        <v>3835</v>
      </c>
      <c r="J744" s="1">
        <f t="shared" si="11"/>
        <v>66</v>
      </c>
      <c r="K744" s="1">
        <f t="shared" si="18"/>
        <v>0.5</v>
      </c>
      <c r="L744" s="1" t="s">
        <v>3836</v>
      </c>
      <c r="M744" s="1">
        <v>130</v>
      </c>
      <c r="N744" s="1" t="s">
        <v>3830</v>
      </c>
      <c r="O744" s="1">
        <v>30</v>
      </c>
      <c r="P744" s="1" t="s">
        <v>3831</v>
      </c>
      <c r="Q744" s="1" t="s">
        <v>57</v>
      </c>
      <c r="R744" s="1" t="s">
        <v>34</v>
      </c>
      <c r="S744" s="1" t="s">
        <v>997</v>
      </c>
      <c r="T744" s="1" t="s">
        <v>36</v>
      </c>
      <c r="U744" s="1" t="s">
        <v>3837</v>
      </c>
      <c r="V744" s="1" t="s">
        <v>38</v>
      </c>
      <c r="W744" s="1" t="s">
        <v>3833</v>
      </c>
      <c r="X744" s="1">
        <v>10000712</v>
      </c>
      <c r="Z744" s="1" t="s">
        <v>3402</v>
      </c>
      <c r="AA744" s="1" t="s">
        <v>41</v>
      </c>
    </row>
    <row r="745" spans="1:28" x14ac:dyDescent="0.3">
      <c r="A745" s="1">
        <v>2008</v>
      </c>
      <c r="B745" s="1" t="s">
        <v>3838</v>
      </c>
      <c r="C745" s="1" t="s">
        <v>3839</v>
      </c>
      <c r="D745" s="1" t="s">
        <v>3840</v>
      </c>
      <c r="E745" s="1" t="s">
        <v>3841</v>
      </c>
      <c r="F745" s="1" t="s">
        <v>66</v>
      </c>
      <c r="G745" s="1" t="s">
        <v>3842</v>
      </c>
      <c r="H745" s="1" t="s">
        <v>3843</v>
      </c>
      <c r="I745" s="1" t="s">
        <v>3844</v>
      </c>
      <c r="J745" s="1">
        <f t="shared" si="11"/>
        <v>72</v>
      </c>
      <c r="K745" s="1">
        <f t="shared" si="18"/>
        <v>0.52777777777777779</v>
      </c>
      <c r="L745" s="1" t="s">
        <v>36</v>
      </c>
      <c r="M745" s="1" t="str">
        <f t="shared" ref="M745:M750" si="21">IF(L745="Not reported","N/A","")</f>
        <v>N/A</v>
      </c>
      <c r="N745" s="1" t="s">
        <v>3845</v>
      </c>
      <c r="O745" s="1">
        <v>36</v>
      </c>
      <c r="P745" s="1" t="s">
        <v>3846</v>
      </c>
      <c r="Q745" s="1" t="str">
        <f ca="1">IFERROR(__xludf.DUMMYFUNCTION("IFNA(IFS(REGEXMATCH(R746,""MgCl""),""MgCl"",REGEXMATCH(R746,""CaCl""),""CaCl"", REGEXMATCH(R746,""MgCl CaCl""),""MgCl CaCl""),""None"")
"),"MgCl")</f>
        <v>MgCl</v>
      </c>
      <c r="R745" s="1" t="s">
        <v>34</v>
      </c>
      <c r="S745" s="1" t="s">
        <v>356</v>
      </c>
      <c r="T745" s="1" t="s">
        <v>36</v>
      </c>
      <c r="U745" s="1" t="s">
        <v>3847</v>
      </c>
      <c r="V745" s="1" t="s">
        <v>38</v>
      </c>
      <c r="W745" s="1" t="s">
        <v>91</v>
      </c>
      <c r="X745" s="1">
        <v>10000713</v>
      </c>
      <c r="Z745" s="1" t="s">
        <v>3848</v>
      </c>
      <c r="AA745" s="1" t="s">
        <v>41</v>
      </c>
    </row>
    <row r="746" spans="1:28" x14ac:dyDescent="0.3">
      <c r="A746" s="1">
        <v>2008</v>
      </c>
      <c r="B746" s="1" t="s">
        <v>3838</v>
      </c>
      <c r="C746" s="1" t="s">
        <v>3839</v>
      </c>
      <c r="D746" s="1" t="s">
        <v>3840</v>
      </c>
      <c r="E746" s="1" t="s">
        <v>3841</v>
      </c>
      <c r="F746" s="1" t="s">
        <v>66</v>
      </c>
      <c r="G746" s="1" t="s">
        <v>3849</v>
      </c>
      <c r="H746" s="1" t="s">
        <v>3843</v>
      </c>
      <c r="I746" s="1" t="s">
        <v>3850</v>
      </c>
      <c r="J746" s="1">
        <f t="shared" si="11"/>
        <v>72</v>
      </c>
      <c r="K746" s="1">
        <f t="shared" si="18"/>
        <v>0.52777777777777779</v>
      </c>
      <c r="L746" s="1" t="s">
        <v>36</v>
      </c>
      <c r="M746" s="1" t="str">
        <f t="shared" si="21"/>
        <v>N/A</v>
      </c>
      <c r="N746" s="1" t="s">
        <v>3845</v>
      </c>
      <c r="O746" s="1">
        <v>36</v>
      </c>
      <c r="P746" s="1" t="s">
        <v>3846</v>
      </c>
      <c r="Q746" s="1" t="str">
        <f ca="1">IFERROR(__xludf.DUMMYFUNCTION("IFNA(IFS(REGEXMATCH(R747,""MgCl""),""MgCl"",REGEXMATCH(R747,""CaCl""),""CaCl"", REGEXMATCH(R747,""MgCl CaCl""),""MgCl CaCl""),""None"")
"),"MgCl")</f>
        <v>MgCl</v>
      </c>
      <c r="R746" s="1" t="s">
        <v>34</v>
      </c>
      <c r="S746" s="1" t="s">
        <v>356</v>
      </c>
      <c r="T746" s="1" t="s">
        <v>36</v>
      </c>
      <c r="U746" s="1" t="s">
        <v>3847</v>
      </c>
      <c r="V746" s="1" t="s">
        <v>38</v>
      </c>
      <c r="W746" s="1" t="s">
        <v>91</v>
      </c>
      <c r="X746" s="1">
        <v>10000714</v>
      </c>
      <c r="Z746" s="1" t="s">
        <v>3848</v>
      </c>
      <c r="AA746" s="1" t="s">
        <v>41</v>
      </c>
    </row>
    <row r="747" spans="1:28" x14ac:dyDescent="0.3">
      <c r="A747" s="1">
        <v>2008</v>
      </c>
      <c r="B747" s="1" t="s">
        <v>3838</v>
      </c>
      <c r="C747" s="1" t="s">
        <v>3839</v>
      </c>
      <c r="D747" s="1" t="s">
        <v>3840</v>
      </c>
      <c r="E747" s="1" t="s">
        <v>3841</v>
      </c>
      <c r="F747" s="1" t="s">
        <v>66</v>
      </c>
      <c r="G747" s="1" t="s">
        <v>3851</v>
      </c>
      <c r="H747" s="1" t="s">
        <v>3843</v>
      </c>
      <c r="I747" s="1" t="s">
        <v>3852</v>
      </c>
      <c r="J747" s="1">
        <f t="shared" si="11"/>
        <v>72</v>
      </c>
      <c r="K747" s="1">
        <f t="shared" si="18"/>
        <v>0.4861111111111111</v>
      </c>
      <c r="L747" s="1" t="s">
        <v>36</v>
      </c>
      <c r="M747" s="1" t="str">
        <f t="shared" si="21"/>
        <v>N/A</v>
      </c>
      <c r="N747" s="1" t="s">
        <v>3845</v>
      </c>
      <c r="O747" s="1">
        <v>36</v>
      </c>
      <c r="P747" s="1" t="s">
        <v>3846</v>
      </c>
      <c r="Q747" s="1" t="str">
        <f ca="1">IFERROR(__xludf.DUMMYFUNCTION("IFNA(IFS(REGEXMATCH(R748,""MgCl""),""MgCl"",REGEXMATCH(R748,""CaCl""),""CaCl"", REGEXMATCH(R748,""MgCl CaCl""),""MgCl CaCl""),""None"")
"),"MgCl")</f>
        <v>MgCl</v>
      </c>
      <c r="R747" s="1" t="s">
        <v>34</v>
      </c>
      <c r="S747" s="1" t="s">
        <v>356</v>
      </c>
      <c r="T747" s="1" t="s">
        <v>36</v>
      </c>
      <c r="U747" s="1" t="s">
        <v>3847</v>
      </c>
      <c r="V747" s="1" t="s">
        <v>38</v>
      </c>
      <c r="W747" s="1" t="s">
        <v>91</v>
      </c>
      <c r="X747" s="1">
        <v>10000715</v>
      </c>
      <c r="Z747" s="1" t="s">
        <v>3848</v>
      </c>
      <c r="AA747" s="1" t="s">
        <v>41</v>
      </c>
    </row>
    <row r="748" spans="1:28" x14ac:dyDescent="0.3">
      <c r="A748" s="1">
        <v>2008</v>
      </c>
      <c r="B748" s="1" t="s">
        <v>3853</v>
      </c>
      <c r="C748" s="1" t="s">
        <v>3854</v>
      </c>
      <c r="D748" s="1" t="s">
        <v>3855</v>
      </c>
      <c r="E748" s="1" t="s">
        <v>8614</v>
      </c>
      <c r="F748" s="1" t="s">
        <v>66</v>
      </c>
      <c r="G748" s="1" t="s">
        <v>3856</v>
      </c>
      <c r="H748" s="1" t="s">
        <v>3857</v>
      </c>
      <c r="I748" s="1" t="s">
        <v>3858</v>
      </c>
      <c r="J748" s="1">
        <f t="shared" si="11"/>
        <v>72</v>
      </c>
      <c r="K748" s="1">
        <f t="shared" si="18"/>
        <v>0.54166666666666663</v>
      </c>
      <c r="L748" s="1" t="s">
        <v>36</v>
      </c>
      <c r="M748" s="1" t="str">
        <f t="shared" si="21"/>
        <v>N/A</v>
      </c>
      <c r="N748" s="1" t="s">
        <v>3845</v>
      </c>
      <c r="O748" s="1">
        <v>36</v>
      </c>
      <c r="P748" s="1" t="s">
        <v>3859</v>
      </c>
      <c r="Q748" s="1" t="str">
        <f ca="1">IFERROR(__xludf.DUMMYFUNCTION("IFNA(IFS(REGEXMATCH(R749,""MgCl""),""MgCl"",REGEXMATCH(R749,""CaCl""),""CaCl"", REGEXMATCH(R749,""MgCl CaCl""),""MgCl CaCl""),""None"")
"),"MgCl")</f>
        <v>MgCl</v>
      </c>
      <c r="R748" s="1" t="s">
        <v>34</v>
      </c>
      <c r="S748" s="1" t="s">
        <v>356</v>
      </c>
      <c r="T748" s="1" t="s">
        <v>36</v>
      </c>
      <c r="U748" s="1" t="s">
        <v>3860</v>
      </c>
      <c r="V748" s="1" t="s">
        <v>38</v>
      </c>
      <c r="W748" s="1" t="s">
        <v>91</v>
      </c>
      <c r="X748" s="1">
        <v>10000716</v>
      </c>
      <c r="Z748" s="1" t="s">
        <v>3848</v>
      </c>
      <c r="AA748" s="1" t="s">
        <v>41</v>
      </c>
      <c r="AB748" s="1" t="s">
        <v>8809</v>
      </c>
    </row>
    <row r="749" spans="1:28" x14ac:dyDescent="0.3">
      <c r="A749" s="1">
        <v>2008</v>
      </c>
      <c r="B749" s="1" t="s">
        <v>3861</v>
      </c>
      <c r="C749" s="1" t="s">
        <v>289</v>
      </c>
      <c r="D749" s="1" t="s">
        <v>3862</v>
      </c>
      <c r="E749" s="1" t="s">
        <v>3863</v>
      </c>
      <c r="F749" s="1" t="s">
        <v>66</v>
      </c>
      <c r="G749" s="1" t="s">
        <v>3864</v>
      </c>
      <c r="H749" s="1" t="s">
        <v>3865</v>
      </c>
      <c r="I749" s="1" t="s">
        <v>3866</v>
      </c>
      <c r="J749" s="1">
        <f t="shared" si="11"/>
        <v>79</v>
      </c>
      <c r="K749" s="1">
        <f t="shared" si="18"/>
        <v>0.51898734177215189</v>
      </c>
      <c r="L749" s="1" t="s">
        <v>36</v>
      </c>
      <c r="M749" s="1" t="str">
        <f t="shared" si="21"/>
        <v>N/A</v>
      </c>
      <c r="N749" s="1" t="s">
        <v>3867</v>
      </c>
      <c r="O749" s="1">
        <v>40</v>
      </c>
      <c r="P749" s="1" t="s">
        <v>3868</v>
      </c>
      <c r="Q749" s="1" t="str">
        <f ca="1">IFERROR(__xludf.DUMMYFUNCTION("IFNA(IFS(REGEXMATCH(R750,""MgCl""),""MgCl"",REGEXMATCH(R750,""CaCl""),""CaCl"", REGEXMATCH(R750,""MgCl CaCl""),""MgCl CaCl""),""None"")
"),"MgCl")</f>
        <v>MgCl</v>
      </c>
      <c r="R749" s="1" t="s">
        <v>34</v>
      </c>
      <c r="S749" s="1" t="s">
        <v>73</v>
      </c>
      <c r="T749" s="1" t="s">
        <v>36</v>
      </c>
      <c r="U749" s="1" t="s">
        <v>3869</v>
      </c>
      <c r="V749" s="1" t="s">
        <v>38</v>
      </c>
      <c r="W749" s="1" t="s">
        <v>91</v>
      </c>
      <c r="X749" s="1">
        <v>10000717</v>
      </c>
      <c r="Z749" s="1" t="s">
        <v>3870</v>
      </c>
      <c r="AA749" s="1" t="s">
        <v>41</v>
      </c>
    </row>
    <row r="750" spans="1:28" x14ac:dyDescent="0.3">
      <c r="A750" s="1">
        <v>2008</v>
      </c>
      <c r="B750" s="1" t="s">
        <v>3861</v>
      </c>
      <c r="C750" s="1" t="s">
        <v>289</v>
      </c>
      <c r="D750" s="1" t="s">
        <v>3862</v>
      </c>
      <c r="E750" s="1" t="s">
        <v>3863</v>
      </c>
      <c r="F750" s="1" t="s">
        <v>66</v>
      </c>
      <c r="G750" s="1" t="s">
        <v>3871</v>
      </c>
      <c r="H750" s="1" t="s">
        <v>3865</v>
      </c>
      <c r="I750" s="1" t="s">
        <v>3872</v>
      </c>
      <c r="J750" s="1">
        <f t="shared" si="11"/>
        <v>78</v>
      </c>
      <c r="K750" s="1">
        <f t="shared" si="18"/>
        <v>0.5</v>
      </c>
      <c r="L750" s="1" t="s">
        <v>36</v>
      </c>
      <c r="M750" s="1" t="str">
        <f t="shared" si="21"/>
        <v>N/A</v>
      </c>
      <c r="N750" s="1" t="s">
        <v>3867</v>
      </c>
      <c r="O750" s="1">
        <v>40</v>
      </c>
      <c r="P750" s="1" t="s">
        <v>3868</v>
      </c>
      <c r="Q750" s="1" t="str">
        <f ca="1">IFERROR(__xludf.DUMMYFUNCTION("IFNA(IFS(REGEXMATCH(R751,""MgCl""),""MgCl"",REGEXMATCH(R751,""CaCl""),""CaCl"", REGEXMATCH(R751,""MgCl CaCl""),""MgCl CaCl""),""None"")
"),"MgCl")</f>
        <v>MgCl</v>
      </c>
      <c r="R750" s="1" t="s">
        <v>34</v>
      </c>
      <c r="S750" s="1" t="s">
        <v>73</v>
      </c>
      <c r="T750" s="1" t="s">
        <v>36</v>
      </c>
      <c r="U750" s="1" t="s">
        <v>3869</v>
      </c>
      <c r="V750" s="1" t="s">
        <v>38</v>
      </c>
      <c r="W750" s="1" t="s">
        <v>3873</v>
      </c>
      <c r="X750" s="1">
        <v>10000718</v>
      </c>
      <c r="Z750" s="1" t="s">
        <v>3870</v>
      </c>
      <c r="AA750" s="1" t="s">
        <v>41</v>
      </c>
    </row>
    <row r="751" spans="1:28" x14ac:dyDescent="0.3">
      <c r="A751" s="1">
        <v>2008</v>
      </c>
      <c r="B751" s="1" t="s">
        <v>3874</v>
      </c>
      <c r="C751" s="1" t="s">
        <v>307</v>
      </c>
      <c r="D751" s="1" t="s">
        <v>3875</v>
      </c>
      <c r="E751" s="1" t="s">
        <v>3876</v>
      </c>
      <c r="F751" s="1" t="s">
        <v>26</v>
      </c>
      <c r="G751" s="1" t="s">
        <v>3877</v>
      </c>
      <c r="H751" s="1" t="s">
        <v>3878</v>
      </c>
      <c r="I751" s="1" t="s">
        <v>3879</v>
      </c>
      <c r="J751" s="1">
        <f t="shared" si="11"/>
        <v>80</v>
      </c>
      <c r="K751" s="1">
        <f t="shared" si="18"/>
        <v>0.47499999999999998</v>
      </c>
      <c r="L751" s="1" t="s">
        <v>3880</v>
      </c>
      <c r="M751" s="1">
        <v>0.23</v>
      </c>
      <c r="N751" s="1" t="s">
        <v>3881</v>
      </c>
      <c r="O751" s="1">
        <v>30</v>
      </c>
      <c r="P751" s="1" t="s">
        <v>3882</v>
      </c>
      <c r="Q751" s="1" t="s">
        <v>33</v>
      </c>
      <c r="R751" s="1" t="s">
        <v>34</v>
      </c>
      <c r="S751" s="1" t="s">
        <v>391</v>
      </c>
      <c r="T751" s="1" t="s">
        <v>36</v>
      </c>
      <c r="U751" s="1" t="s">
        <v>3883</v>
      </c>
      <c r="V751" s="1" t="s">
        <v>38</v>
      </c>
      <c r="W751" s="1" t="s">
        <v>91</v>
      </c>
      <c r="X751" s="1">
        <v>10000719</v>
      </c>
      <c r="Z751" s="1" t="s">
        <v>3884</v>
      </c>
      <c r="AA751" s="1" t="s">
        <v>41</v>
      </c>
    </row>
    <row r="752" spans="1:28" x14ac:dyDescent="0.3">
      <c r="A752" s="1">
        <v>2008</v>
      </c>
      <c r="B752" s="1" t="s">
        <v>3885</v>
      </c>
      <c r="C752" s="1" t="s">
        <v>3886</v>
      </c>
      <c r="D752" s="1" t="s">
        <v>3887</v>
      </c>
      <c r="E752" s="1" t="s">
        <v>3888</v>
      </c>
      <c r="F752" s="1" t="s">
        <v>66</v>
      </c>
      <c r="G752" s="1" t="s">
        <v>3889</v>
      </c>
      <c r="H752" s="1" t="s">
        <v>3890</v>
      </c>
      <c r="I752" s="1" t="s">
        <v>3891</v>
      </c>
      <c r="J752" s="1">
        <f t="shared" si="11"/>
        <v>93</v>
      </c>
      <c r="K752" s="1">
        <f t="shared" si="18"/>
        <v>0.44086021505376344</v>
      </c>
      <c r="L752" s="1" t="s">
        <v>36</v>
      </c>
      <c r="M752" s="1" t="str">
        <f t="shared" ref="M752:M758" si="22">IF(L752="Not reported","N/A","")</f>
        <v>N/A</v>
      </c>
      <c r="N752" s="1" t="s">
        <v>3892</v>
      </c>
      <c r="O752" s="1">
        <v>40</v>
      </c>
      <c r="P752" s="1" t="s">
        <v>3893</v>
      </c>
      <c r="Q752" s="1" t="str">
        <f ca="1">IFERROR(__xludf.DUMMYFUNCTION("IFNA(IFS(REGEXMATCH(R753,""MgCl""),""MgCl"",REGEXMATCH(R753,""CaCl""),""CaCl"", REGEXMATCH(R753,""MgCl CaCl""),""MgCl CaCl""),""None"")
"),"None")</f>
        <v>None</v>
      </c>
      <c r="R752" s="1" t="s">
        <v>103</v>
      </c>
      <c r="S752" s="1">
        <v>7.4</v>
      </c>
      <c r="T752" s="1" t="s">
        <v>36</v>
      </c>
      <c r="U752" s="1" t="s">
        <v>3894</v>
      </c>
      <c r="V752" s="1" t="s">
        <v>38</v>
      </c>
      <c r="W752" s="1" t="s">
        <v>3895</v>
      </c>
      <c r="X752" s="1">
        <v>10000720</v>
      </c>
      <c r="Z752" s="1" t="s">
        <v>3896</v>
      </c>
      <c r="AA752" s="1" t="s">
        <v>41</v>
      </c>
    </row>
    <row r="753" spans="1:27" x14ac:dyDescent="0.3">
      <c r="A753" s="1">
        <v>2008</v>
      </c>
      <c r="B753" s="1" t="s">
        <v>3885</v>
      </c>
      <c r="C753" s="1" t="s">
        <v>3886</v>
      </c>
      <c r="D753" s="1" t="s">
        <v>3887</v>
      </c>
      <c r="E753" s="1" t="s">
        <v>3888</v>
      </c>
      <c r="F753" s="1" t="s">
        <v>66</v>
      </c>
      <c r="G753" s="1" t="s">
        <v>3897</v>
      </c>
      <c r="H753" s="1" t="s">
        <v>3890</v>
      </c>
      <c r="I753" s="1" t="s">
        <v>3898</v>
      </c>
      <c r="J753" s="1">
        <f t="shared" si="11"/>
        <v>93</v>
      </c>
      <c r="K753" s="1">
        <f t="shared" si="18"/>
        <v>0.43010752688172044</v>
      </c>
      <c r="L753" s="1" t="s">
        <v>36</v>
      </c>
      <c r="M753" s="1" t="str">
        <f t="shared" si="22"/>
        <v>N/A</v>
      </c>
      <c r="N753" s="1" t="s">
        <v>3892</v>
      </c>
      <c r="O753" s="1">
        <v>40</v>
      </c>
      <c r="P753" s="1" t="s">
        <v>3893</v>
      </c>
      <c r="Q753" s="1" t="str">
        <f ca="1">IFERROR(__xludf.DUMMYFUNCTION("IFNA(IFS(REGEXMATCH(R754,""MgCl""),""MgCl"",REGEXMATCH(R754,""CaCl""),""CaCl"", REGEXMATCH(R754,""MgCl CaCl""),""MgCl CaCl""),""None"")
"),"None")</f>
        <v>None</v>
      </c>
      <c r="R753" s="1" t="s">
        <v>103</v>
      </c>
      <c r="S753" s="1">
        <v>7.4</v>
      </c>
      <c r="T753" s="1" t="s">
        <v>36</v>
      </c>
      <c r="U753" s="1" t="s">
        <v>3894</v>
      </c>
      <c r="V753" s="1" t="s">
        <v>38</v>
      </c>
      <c r="W753" s="1" t="s">
        <v>91</v>
      </c>
      <c r="X753" s="1">
        <v>10000721</v>
      </c>
      <c r="Z753" s="1" t="s">
        <v>3896</v>
      </c>
      <c r="AA753" s="1" t="s">
        <v>41</v>
      </c>
    </row>
    <row r="754" spans="1:27" x14ac:dyDescent="0.3">
      <c r="A754" s="1">
        <v>2008</v>
      </c>
      <c r="B754" s="1" t="s">
        <v>3885</v>
      </c>
      <c r="C754" s="1" t="s">
        <v>3886</v>
      </c>
      <c r="D754" s="1" t="s">
        <v>3887</v>
      </c>
      <c r="E754" s="1" t="s">
        <v>3888</v>
      </c>
      <c r="F754" s="1" t="s">
        <v>66</v>
      </c>
      <c r="G754" s="1" t="s">
        <v>3899</v>
      </c>
      <c r="H754" s="1" t="s">
        <v>3890</v>
      </c>
      <c r="I754" s="1" t="s">
        <v>3900</v>
      </c>
      <c r="J754" s="1">
        <f t="shared" si="11"/>
        <v>93</v>
      </c>
      <c r="K754" s="1">
        <f t="shared" si="18"/>
        <v>0.45161290322580644</v>
      </c>
      <c r="L754" s="1" t="s">
        <v>36</v>
      </c>
      <c r="M754" s="1" t="str">
        <f t="shared" si="22"/>
        <v>N/A</v>
      </c>
      <c r="N754" s="1" t="s">
        <v>3892</v>
      </c>
      <c r="O754" s="1">
        <v>40</v>
      </c>
      <c r="P754" s="1" t="s">
        <v>3893</v>
      </c>
      <c r="Q754" s="1" t="str">
        <f ca="1">IFERROR(__xludf.DUMMYFUNCTION("IFNA(IFS(REGEXMATCH(R755,""MgCl""),""MgCl"",REGEXMATCH(R755,""CaCl""),""CaCl"", REGEXMATCH(R755,""MgCl CaCl""),""MgCl CaCl""),""None"")
"),"None")</f>
        <v>None</v>
      </c>
      <c r="R754" s="1" t="s">
        <v>103</v>
      </c>
      <c r="S754" s="1">
        <v>7.4</v>
      </c>
      <c r="T754" s="1" t="s">
        <v>36</v>
      </c>
      <c r="U754" s="1" t="s">
        <v>3894</v>
      </c>
      <c r="V754" s="1" t="s">
        <v>38</v>
      </c>
      <c r="W754" s="1" t="s">
        <v>91</v>
      </c>
      <c r="X754" s="1">
        <v>10000722</v>
      </c>
      <c r="Z754" s="1" t="s">
        <v>3896</v>
      </c>
      <c r="AA754" s="1" t="s">
        <v>41</v>
      </c>
    </row>
    <row r="755" spans="1:27" x14ac:dyDescent="0.3">
      <c r="A755" s="1">
        <v>2008</v>
      </c>
      <c r="B755" s="1" t="s">
        <v>3885</v>
      </c>
      <c r="C755" s="1" t="s">
        <v>3886</v>
      </c>
      <c r="D755" s="1" t="s">
        <v>3887</v>
      </c>
      <c r="E755" s="1" t="s">
        <v>3888</v>
      </c>
      <c r="F755" s="1" t="s">
        <v>66</v>
      </c>
      <c r="G755" s="1" t="s">
        <v>3901</v>
      </c>
      <c r="H755" s="1" t="s">
        <v>3890</v>
      </c>
      <c r="I755" s="1" t="s">
        <v>3902</v>
      </c>
      <c r="J755" s="1">
        <f t="shared" si="11"/>
        <v>93</v>
      </c>
      <c r="K755" s="1">
        <f t="shared" si="18"/>
        <v>0.44086021505376344</v>
      </c>
      <c r="L755" s="1" t="s">
        <v>36</v>
      </c>
      <c r="M755" s="1" t="str">
        <f t="shared" si="22"/>
        <v>N/A</v>
      </c>
      <c r="N755" s="1" t="s">
        <v>3892</v>
      </c>
      <c r="O755" s="1">
        <v>40</v>
      </c>
      <c r="P755" s="1" t="s">
        <v>3893</v>
      </c>
      <c r="Q755" s="1" t="str">
        <f ca="1">IFERROR(__xludf.DUMMYFUNCTION("IFNA(IFS(REGEXMATCH(R756,""MgCl""),""MgCl"",REGEXMATCH(R756,""CaCl""),""CaCl"", REGEXMATCH(R756,""MgCl CaCl""),""MgCl CaCl""),""None"")
"),"None")</f>
        <v>None</v>
      </c>
      <c r="R755" s="1" t="s">
        <v>103</v>
      </c>
      <c r="S755" s="1" t="s">
        <v>73</v>
      </c>
      <c r="T755" s="1" t="s">
        <v>36</v>
      </c>
      <c r="U755" s="1" t="s">
        <v>3894</v>
      </c>
      <c r="V755" s="1" t="s">
        <v>38</v>
      </c>
      <c r="W755" s="1" t="s">
        <v>91</v>
      </c>
      <c r="X755" s="1">
        <v>10000723</v>
      </c>
      <c r="Z755" s="1" t="s">
        <v>3896</v>
      </c>
      <c r="AA755" s="1" t="s">
        <v>41</v>
      </c>
    </row>
    <row r="756" spans="1:27" x14ac:dyDescent="0.3">
      <c r="A756" s="1">
        <v>2008</v>
      </c>
      <c r="B756" s="1" t="s">
        <v>3885</v>
      </c>
      <c r="C756" s="1" t="s">
        <v>3886</v>
      </c>
      <c r="D756" s="1" t="s">
        <v>3887</v>
      </c>
      <c r="E756" s="1" t="s">
        <v>3888</v>
      </c>
      <c r="F756" s="1" t="s">
        <v>66</v>
      </c>
      <c r="G756" s="1" t="s">
        <v>3903</v>
      </c>
      <c r="H756" s="1" t="s">
        <v>3890</v>
      </c>
      <c r="I756" s="1" t="s">
        <v>3904</v>
      </c>
      <c r="J756" s="1">
        <f t="shared" si="11"/>
        <v>93</v>
      </c>
      <c r="K756" s="1">
        <f t="shared" si="18"/>
        <v>0.44086021505376344</v>
      </c>
      <c r="L756" s="1" t="s">
        <v>36</v>
      </c>
      <c r="M756" s="1" t="str">
        <f t="shared" si="22"/>
        <v>N/A</v>
      </c>
      <c r="N756" s="1" t="s">
        <v>3892</v>
      </c>
      <c r="O756" s="1">
        <v>40</v>
      </c>
      <c r="P756" s="1" t="s">
        <v>3893</v>
      </c>
      <c r="Q756" s="1" t="str">
        <f ca="1">IFERROR(__xludf.DUMMYFUNCTION("IFNA(IFS(REGEXMATCH(R757,""MgCl""),""MgCl"",REGEXMATCH(R757,""CaCl""),""CaCl"", REGEXMATCH(R757,""MgCl CaCl""),""MgCl CaCl""),""None"")
"),"None")</f>
        <v>None</v>
      </c>
      <c r="R756" s="1" t="s">
        <v>103</v>
      </c>
      <c r="S756" s="1" t="s">
        <v>73</v>
      </c>
      <c r="T756" s="1" t="s">
        <v>36</v>
      </c>
      <c r="U756" s="1" t="s">
        <v>3894</v>
      </c>
      <c r="V756" s="1" t="s">
        <v>38</v>
      </c>
      <c r="W756" s="1" t="s">
        <v>91</v>
      </c>
      <c r="X756" s="1">
        <v>10000724</v>
      </c>
      <c r="Z756" s="1" t="s">
        <v>3896</v>
      </c>
      <c r="AA756" s="1" t="s">
        <v>41</v>
      </c>
    </row>
    <row r="757" spans="1:27" x14ac:dyDescent="0.3">
      <c r="A757" s="1">
        <v>2008</v>
      </c>
      <c r="B757" s="1" t="s">
        <v>3885</v>
      </c>
      <c r="C757" s="1" t="s">
        <v>3886</v>
      </c>
      <c r="D757" s="1" t="s">
        <v>3887</v>
      </c>
      <c r="E757" s="1" t="s">
        <v>3888</v>
      </c>
      <c r="F757" s="1" t="s">
        <v>66</v>
      </c>
      <c r="G757" s="1" t="s">
        <v>3905</v>
      </c>
      <c r="H757" s="1" t="s">
        <v>3890</v>
      </c>
      <c r="I757" s="1" t="s">
        <v>3906</v>
      </c>
      <c r="J757" s="1">
        <f t="shared" si="11"/>
        <v>94</v>
      </c>
      <c r="K757" s="1">
        <f t="shared" si="18"/>
        <v>0.40425531914893614</v>
      </c>
      <c r="L757" s="1" t="s">
        <v>36</v>
      </c>
      <c r="M757" s="1" t="str">
        <f t="shared" si="22"/>
        <v>N/A</v>
      </c>
      <c r="N757" s="1" t="s">
        <v>3892</v>
      </c>
      <c r="O757" s="1">
        <v>40</v>
      </c>
      <c r="P757" s="1" t="s">
        <v>3893</v>
      </c>
      <c r="Q757" s="1" t="str">
        <f ca="1">IFERROR(__xludf.DUMMYFUNCTION("IFNA(IFS(REGEXMATCH(R758,""MgCl""),""MgCl"",REGEXMATCH(R758,""CaCl""),""CaCl"", REGEXMATCH(R758,""MgCl CaCl""),""MgCl CaCl""),""None"")
"),"None")</f>
        <v>None</v>
      </c>
      <c r="R757" s="1" t="s">
        <v>103</v>
      </c>
      <c r="S757" s="1">
        <v>7.4</v>
      </c>
      <c r="T757" s="1" t="s">
        <v>36</v>
      </c>
      <c r="U757" s="1" t="s">
        <v>3894</v>
      </c>
      <c r="V757" s="1" t="s">
        <v>38</v>
      </c>
      <c r="W757" s="1" t="s">
        <v>91</v>
      </c>
      <c r="X757" s="1">
        <v>10000725</v>
      </c>
      <c r="Z757" s="1" t="s">
        <v>3896</v>
      </c>
      <c r="AA757" s="1" t="s">
        <v>41</v>
      </c>
    </row>
    <row r="758" spans="1:27" x14ac:dyDescent="0.3">
      <c r="A758" s="1">
        <v>2008</v>
      </c>
      <c r="B758" s="1" t="s">
        <v>3885</v>
      </c>
      <c r="C758" s="1" t="s">
        <v>3886</v>
      </c>
      <c r="D758" s="1" t="s">
        <v>3887</v>
      </c>
      <c r="E758" s="1" t="s">
        <v>3888</v>
      </c>
      <c r="F758" s="1" t="s">
        <v>66</v>
      </c>
      <c r="G758" s="1" t="s">
        <v>3907</v>
      </c>
      <c r="H758" s="1" t="s">
        <v>3890</v>
      </c>
      <c r="I758" s="1" t="s">
        <v>3908</v>
      </c>
      <c r="J758" s="1">
        <f t="shared" si="11"/>
        <v>92</v>
      </c>
      <c r="K758" s="1">
        <f t="shared" si="18"/>
        <v>0.46739130434782611</v>
      </c>
      <c r="L758" s="1" t="s">
        <v>36</v>
      </c>
      <c r="M758" s="1" t="str">
        <f t="shared" si="22"/>
        <v>N/A</v>
      </c>
      <c r="N758" s="1" t="s">
        <v>3892</v>
      </c>
      <c r="O758" s="1">
        <v>40</v>
      </c>
      <c r="P758" s="1" t="s">
        <v>3893</v>
      </c>
      <c r="Q758" s="1" t="str">
        <f ca="1">IFERROR(__xludf.DUMMYFUNCTION("IFNA(IFS(REGEXMATCH(R759,""MgCl""),""MgCl"",REGEXMATCH(R759,""CaCl""),""CaCl"", REGEXMATCH(R759,""MgCl CaCl""),""MgCl CaCl""),""None"")
"),"None")</f>
        <v>None</v>
      </c>
      <c r="R758" s="1" t="s">
        <v>103</v>
      </c>
      <c r="S758" s="1">
        <v>7.4</v>
      </c>
      <c r="T758" s="1" t="s">
        <v>36</v>
      </c>
      <c r="U758" s="1" t="s">
        <v>3894</v>
      </c>
      <c r="V758" s="1" t="s">
        <v>38</v>
      </c>
      <c r="W758" s="1" t="s">
        <v>91</v>
      </c>
      <c r="X758" s="1">
        <v>10000726</v>
      </c>
      <c r="Z758" s="1" t="s">
        <v>3896</v>
      </c>
      <c r="AA758" s="1" t="s">
        <v>41</v>
      </c>
    </row>
    <row r="759" spans="1:27" x14ac:dyDescent="0.3">
      <c r="A759" s="1">
        <v>2008</v>
      </c>
      <c r="B759" s="1" t="s">
        <v>3909</v>
      </c>
      <c r="C759" s="1" t="s">
        <v>3393</v>
      </c>
      <c r="D759" s="1" t="s">
        <v>3910</v>
      </c>
      <c r="E759" s="1" t="s">
        <v>3911</v>
      </c>
      <c r="F759" s="1" t="s">
        <v>26</v>
      </c>
      <c r="G759" s="1" t="s">
        <v>3912</v>
      </c>
      <c r="H759" s="1" t="s">
        <v>3913</v>
      </c>
      <c r="I759" s="1" t="s">
        <v>3914</v>
      </c>
      <c r="J759" s="1">
        <f t="shared" si="11"/>
        <v>97</v>
      </c>
      <c r="K759" s="1">
        <f t="shared" si="18"/>
        <v>0.52577319587628868</v>
      </c>
      <c r="L759" s="1" t="s">
        <v>3915</v>
      </c>
      <c r="M759" s="1">
        <v>82</v>
      </c>
      <c r="N759" s="1" t="s">
        <v>3916</v>
      </c>
      <c r="O759" s="1">
        <v>55</v>
      </c>
      <c r="P759" s="1" t="s">
        <v>3917</v>
      </c>
      <c r="Q759" s="1" t="s">
        <v>57</v>
      </c>
      <c r="R759" s="1" t="s">
        <v>34</v>
      </c>
      <c r="S759" s="1" t="s">
        <v>391</v>
      </c>
      <c r="T759" s="1" t="s">
        <v>36</v>
      </c>
      <c r="U759" s="1" t="s">
        <v>3918</v>
      </c>
      <c r="V759" s="1" t="s">
        <v>38</v>
      </c>
      <c r="W759" s="1" t="s">
        <v>91</v>
      </c>
      <c r="X759" s="1">
        <v>10000727</v>
      </c>
      <c r="Z759" s="1" t="s">
        <v>3919</v>
      </c>
      <c r="AA759" s="1" t="s">
        <v>41</v>
      </c>
    </row>
    <row r="760" spans="1:27" x14ac:dyDescent="0.3">
      <c r="A760" s="1">
        <v>2009</v>
      </c>
      <c r="B760" s="1" t="s">
        <v>3920</v>
      </c>
      <c r="C760" s="1" t="s">
        <v>3921</v>
      </c>
      <c r="D760" s="1" t="s">
        <v>3922</v>
      </c>
      <c r="E760" s="1" t="s">
        <v>8615</v>
      </c>
      <c r="F760" s="1" t="s">
        <v>66</v>
      </c>
      <c r="G760" s="1" t="s">
        <v>3923</v>
      </c>
      <c r="H760" s="1" t="s">
        <v>3924</v>
      </c>
      <c r="I760" s="1" t="s">
        <v>3925</v>
      </c>
      <c r="J760" s="1">
        <f t="shared" si="11"/>
        <v>88</v>
      </c>
      <c r="K760" s="1">
        <f t="shared" si="18"/>
        <v>0.47727272727272729</v>
      </c>
      <c r="L760" s="1" t="s">
        <v>3926</v>
      </c>
      <c r="M760" s="1">
        <v>1.05</v>
      </c>
      <c r="N760" s="1" t="s">
        <v>3927</v>
      </c>
      <c r="O760" s="1">
        <v>30</v>
      </c>
      <c r="P760" s="1" t="s">
        <v>3928</v>
      </c>
      <c r="Q760" s="1" t="s">
        <v>57</v>
      </c>
      <c r="R760" s="1" t="s">
        <v>34</v>
      </c>
      <c r="S760" s="1" t="s">
        <v>59</v>
      </c>
      <c r="T760" s="1" t="s">
        <v>36</v>
      </c>
      <c r="U760" s="1" t="s">
        <v>3929</v>
      </c>
      <c r="V760" s="1" t="s">
        <v>38</v>
      </c>
      <c r="W760" s="1" t="s">
        <v>91</v>
      </c>
      <c r="X760" s="1">
        <v>10000728</v>
      </c>
      <c r="Z760" s="1" t="s">
        <v>3930</v>
      </c>
      <c r="AA760" s="1" t="s">
        <v>41</v>
      </c>
    </row>
    <row r="761" spans="1:27" x14ac:dyDescent="0.3">
      <c r="A761" s="1">
        <v>2009</v>
      </c>
      <c r="B761" s="1" t="s">
        <v>3920</v>
      </c>
      <c r="C761" s="1" t="s">
        <v>3921</v>
      </c>
      <c r="D761" s="1" t="s">
        <v>3922</v>
      </c>
      <c r="E761" s="1" t="s">
        <v>8615</v>
      </c>
      <c r="F761" s="1" t="s">
        <v>66</v>
      </c>
      <c r="G761" s="1" t="s">
        <v>3931</v>
      </c>
      <c r="H761" s="1" t="s">
        <v>3932</v>
      </c>
      <c r="I761" s="1" t="s">
        <v>3933</v>
      </c>
      <c r="J761" s="1">
        <f t="shared" si="11"/>
        <v>88</v>
      </c>
      <c r="K761" s="1">
        <f t="shared" si="18"/>
        <v>0.5</v>
      </c>
      <c r="L761" s="1" t="s">
        <v>3934</v>
      </c>
      <c r="M761" s="1">
        <v>3.22</v>
      </c>
      <c r="N761" s="1" t="s">
        <v>3927</v>
      </c>
      <c r="O761" s="1">
        <v>30</v>
      </c>
      <c r="P761" s="1" t="s">
        <v>3928</v>
      </c>
      <c r="Q761" s="1" t="s">
        <v>57</v>
      </c>
      <c r="R761" s="1" t="s">
        <v>34</v>
      </c>
      <c r="S761" s="1" t="s">
        <v>59</v>
      </c>
      <c r="T761" s="1" t="s">
        <v>36</v>
      </c>
      <c r="U761" s="1" t="s">
        <v>3929</v>
      </c>
      <c r="V761" s="1" t="s">
        <v>38</v>
      </c>
      <c r="W761" s="1" t="s">
        <v>91</v>
      </c>
      <c r="X761" s="1">
        <v>10000729</v>
      </c>
      <c r="Z761" s="1" t="s">
        <v>3930</v>
      </c>
      <c r="AA761" s="1" t="s">
        <v>41</v>
      </c>
    </row>
    <row r="762" spans="1:27" x14ac:dyDescent="0.3">
      <c r="A762" s="1">
        <v>2009</v>
      </c>
      <c r="B762" s="1" t="s">
        <v>3920</v>
      </c>
      <c r="C762" s="1" t="s">
        <v>3921</v>
      </c>
      <c r="D762" s="1" t="s">
        <v>3922</v>
      </c>
      <c r="E762" s="1" t="s">
        <v>8615</v>
      </c>
      <c r="F762" s="1" t="s">
        <v>66</v>
      </c>
      <c r="G762" s="1" t="s">
        <v>3935</v>
      </c>
      <c r="H762" s="1" t="s">
        <v>3936</v>
      </c>
      <c r="I762" s="1" t="s">
        <v>3937</v>
      </c>
      <c r="J762" s="1">
        <f t="shared" si="11"/>
        <v>88</v>
      </c>
      <c r="K762" s="1">
        <f t="shared" si="18"/>
        <v>0.45454545454545453</v>
      </c>
      <c r="L762" s="1" t="s">
        <v>3938</v>
      </c>
      <c r="M762" s="1">
        <v>4.29</v>
      </c>
      <c r="N762" s="1" t="s">
        <v>3927</v>
      </c>
      <c r="O762" s="1">
        <v>30</v>
      </c>
      <c r="P762" s="1" t="s">
        <v>3928</v>
      </c>
      <c r="Q762" s="1" t="s">
        <v>57</v>
      </c>
      <c r="R762" s="1" t="s">
        <v>34</v>
      </c>
      <c r="S762" s="1" t="s">
        <v>59</v>
      </c>
      <c r="T762" s="1" t="s">
        <v>36</v>
      </c>
      <c r="U762" s="1" t="s">
        <v>3929</v>
      </c>
      <c r="V762" s="1" t="s">
        <v>38</v>
      </c>
      <c r="W762" s="1" t="s">
        <v>91</v>
      </c>
      <c r="X762" s="1">
        <v>10000730</v>
      </c>
      <c r="Z762" s="1" t="s">
        <v>3930</v>
      </c>
      <c r="AA762" s="1" t="s">
        <v>41</v>
      </c>
    </row>
    <row r="763" spans="1:27" x14ac:dyDescent="0.3">
      <c r="A763" s="1">
        <v>2009</v>
      </c>
      <c r="B763" s="1" t="s">
        <v>3939</v>
      </c>
      <c r="C763" s="1" t="s">
        <v>3940</v>
      </c>
      <c r="D763" s="1" t="s">
        <v>3941</v>
      </c>
      <c r="E763" s="1" t="s">
        <v>3942</v>
      </c>
      <c r="F763" s="1" t="s">
        <v>26</v>
      </c>
      <c r="G763" s="1" t="s">
        <v>3943</v>
      </c>
      <c r="H763" s="1" t="s">
        <v>3944</v>
      </c>
      <c r="I763" s="1" t="s">
        <v>3945</v>
      </c>
      <c r="J763" s="1">
        <f t="shared" si="11"/>
        <v>90</v>
      </c>
      <c r="K763" s="1">
        <f t="shared" si="18"/>
        <v>0.56666666666666665</v>
      </c>
      <c r="L763" s="1" t="s">
        <v>3946</v>
      </c>
      <c r="M763" s="1">
        <v>21600</v>
      </c>
      <c r="N763" s="1" t="s">
        <v>3947</v>
      </c>
      <c r="O763" s="1">
        <v>40</v>
      </c>
      <c r="P763" s="1" t="s">
        <v>3948</v>
      </c>
      <c r="Q763" s="1" t="s">
        <v>33</v>
      </c>
      <c r="R763" s="1" t="s">
        <v>34</v>
      </c>
      <c r="S763" s="1" t="s">
        <v>391</v>
      </c>
      <c r="T763" s="1" t="s">
        <v>36</v>
      </c>
      <c r="U763" s="1" t="s">
        <v>3949</v>
      </c>
      <c r="V763" s="1" t="s">
        <v>38</v>
      </c>
      <c r="W763" s="1" t="s">
        <v>91</v>
      </c>
      <c r="X763" s="1">
        <v>10000731</v>
      </c>
      <c r="Z763" s="1" t="s">
        <v>3950</v>
      </c>
      <c r="AA763" s="1" t="s">
        <v>41</v>
      </c>
    </row>
    <row r="764" spans="1:27" x14ac:dyDescent="0.3">
      <c r="A764" s="1">
        <v>2009</v>
      </c>
      <c r="B764" s="1" t="s">
        <v>3939</v>
      </c>
      <c r="C764" s="1" t="s">
        <v>3940</v>
      </c>
      <c r="D764" s="1" t="s">
        <v>3941</v>
      </c>
      <c r="E764" s="1" t="s">
        <v>3942</v>
      </c>
      <c r="F764" s="1" t="s">
        <v>26</v>
      </c>
      <c r="G764" s="1" t="s">
        <v>2576</v>
      </c>
      <c r="H764" s="1" t="s">
        <v>3944</v>
      </c>
      <c r="I764" s="1" t="s">
        <v>3951</v>
      </c>
      <c r="J764" s="1">
        <f t="shared" si="11"/>
        <v>89</v>
      </c>
      <c r="K764" s="1">
        <f t="shared" si="18"/>
        <v>0.5280898876404494</v>
      </c>
      <c r="L764" s="1" t="s">
        <v>3952</v>
      </c>
      <c r="M764" s="1">
        <v>10900</v>
      </c>
      <c r="N764" s="1" t="s">
        <v>3947</v>
      </c>
      <c r="O764" s="1">
        <v>40</v>
      </c>
      <c r="P764" s="1" t="s">
        <v>3948</v>
      </c>
      <c r="Q764" s="1" t="s">
        <v>33</v>
      </c>
      <c r="R764" s="1" t="s">
        <v>34</v>
      </c>
      <c r="S764" s="1" t="s">
        <v>391</v>
      </c>
      <c r="T764" s="1" t="s">
        <v>36</v>
      </c>
      <c r="U764" s="1" t="s">
        <v>3949</v>
      </c>
      <c r="V764" s="1" t="s">
        <v>38</v>
      </c>
      <c r="W764" s="1" t="s">
        <v>91</v>
      </c>
      <c r="X764" s="1">
        <v>10000732</v>
      </c>
      <c r="Z764" s="1" t="s">
        <v>3950</v>
      </c>
      <c r="AA764" s="1" t="s">
        <v>41</v>
      </c>
    </row>
    <row r="765" spans="1:27" x14ac:dyDescent="0.3">
      <c r="A765" s="1">
        <v>2009</v>
      </c>
      <c r="B765" s="1" t="s">
        <v>3953</v>
      </c>
      <c r="C765" s="1" t="s">
        <v>3954</v>
      </c>
      <c r="D765" s="1" t="s">
        <v>3955</v>
      </c>
      <c r="E765" s="1" t="s">
        <v>8616</v>
      </c>
      <c r="F765" s="1" t="s">
        <v>66</v>
      </c>
      <c r="G765" s="1" t="s">
        <v>3956</v>
      </c>
      <c r="H765" s="1" t="s">
        <v>3957</v>
      </c>
      <c r="I765" s="1" t="s">
        <v>3958</v>
      </c>
      <c r="J765" s="1">
        <f t="shared" si="11"/>
        <v>63</v>
      </c>
      <c r="K765" s="1">
        <f t="shared" si="18"/>
        <v>0.50793650793650791</v>
      </c>
      <c r="L765" s="1" t="s">
        <v>3959</v>
      </c>
      <c r="M765" s="1">
        <v>7.3</v>
      </c>
      <c r="N765" s="1" t="s">
        <v>3960</v>
      </c>
      <c r="O765" s="1">
        <v>45</v>
      </c>
      <c r="P765" s="1" t="s">
        <v>3961</v>
      </c>
      <c r="Q765" s="1" t="s">
        <v>33</v>
      </c>
      <c r="R765" s="1" t="s">
        <v>103</v>
      </c>
      <c r="S765" s="1">
        <v>7.4</v>
      </c>
      <c r="T765" s="1" t="s">
        <v>36</v>
      </c>
      <c r="U765" s="1" t="s">
        <v>3962</v>
      </c>
      <c r="V765" s="1" t="s">
        <v>38</v>
      </c>
      <c r="W765" s="1" t="s">
        <v>91</v>
      </c>
      <c r="X765" s="1">
        <v>10000733</v>
      </c>
      <c r="Z765" s="1" t="s">
        <v>3963</v>
      </c>
      <c r="AA765" s="1" t="s">
        <v>41</v>
      </c>
    </row>
    <row r="766" spans="1:27" x14ac:dyDescent="0.3">
      <c r="A766" s="1">
        <v>2009</v>
      </c>
      <c r="B766" s="1" t="s">
        <v>3953</v>
      </c>
      <c r="C766" s="1" t="s">
        <v>3954</v>
      </c>
      <c r="D766" s="1" t="s">
        <v>3955</v>
      </c>
      <c r="E766" s="1" t="s">
        <v>8616</v>
      </c>
      <c r="F766" s="1" t="s">
        <v>66</v>
      </c>
      <c r="G766" s="1" t="s">
        <v>3964</v>
      </c>
      <c r="H766" s="1" t="s">
        <v>3957</v>
      </c>
      <c r="I766" s="1" t="s">
        <v>3965</v>
      </c>
      <c r="J766" s="1">
        <f t="shared" si="11"/>
        <v>62</v>
      </c>
      <c r="K766" s="1">
        <f t="shared" si="18"/>
        <v>0.5</v>
      </c>
      <c r="L766" s="1" t="s">
        <v>3966</v>
      </c>
      <c r="M766" s="1">
        <v>3.6</v>
      </c>
      <c r="N766" s="1" t="s">
        <v>3960</v>
      </c>
      <c r="O766" s="1">
        <v>45</v>
      </c>
      <c r="P766" s="1" t="s">
        <v>3961</v>
      </c>
      <c r="Q766" s="1" t="s">
        <v>33</v>
      </c>
      <c r="R766" s="1" t="s">
        <v>103</v>
      </c>
      <c r="S766" s="1" t="s">
        <v>73</v>
      </c>
      <c r="T766" s="1" t="s">
        <v>36</v>
      </c>
      <c r="U766" s="1" t="s">
        <v>3962</v>
      </c>
      <c r="V766" s="1" t="s">
        <v>38</v>
      </c>
      <c r="W766" s="1" t="s">
        <v>91</v>
      </c>
      <c r="X766" s="1">
        <v>10000734</v>
      </c>
      <c r="Z766" s="1" t="s">
        <v>3963</v>
      </c>
      <c r="AA766" s="1" t="s">
        <v>41</v>
      </c>
    </row>
    <row r="767" spans="1:27" x14ac:dyDescent="0.3">
      <c r="A767" s="1">
        <v>2009</v>
      </c>
      <c r="B767" s="1" t="s">
        <v>3953</v>
      </c>
      <c r="C767" s="1" t="s">
        <v>3954</v>
      </c>
      <c r="D767" s="1" t="s">
        <v>3955</v>
      </c>
      <c r="E767" s="1" t="s">
        <v>8616</v>
      </c>
      <c r="F767" s="1" t="s">
        <v>66</v>
      </c>
      <c r="G767" s="1" t="s">
        <v>3967</v>
      </c>
      <c r="H767" s="1" t="s">
        <v>3957</v>
      </c>
      <c r="I767" s="1" t="s">
        <v>3968</v>
      </c>
      <c r="J767" s="1">
        <f t="shared" ref="J767:J843" si="23">(LEN(I767)- LEN(SUBSTITUTE(I767,"G","")))+ (LEN(I767)-LEN(SUBSTITUTE(I767,"C",""))) +(LEN(I767)-LEN(SUBSTITUTE(I767,"A",""))) +(LEN(I767)-LEN(SUBSTITUTE(I767,"T","")))+ (LEN(I767)-LEN(SUBSTITUTE(I767,"U",""))) + (LEN(I767)- LEN(SUBSTITUTE(I767,"g","")))+ (LEN(I767)-LEN(SUBSTITUTE(I767,"c",""))) +(LEN(I767)-LEN(SUBSTITUTE(I767,"a",""))) +(LEN(I767)-LEN(SUBSTITUTE(I767,"t","")))+ (LEN(I767)-LEN(SUBSTITUTE(I767,"u","")))</f>
        <v>73</v>
      </c>
      <c r="K767" s="1">
        <f t="shared" si="18"/>
        <v>0.53424657534246578</v>
      </c>
      <c r="L767" s="1" t="s">
        <v>3969</v>
      </c>
      <c r="M767" s="1">
        <v>4.0999999999999996</v>
      </c>
      <c r="N767" s="1" t="s">
        <v>3960</v>
      </c>
      <c r="O767" s="1">
        <v>45</v>
      </c>
      <c r="P767" s="1" t="s">
        <v>3961</v>
      </c>
      <c r="Q767" s="1" t="s">
        <v>33</v>
      </c>
      <c r="R767" s="1" t="s">
        <v>103</v>
      </c>
      <c r="S767" s="1" t="s">
        <v>73</v>
      </c>
      <c r="T767" s="1" t="s">
        <v>36</v>
      </c>
      <c r="U767" s="1" t="s">
        <v>3962</v>
      </c>
      <c r="V767" s="1" t="s">
        <v>38</v>
      </c>
      <c r="W767" s="1" t="s">
        <v>91</v>
      </c>
      <c r="X767" s="1">
        <v>10000735</v>
      </c>
      <c r="Z767" s="1" t="s">
        <v>3963</v>
      </c>
      <c r="AA767" s="1" t="s">
        <v>41</v>
      </c>
    </row>
    <row r="768" spans="1:27" x14ac:dyDescent="0.3">
      <c r="A768" s="1">
        <v>2009</v>
      </c>
      <c r="B768" s="1" t="s">
        <v>3953</v>
      </c>
      <c r="C768" s="1" t="s">
        <v>3954</v>
      </c>
      <c r="D768" s="1" t="s">
        <v>3955</v>
      </c>
      <c r="E768" s="1" t="s">
        <v>8616</v>
      </c>
      <c r="F768" s="1" t="s">
        <v>66</v>
      </c>
      <c r="G768" s="1" t="s">
        <v>3970</v>
      </c>
      <c r="H768" s="1" t="s">
        <v>3957</v>
      </c>
      <c r="I768" s="1" t="s">
        <v>3971</v>
      </c>
      <c r="J768" s="1">
        <f t="shared" si="23"/>
        <v>71</v>
      </c>
      <c r="K768" s="1">
        <f t="shared" si="18"/>
        <v>0.45070422535211269</v>
      </c>
      <c r="L768" s="1" t="s">
        <v>3972</v>
      </c>
      <c r="M768" s="1">
        <v>6.5</v>
      </c>
      <c r="N768" s="1" t="s">
        <v>3960</v>
      </c>
      <c r="O768" s="1">
        <v>45</v>
      </c>
      <c r="P768" s="1" t="s">
        <v>3961</v>
      </c>
      <c r="Q768" s="1" t="s">
        <v>33</v>
      </c>
      <c r="R768" s="1" t="s">
        <v>103</v>
      </c>
      <c r="S768" s="1">
        <v>7.4</v>
      </c>
      <c r="T768" s="1" t="s">
        <v>36</v>
      </c>
      <c r="U768" s="1" t="s">
        <v>3962</v>
      </c>
      <c r="V768" s="1" t="s">
        <v>38</v>
      </c>
      <c r="W768" s="1" t="s">
        <v>91</v>
      </c>
      <c r="X768" s="1">
        <v>10000736</v>
      </c>
      <c r="Z768" s="1" t="s">
        <v>3963</v>
      </c>
      <c r="AA768" s="1" t="s">
        <v>41</v>
      </c>
    </row>
    <row r="769" spans="1:28" x14ac:dyDescent="0.3">
      <c r="A769" s="1">
        <v>2009</v>
      </c>
      <c r="B769" s="1" t="s">
        <v>3953</v>
      </c>
      <c r="C769" s="1" t="s">
        <v>3954</v>
      </c>
      <c r="D769" s="1" t="s">
        <v>3955</v>
      </c>
      <c r="E769" s="1" t="s">
        <v>8617</v>
      </c>
      <c r="F769" s="1" t="s">
        <v>66</v>
      </c>
      <c r="G769" s="1" t="s">
        <v>3973</v>
      </c>
      <c r="H769" s="1" t="s">
        <v>3957</v>
      </c>
      <c r="I769" s="1" t="s">
        <v>3974</v>
      </c>
      <c r="J769" s="1">
        <f t="shared" si="23"/>
        <v>83</v>
      </c>
      <c r="K769" s="1">
        <f t="shared" si="18"/>
        <v>0.48192771084337349</v>
      </c>
      <c r="L769" s="1" t="s">
        <v>3975</v>
      </c>
      <c r="M769" s="1">
        <v>4.0999999999999996</v>
      </c>
      <c r="N769" s="1" t="s">
        <v>3960</v>
      </c>
      <c r="O769" s="1">
        <v>45</v>
      </c>
      <c r="P769" s="1" t="s">
        <v>3961</v>
      </c>
      <c r="Q769" s="1" t="s">
        <v>33</v>
      </c>
      <c r="R769" s="1" t="s">
        <v>103</v>
      </c>
      <c r="S769" s="1">
        <v>7.4</v>
      </c>
      <c r="T769" s="1" t="s">
        <v>36</v>
      </c>
      <c r="U769" s="1" t="s">
        <v>3962</v>
      </c>
      <c r="V769" s="1" t="s">
        <v>38</v>
      </c>
      <c r="W769" s="1" t="s">
        <v>91</v>
      </c>
      <c r="X769" s="1">
        <v>10000737</v>
      </c>
      <c r="Z769" s="1" t="s">
        <v>3963</v>
      </c>
      <c r="AA769" s="1" t="s">
        <v>41</v>
      </c>
    </row>
    <row r="770" spans="1:28" x14ac:dyDescent="0.3">
      <c r="A770" s="1">
        <v>2009</v>
      </c>
      <c r="B770" s="1" t="s">
        <v>3953</v>
      </c>
      <c r="C770" s="1" t="s">
        <v>3954</v>
      </c>
      <c r="D770" s="1" t="s">
        <v>3955</v>
      </c>
      <c r="E770" s="1" t="s">
        <v>8617</v>
      </c>
      <c r="F770" s="1" t="s">
        <v>66</v>
      </c>
      <c r="G770" s="1" t="s">
        <v>3976</v>
      </c>
      <c r="H770" s="1" t="s">
        <v>3957</v>
      </c>
      <c r="I770" s="1" t="s">
        <v>3977</v>
      </c>
      <c r="J770" s="1">
        <f t="shared" si="23"/>
        <v>83</v>
      </c>
      <c r="K770" s="1">
        <f t="shared" si="18"/>
        <v>0.53012048192771088</v>
      </c>
      <c r="L770" s="1" t="s">
        <v>3978</v>
      </c>
      <c r="M770" s="1">
        <v>6.5</v>
      </c>
      <c r="N770" s="1" t="s">
        <v>3960</v>
      </c>
      <c r="O770" s="1">
        <v>45</v>
      </c>
      <c r="P770" s="1" t="s">
        <v>3961</v>
      </c>
      <c r="Q770" s="1" t="s">
        <v>33</v>
      </c>
      <c r="R770" s="1" t="s">
        <v>103</v>
      </c>
      <c r="S770" s="1">
        <v>7.4</v>
      </c>
      <c r="T770" s="1" t="s">
        <v>36</v>
      </c>
      <c r="U770" s="1" t="s">
        <v>3962</v>
      </c>
      <c r="V770" s="1" t="s">
        <v>38</v>
      </c>
      <c r="W770" s="1" t="s">
        <v>91</v>
      </c>
      <c r="X770" s="1">
        <v>10000738</v>
      </c>
      <c r="Z770" s="1" t="s">
        <v>3963</v>
      </c>
      <c r="AA770" s="1" t="s">
        <v>41</v>
      </c>
    </row>
    <row r="771" spans="1:28" x14ac:dyDescent="0.3">
      <c r="A771" s="1">
        <v>2009</v>
      </c>
      <c r="B771" s="1" t="s">
        <v>3953</v>
      </c>
      <c r="C771" s="1" t="s">
        <v>3954</v>
      </c>
      <c r="D771" s="1" t="s">
        <v>3955</v>
      </c>
      <c r="E771" s="1" t="s">
        <v>8617</v>
      </c>
      <c r="F771" s="1" t="s">
        <v>66</v>
      </c>
      <c r="G771" s="1" t="s">
        <v>3979</v>
      </c>
      <c r="H771" s="1" t="s">
        <v>3957</v>
      </c>
      <c r="I771" s="1" t="s">
        <v>3980</v>
      </c>
      <c r="J771" s="1">
        <f t="shared" si="23"/>
        <v>83</v>
      </c>
      <c r="K771" s="1">
        <f t="shared" si="18"/>
        <v>0.46987951807228917</v>
      </c>
      <c r="L771" s="1" t="s">
        <v>3981</v>
      </c>
      <c r="M771" s="1">
        <v>11.9</v>
      </c>
      <c r="N771" s="1" t="s">
        <v>3960</v>
      </c>
      <c r="O771" s="1">
        <v>45</v>
      </c>
      <c r="P771" s="1" t="s">
        <v>3961</v>
      </c>
      <c r="Q771" s="1" t="s">
        <v>33</v>
      </c>
      <c r="R771" s="1" t="s">
        <v>103</v>
      </c>
      <c r="S771" s="1" t="s">
        <v>73</v>
      </c>
      <c r="T771" s="1" t="s">
        <v>36</v>
      </c>
      <c r="U771" s="1" t="s">
        <v>3962</v>
      </c>
      <c r="V771" s="1" t="s">
        <v>38</v>
      </c>
      <c r="W771" s="1" t="s">
        <v>91</v>
      </c>
      <c r="X771" s="1">
        <v>10000739</v>
      </c>
      <c r="Z771" s="1" t="s">
        <v>3963</v>
      </c>
      <c r="AA771" s="1" t="s">
        <v>41</v>
      </c>
    </row>
    <row r="772" spans="1:28" x14ac:dyDescent="0.3">
      <c r="A772" s="1">
        <v>2009</v>
      </c>
      <c r="B772" s="1" t="s">
        <v>3953</v>
      </c>
      <c r="C772" s="1" t="s">
        <v>3954</v>
      </c>
      <c r="D772" s="1" t="s">
        <v>3955</v>
      </c>
      <c r="E772" s="1" t="s">
        <v>8617</v>
      </c>
      <c r="F772" s="1" t="s">
        <v>66</v>
      </c>
      <c r="G772" s="1" t="s">
        <v>3982</v>
      </c>
      <c r="H772" s="1" t="s">
        <v>3957</v>
      </c>
      <c r="I772" s="1" t="s">
        <v>3983</v>
      </c>
      <c r="J772" s="1">
        <f t="shared" si="23"/>
        <v>83</v>
      </c>
      <c r="K772" s="1">
        <f t="shared" si="18"/>
        <v>0.45783132530120479</v>
      </c>
      <c r="L772" s="1" t="s">
        <v>3984</v>
      </c>
      <c r="M772" s="1">
        <v>2.7</v>
      </c>
      <c r="N772" s="1" t="s">
        <v>3960</v>
      </c>
      <c r="O772" s="1">
        <v>45</v>
      </c>
      <c r="P772" s="1" t="s">
        <v>3961</v>
      </c>
      <c r="Q772" s="1" t="s">
        <v>33</v>
      </c>
      <c r="R772" s="1" t="s">
        <v>103</v>
      </c>
      <c r="S772" s="1" t="s">
        <v>73</v>
      </c>
      <c r="T772" s="1" t="s">
        <v>36</v>
      </c>
      <c r="U772" s="1" t="s">
        <v>3962</v>
      </c>
      <c r="V772" s="1" t="s">
        <v>38</v>
      </c>
      <c r="W772" s="1" t="s">
        <v>91</v>
      </c>
      <c r="X772" s="1">
        <v>10000740</v>
      </c>
      <c r="Z772" s="1" t="s">
        <v>3963</v>
      </c>
      <c r="AA772" s="1" t="s">
        <v>41</v>
      </c>
      <c r="AB772" s="1" t="s">
        <v>8810</v>
      </c>
    </row>
    <row r="773" spans="1:28" x14ac:dyDescent="0.3">
      <c r="A773" s="1">
        <v>2009</v>
      </c>
      <c r="B773" s="1" t="s">
        <v>3985</v>
      </c>
      <c r="C773" s="1" t="s">
        <v>3986</v>
      </c>
      <c r="D773" s="1" t="s">
        <v>3987</v>
      </c>
      <c r="E773" s="1" t="s">
        <v>8618</v>
      </c>
      <c r="F773" s="1" t="s">
        <v>107</v>
      </c>
      <c r="G773" s="1" t="s">
        <v>3988</v>
      </c>
      <c r="H773" s="1" t="s">
        <v>3989</v>
      </c>
      <c r="I773" s="1" t="s">
        <v>3990</v>
      </c>
      <c r="J773" s="1">
        <f t="shared" si="23"/>
        <v>80</v>
      </c>
      <c r="K773" s="1">
        <f t="shared" si="18"/>
        <v>0.6</v>
      </c>
      <c r="L773" s="1" t="s">
        <v>3662</v>
      </c>
      <c r="M773" s="1">
        <v>33</v>
      </c>
      <c r="N773" s="1" t="s">
        <v>3991</v>
      </c>
      <c r="O773" s="1">
        <v>40</v>
      </c>
      <c r="P773" s="1" t="s">
        <v>3992</v>
      </c>
      <c r="Q773" s="1" t="s">
        <v>796</v>
      </c>
      <c r="R773" s="1" t="s">
        <v>315</v>
      </c>
      <c r="S773" s="1" t="s">
        <v>73</v>
      </c>
      <c r="T773" s="1" t="s">
        <v>3993</v>
      </c>
      <c r="U773" s="1" t="s">
        <v>3994</v>
      </c>
      <c r="V773" s="1" t="s">
        <v>38</v>
      </c>
      <c r="W773" s="1" t="s">
        <v>3995</v>
      </c>
      <c r="X773" s="1">
        <v>10000741</v>
      </c>
      <c r="Z773" s="1" t="s">
        <v>3996</v>
      </c>
      <c r="AA773" s="1" t="s">
        <v>41</v>
      </c>
    </row>
    <row r="774" spans="1:28" x14ac:dyDescent="0.3">
      <c r="A774" s="1">
        <v>2009</v>
      </c>
      <c r="B774" s="1" t="s">
        <v>3985</v>
      </c>
      <c r="C774" s="1" t="s">
        <v>3986</v>
      </c>
      <c r="D774" s="1" t="s">
        <v>3987</v>
      </c>
      <c r="E774" s="1" t="s">
        <v>8618</v>
      </c>
      <c r="F774" s="1" t="s">
        <v>107</v>
      </c>
      <c r="G774" s="1" t="s">
        <v>3997</v>
      </c>
      <c r="H774" s="1" t="s">
        <v>3989</v>
      </c>
      <c r="I774" s="1" t="s">
        <v>3998</v>
      </c>
      <c r="J774" s="1">
        <f t="shared" si="23"/>
        <v>80</v>
      </c>
      <c r="K774" s="1">
        <f t="shared" si="18"/>
        <v>0.6</v>
      </c>
      <c r="L774" s="1" t="s">
        <v>1518</v>
      </c>
      <c r="M774" s="1">
        <v>50</v>
      </c>
      <c r="N774" s="1" t="s">
        <v>3991</v>
      </c>
      <c r="O774" s="1">
        <v>40</v>
      </c>
      <c r="P774" s="1" t="s">
        <v>3992</v>
      </c>
      <c r="Q774" s="1" t="s">
        <v>796</v>
      </c>
      <c r="R774" s="1" t="s">
        <v>315</v>
      </c>
      <c r="S774" s="1" t="s">
        <v>73</v>
      </c>
      <c r="T774" s="1" t="s">
        <v>3993</v>
      </c>
      <c r="U774" s="1" t="s">
        <v>3994</v>
      </c>
      <c r="V774" s="1" t="s">
        <v>38</v>
      </c>
      <c r="W774" s="1" t="s">
        <v>3995</v>
      </c>
      <c r="X774" s="1">
        <v>10000742</v>
      </c>
      <c r="Z774" s="1" t="s">
        <v>3996</v>
      </c>
      <c r="AA774" s="1" t="s">
        <v>41</v>
      </c>
    </row>
    <row r="775" spans="1:28" x14ac:dyDescent="0.3">
      <c r="A775" s="1">
        <v>2009</v>
      </c>
      <c r="B775" s="1" t="s">
        <v>3999</v>
      </c>
      <c r="C775" s="1" t="s">
        <v>4000</v>
      </c>
      <c r="D775" s="1" t="s">
        <v>4001</v>
      </c>
      <c r="E775" s="1" t="s">
        <v>4010</v>
      </c>
      <c r="F775" s="1" t="s">
        <v>66</v>
      </c>
      <c r="G775" s="1" t="s">
        <v>4002</v>
      </c>
      <c r="H775" s="1" t="s">
        <v>4003</v>
      </c>
      <c r="I775" s="1" t="s">
        <v>4004</v>
      </c>
      <c r="J775" s="1">
        <f t="shared" si="23"/>
        <v>78</v>
      </c>
      <c r="K775" s="1">
        <f t="shared" si="18"/>
        <v>0.5</v>
      </c>
      <c r="L775" s="1" t="s">
        <v>4005</v>
      </c>
      <c r="M775" s="1">
        <v>4.5</v>
      </c>
      <c r="N775" s="1" t="s">
        <v>4006</v>
      </c>
      <c r="O775" s="1">
        <v>45</v>
      </c>
      <c r="P775" s="1" t="s">
        <v>4007</v>
      </c>
      <c r="Q775" s="1" t="s">
        <v>33</v>
      </c>
      <c r="R775" s="1" t="s">
        <v>103</v>
      </c>
      <c r="S775" s="1">
        <v>7.4</v>
      </c>
      <c r="T775" s="1" t="s">
        <v>36</v>
      </c>
      <c r="U775" s="1" t="s">
        <v>4008</v>
      </c>
      <c r="V775" s="1" t="s">
        <v>38</v>
      </c>
      <c r="W775" s="1" t="s">
        <v>91</v>
      </c>
      <c r="X775" s="1">
        <v>10000743</v>
      </c>
      <c r="Z775" s="1" t="s">
        <v>4009</v>
      </c>
      <c r="AA775" s="1" t="s">
        <v>41</v>
      </c>
    </row>
    <row r="776" spans="1:28" x14ac:dyDescent="0.3">
      <c r="A776" s="1">
        <v>2009</v>
      </c>
      <c r="B776" s="1" t="s">
        <v>3999</v>
      </c>
      <c r="C776" s="1" t="s">
        <v>4000</v>
      </c>
      <c r="D776" s="1" t="s">
        <v>4001</v>
      </c>
      <c r="E776" s="1" t="s">
        <v>4010</v>
      </c>
      <c r="F776" s="1" t="s">
        <v>66</v>
      </c>
      <c r="G776" s="1" t="s">
        <v>4011</v>
      </c>
      <c r="H776" s="1" t="s">
        <v>4003</v>
      </c>
      <c r="I776" s="1" t="s">
        <v>4012</v>
      </c>
      <c r="J776" s="1">
        <f t="shared" si="23"/>
        <v>81</v>
      </c>
      <c r="K776" s="1">
        <f t="shared" si="18"/>
        <v>0.49382716049382713</v>
      </c>
      <c r="L776" s="1" t="s">
        <v>4013</v>
      </c>
      <c r="M776" s="1">
        <v>6.1</v>
      </c>
      <c r="N776" s="1" t="s">
        <v>4006</v>
      </c>
      <c r="O776" s="1">
        <v>45</v>
      </c>
      <c r="P776" s="1" t="s">
        <v>4007</v>
      </c>
      <c r="Q776" s="1" t="s">
        <v>33</v>
      </c>
      <c r="R776" s="1" t="s">
        <v>103</v>
      </c>
      <c r="S776" s="1">
        <v>7.4</v>
      </c>
      <c r="T776" s="1" t="s">
        <v>36</v>
      </c>
      <c r="U776" s="1" t="s">
        <v>4008</v>
      </c>
      <c r="V776" s="1" t="s">
        <v>38</v>
      </c>
      <c r="W776" s="1" t="s">
        <v>91</v>
      </c>
      <c r="X776" s="1">
        <v>10000744</v>
      </c>
      <c r="Z776" s="1" t="s">
        <v>4009</v>
      </c>
      <c r="AA776" s="1" t="s">
        <v>41</v>
      </c>
    </row>
    <row r="777" spans="1:28" x14ac:dyDescent="0.3">
      <c r="A777" s="1">
        <v>2009</v>
      </c>
      <c r="B777" s="1" t="s">
        <v>3999</v>
      </c>
      <c r="C777" s="1" t="s">
        <v>4000</v>
      </c>
      <c r="D777" s="1" t="s">
        <v>4001</v>
      </c>
      <c r="E777" s="1" t="s">
        <v>4010</v>
      </c>
      <c r="F777" s="1" t="s">
        <v>66</v>
      </c>
      <c r="G777" s="1" t="s">
        <v>4014</v>
      </c>
      <c r="H777" s="1" t="s">
        <v>4003</v>
      </c>
      <c r="I777" s="1" t="s">
        <v>4015</v>
      </c>
      <c r="J777" s="1">
        <f t="shared" si="23"/>
        <v>78</v>
      </c>
      <c r="K777" s="1">
        <f t="shared" si="18"/>
        <v>0.5</v>
      </c>
      <c r="L777" s="1" t="s">
        <v>4016</v>
      </c>
      <c r="M777" s="1">
        <v>184.6</v>
      </c>
      <c r="N777" s="1" t="s">
        <v>4006</v>
      </c>
      <c r="O777" s="1">
        <v>45</v>
      </c>
      <c r="P777" s="1" t="s">
        <v>4007</v>
      </c>
      <c r="Q777" s="1" t="s">
        <v>33</v>
      </c>
      <c r="R777" s="1" t="s">
        <v>103</v>
      </c>
      <c r="S777" s="1">
        <v>7.4</v>
      </c>
      <c r="T777" s="1" t="s">
        <v>36</v>
      </c>
      <c r="U777" s="1" t="s">
        <v>4008</v>
      </c>
      <c r="V777" s="1" t="s">
        <v>38</v>
      </c>
      <c r="W777" s="1" t="s">
        <v>91</v>
      </c>
      <c r="X777" s="1">
        <v>10000745</v>
      </c>
      <c r="Z777" s="1" t="s">
        <v>4009</v>
      </c>
      <c r="AA777" s="1" t="s">
        <v>41</v>
      </c>
    </row>
    <row r="778" spans="1:28" x14ac:dyDescent="0.3">
      <c r="A778" s="1">
        <v>2009</v>
      </c>
      <c r="B778" s="1" t="s">
        <v>3999</v>
      </c>
      <c r="C778" s="1" t="s">
        <v>4000</v>
      </c>
      <c r="D778" s="1" t="s">
        <v>4001</v>
      </c>
      <c r="E778" s="1" t="s">
        <v>4010</v>
      </c>
      <c r="F778" s="1" t="s">
        <v>66</v>
      </c>
      <c r="G778" s="1" t="s">
        <v>4017</v>
      </c>
      <c r="H778" s="1" t="s">
        <v>4003</v>
      </c>
      <c r="I778" s="1" t="s">
        <v>4018</v>
      </c>
      <c r="J778" s="1">
        <f t="shared" si="23"/>
        <v>80</v>
      </c>
      <c r="K778" s="1">
        <f t="shared" si="18"/>
        <v>0.51249999999999996</v>
      </c>
      <c r="L778" s="1" t="s">
        <v>4019</v>
      </c>
      <c r="M778" s="1">
        <v>106.1</v>
      </c>
      <c r="N778" s="1" t="s">
        <v>4006</v>
      </c>
      <c r="O778" s="1">
        <v>45</v>
      </c>
      <c r="P778" s="1" t="s">
        <v>4007</v>
      </c>
      <c r="Q778" s="1" t="s">
        <v>33</v>
      </c>
      <c r="R778" s="1" t="s">
        <v>103</v>
      </c>
      <c r="S778" s="1" t="s">
        <v>73</v>
      </c>
      <c r="T778" s="1" t="s">
        <v>36</v>
      </c>
      <c r="U778" s="1" t="s">
        <v>4008</v>
      </c>
      <c r="V778" s="1" t="s">
        <v>38</v>
      </c>
      <c r="W778" s="1" t="s">
        <v>91</v>
      </c>
      <c r="X778" s="1">
        <v>10000746</v>
      </c>
      <c r="Z778" s="1" t="s">
        <v>4009</v>
      </c>
      <c r="AA778" s="1" t="s">
        <v>41</v>
      </c>
    </row>
    <row r="779" spans="1:28" x14ac:dyDescent="0.3">
      <c r="A779" s="1">
        <v>2009</v>
      </c>
      <c r="B779" s="1" t="s">
        <v>3999</v>
      </c>
      <c r="C779" s="1" t="s">
        <v>4000</v>
      </c>
      <c r="D779" s="1" t="s">
        <v>4001</v>
      </c>
      <c r="E779" s="1" t="s">
        <v>4010</v>
      </c>
      <c r="F779" s="1" t="s">
        <v>66</v>
      </c>
      <c r="G779" s="1" t="s">
        <v>4020</v>
      </c>
      <c r="H779" s="1" t="s">
        <v>4003</v>
      </c>
      <c r="I779" s="1" t="s">
        <v>4021</v>
      </c>
      <c r="J779" s="1">
        <f t="shared" si="23"/>
        <v>81</v>
      </c>
      <c r="K779" s="1">
        <f t="shared" si="18"/>
        <v>0.48148148148148145</v>
      </c>
      <c r="L779" s="1" t="s">
        <v>4022</v>
      </c>
      <c r="M779" s="1">
        <v>256</v>
      </c>
      <c r="N779" s="1" t="s">
        <v>4006</v>
      </c>
      <c r="O779" s="1">
        <v>45</v>
      </c>
      <c r="P779" s="1" t="s">
        <v>4007</v>
      </c>
      <c r="Q779" s="1" t="s">
        <v>33</v>
      </c>
      <c r="R779" s="1" t="s">
        <v>103</v>
      </c>
      <c r="S779" s="1" t="s">
        <v>73</v>
      </c>
      <c r="T779" s="1" t="s">
        <v>36</v>
      </c>
      <c r="U779" s="1" t="s">
        <v>4008</v>
      </c>
      <c r="V779" s="1" t="s">
        <v>38</v>
      </c>
      <c r="W779" s="1" t="s">
        <v>91</v>
      </c>
      <c r="X779" s="1">
        <v>10000747</v>
      </c>
      <c r="Z779" s="1" t="s">
        <v>4009</v>
      </c>
      <c r="AA779" s="1" t="s">
        <v>41</v>
      </c>
    </row>
    <row r="780" spans="1:28" x14ac:dyDescent="0.3">
      <c r="A780" s="1">
        <v>2009</v>
      </c>
      <c r="B780" s="1" t="s">
        <v>3999</v>
      </c>
      <c r="C780" s="1" t="s">
        <v>4000</v>
      </c>
      <c r="D780" s="1" t="s">
        <v>4001</v>
      </c>
      <c r="E780" s="1" t="s">
        <v>4010</v>
      </c>
      <c r="F780" s="1" t="s">
        <v>66</v>
      </c>
      <c r="G780" s="1" t="s">
        <v>4023</v>
      </c>
      <c r="H780" s="1" t="s">
        <v>4003</v>
      </c>
      <c r="I780" s="1" t="s">
        <v>4024</v>
      </c>
      <c r="J780" s="1">
        <f t="shared" si="23"/>
        <v>81</v>
      </c>
      <c r="K780" s="1">
        <f t="shared" si="18"/>
        <v>0.54320987654320985</v>
      </c>
      <c r="L780" s="1" t="s">
        <v>4025</v>
      </c>
      <c r="M780" s="1">
        <v>204.6</v>
      </c>
      <c r="N780" s="1" t="s">
        <v>4006</v>
      </c>
      <c r="O780" s="1">
        <v>45</v>
      </c>
      <c r="P780" s="1" t="s">
        <v>4007</v>
      </c>
      <c r="Q780" s="1" t="s">
        <v>33</v>
      </c>
      <c r="R780" s="1" t="s">
        <v>103</v>
      </c>
      <c r="S780" s="1">
        <v>7.4</v>
      </c>
      <c r="T780" s="1" t="s">
        <v>36</v>
      </c>
      <c r="U780" s="1" t="s">
        <v>4008</v>
      </c>
      <c r="V780" s="1" t="s">
        <v>38</v>
      </c>
      <c r="W780" s="1" t="s">
        <v>91</v>
      </c>
      <c r="X780" s="1">
        <v>10000748</v>
      </c>
      <c r="Z780" s="1" t="s">
        <v>4009</v>
      </c>
      <c r="AA780" s="1" t="s">
        <v>41</v>
      </c>
    </row>
    <row r="781" spans="1:28" x14ac:dyDescent="0.3">
      <c r="A781" s="1">
        <v>2009</v>
      </c>
      <c r="B781" s="1" t="s">
        <v>4026</v>
      </c>
      <c r="C781" s="1" t="s">
        <v>4027</v>
      </c>
      <c r="D781" s="1" t="s">
        <v>4028</v>
      </c>
      <c r="E781" s="1" t="s">
        <v>4029</v>
      </c>
      <c r="F781" s="1" t="s">
        <v>26</v>
      </c>
      <c r="G781" s="1" t="s">
        <v>4030</v>
      </c>
      <c r="H781" s="1" t="s">
        <v>4031</v>
      </c>
      <c r="I781" s="1" t="s">
        <v>4032</v>
      </c>
      <c r="J781" s="1">
        <f t="shared" si="23"/>
        <v>76</v>
      </c>
      <c r="K781" s="1">
        <f t="shared" si="18"/>
        <v>0.53947368421052633</v>
      </c>
      <c r="L781" s="1" t="s">
        <v>4033</v>
      </c>
      <c r="M781" s="1">
        <v>0.17699999999999999</v>
      </c>
      <c r="N781" s="1" t="s">
        <v>4034</v>
      </c>
      <c r="O781" s="1">
        <v>40</v>
      </c>
      <c r="P781" s="1" t="s">
        <v>4035</v>
      </c>
      <c r="Q781" s="1" t="s">
        <v>796</v>
      </c>
      <c r="R781" s="1" t="s">
        <v>315</v>
      </c>
      <c r="S781" s="1" t="s">
        <v>73</v>
      </c>
      <c r="T781" s="1" t="s">
        <v>36</v>
      </c>
      <c r="U781" s="1" t="s">
        <v>4036</v>
      </c>
      <c r="V781" s="1" t="s">
        <v>38</v>
      </c>
      <c r="W781" s="1" t="s">
        <v>4037</v>
      </c>
      <c r="X781" s="1">
        <v>10000749</v>
      </c>
      <c r="Z781" s="1" t="s">
        <v>4038</v>
      </c>
      <c r="AA781" s="1" t="s">
        <v>41</v>
      </c>
    </row>
    <row r="782" spans="1:28" x14ac:dyDescent="0.3">
      <c r="A782" s="1">
        <v>2009</v>
      </c>
      <c r="B782" s="1" t="s">
        <v>4026</v>
      </c>
      <c r="C782" s="1" t="s">
        <v>4027</v>
      </c>
      <c r="D782" s="1" t="s">
        <v>4028</v>
      </c>
      <c r="E782" s="1" t="s">
        <v>4029</v>
      </c>
      <c r="F782" s="1" t="s">
        <v>26</v>
      </c>
      <c r="G782" s="1" t="s">
        <v>4039</v>
      </c>
      <c r="H782" s="1" t="s">
        <v>4031</v>
      </c>
      <c r="I782" s="1" t="s">
        <v>4040</v>
      </c>
      <c r="J782" s="1">
        <f t="shared" si="23"/>
        <v>76</v>
      </c>
      <c r="K782" s="1">
        <f t="shared" si="18"/>
        <v>0.57894736842105265</v>
      </c>
      <c r="L782" s="1" t="s">
        <v>4041</v>
      </c>
      <c r="M782" s="1">
        <v>0.92</v>
      </c>
      <c r="N782" s="1" t="s">
        <v>4034</v>
      </c>
      <c r="O782" s="1">
        <v>40</v>
      </c>
      <c r="P782" s="1" t="s">
        <v>4035</v>
      </c>
      <c r="Q782" s="1" t="s">
        <v>796</v>
      </c>
      <c r="R782" s="1" t="s">
        <v>315</v>
      </c>
      <c r="S782" s="1" t="s">
        <v>73</v>
      </c>
      <c r="T782" s="1" t="s">
        <v>36</v>
      </c>
      <c r="U782" s="1" t="s">
        <v>4036</v>
      </c>
      <c r="V782" s="1" t="s">
        <v>38</v>
      </c>
      <c r="W782" s="1" t="s">
        <v>4037</v>
      </c>
      <c r="X782" s="1">
        <v>10000750</v>
      </c>
      <c r="Z782" s="1" t="s">
        <v>4038</v>
      </c>
      <c r="AA782" s="1" t="s">
        <v>41</v>
      </c>
    </row>
    <row r="783" spans="1:28" x14ac:dyDescent="0.3">
      <c r="A783" s="1">
        <v>2009</v>
      </c>
      <c r="B783" s="1" t="s">
        <v>4042</v>
      </c>
      <c r="C783" s="1" t="s">
        <v>4043</v>
      </c>
      <c r="D783" s="1" t="s">
        <v>4044</v>
      </c>
      <c r="E783" s="1" t="s">
        <v>4045</v>
      </c>
      <c r="F783" s="1" t="s">
        <v>66</v>
      </c>
      <c r="G783" s="1" t="s">
        <v>4046</v>
      </c>
      <c r="H783" s="1" t="s">
        <v>4047</v>
      </c>
      <c r="I783" s="1" t="s">
        <v>4048</v>
      </c>
      <c r="J783" s="1">
        <f t="shared" si="23"/>
        <v>74</v>
      </c>
      <c r="K783" s="1">
        <f t="shared" si="18"/>
        <v>0.51351351351351349</v>
      </c>
      <c r="L783" s="1" t="s">
        <v>4049</v>
      </c>
      <c r="M783" s="1">
        <v>111</v>
      </c>
      <c r="N783" s="1" t="s">
        <v>4050</v>
      </c>
      <c r="O783" s="1">
        <v>30</v>
      </c>
      <c r="P783" s="1" t="s">
        <v>4051</v>
      </c>
      <c r="Q783" s="1" t="s">
        <v>57</v>
      </c>
      <c r="R783" s="1" t="s">
        <v>103</v>
      </c>
      <c r="S783" s="1">
        <v>7.4</v>
      </c>
      <c r="T783" s="1" t="s">
        <v>36</v>
      </c>
      <c r="U783" s="1" t="s">
        <v>4052</v>
      </c>
      <c r="V783" s="1" t="s">
        <v>38</v>
      </c>
      <c r="W783" s="1" t="s">
        <v>91</v>
      </c>
      <c r="X783" s="1">
        <v>10000751</v>
      </c>
      <c r="Z783" s="1" t="s">
        <v>4053</v>
      </c>
      <c r="AA783" s="1" t="s">
        <v>41</v>
      </c>
    </row>
    <row r="784" spans="1:28" x14ac:dyDescent="0.3">
      <c r="A784" s="1">
        <v>2015</v>
      </c>
      <c r="B784" s="1" t="s">
        <v>4054</v>
      </c>
      <c r="C784" s="1" t="s">
        <v>3921</v>
      </c>
      <c r="D784" s="1" t="s">
        <v>4055</v>
      </c>
      <c r="E784" s="1" t="s">
        <v>8619</v>
      </c>
      <c r="F784" s="1" t="s">
        <v>66</v>
      </c>
      <c r="G784" s="1" t="s">
        <v>4056</v>
      </c>
      <c r="H784" s="1" t="s">
        <v>4057</v>
      </c>
      <c r="I784" s="1" t="s">
        <v>4048</v>
      </c>
      <c r="J784" s="1">
        <f t="shared" si="23"/>
        <v>74</v>
      </c>
      <c r="K784" s="1">
        <f t="shared" si="18"/>
        <v>0.51351351351351349</v>
      </c>
      <c r="L784" s="1" t="s">
        <v>4049</v>
      </c>
      <c r="M784" s="1">
        <v>111</v>
      </c>
      <c r="N784" s="1" t="s">
        <v>4058</v>
      </c>
      <c r="O784" s="1">
        <v>30</v>
      </c>
      <c r="P784" s="1" t="s">
        <v>4059</v>
      </c>
      <c r="Q784" s="1" t="s">
        <v>57</v>
      </c>
      <c r="R784" s="1" t="s">
        <v>58</v>
      </c>
      <c r="S784" s="1" t="s">
        <v>59</v>
      </c>
      <c r="T784" s="1" t="s">
        <v>36</v>
      </c>
      <c r="U784" s="1" t="s">
        <v>4060</v>
      </c>
      <c r="V784" s="1" t="s">
        <v>38</v>
      </c>
      <c r="W784" s="1" t="s">
        <v>8620</v>
      </c>
      <c r="X784" s="1">
        <v>10000751</v>
      </c>
      <c r="Z784" s="1" t="s">
        <v>4061</v>
      </c>
      <c r="AA784" s="1" t="s">
        <v>41</v>
      </c>
    </row>
    <row r="785" spans="1:28" x14ac:dyDescent="0.3">
      <c r="A785" s="1">
        <v>2009</v>
      </c>
      <c r="B785" s="1" t="s">
        <v>4062</v>
      </c>
      <c r="C785" s="1" t="s">
        <v>382</v>
      </c>
      <c r="D785" s="1" t="s">
        <v>4063</v>
      </c>
      <c r="E785" s="1" t="s">
        <v>4064</v>
      </c>
      <c r="F785" s="1" t="s">
        <v>107</v>
      </c>
      <c r="G785" s="1" t="s">
        <v>4065</v>
      </c>
      <c r="H785" s="1" t="s">
        <v>4066</v>
      </c>
      <c r="I785" s="1" t="s">
        <v>4067</v>
      </c>
      <c r="J785" s="1">
        <f t="shared" si="23"/>
        <v>37</v>
      </c>
      <c r="K785" s="1">
        <f t="shared" si="18"/>
        <v>0.56756756756756754</v>
      </c>
      <c r="L785" s="1" t="s">
        <v>4068</v>
      </c>
      <c r="M785" s="1">
        <v>1.1000000000000001</v>
      </c>
      <c r="N785" s="1" t="s">
        <v>4069</v>
      </c>
      <c r="O785" s="1">
        <v>40</v>
      </c>
      <c r="P785" s="1" t="s">
        <v>4070</v>
      </c>
      <c r="Q785" s="1" t="s">
        <v>796</v>
      </c>
      <c r="R785" s="1" t="s">
        <v>315</v>
      </c>
      <c r="S785" s="1" t="s">
        <v>73</v>
      </c>
      <c r="T785" s="1" t="s">
        <v>36</v>
      </c>
      <c r="U785" s="1" t="s">
        <v>4071</v>
      </c>
      <c r="V785" s="1" t="s">
        <v>4072</v>
      </c>
      <c r="W785" s="1" t="s">
        <v>4073</v>
      </c>
      <c r="X785" s="1">
        <v>10000752</v>
      </c>
      <c r="Z785" s="1" t="s">
        <v>4074</v>
      </c>
      <c r="AA785" s="1" t="s">
        <v>41</v>
      </c>
    </row>
    <row r="786" spans="1:28" x14ac:dyDescent="0.3">
      <c r="A786" s="1">
        <v>2009</v>
      </c>
      <c r="B786" s="1" t="s">
        <v>4075</v>
      </c>
      <c r="C786" s="1" t="s">
        <v>289</v>
      </c>
      <c r="D786" s="1" t="s">
        <v>4076</v>
      </c>
      <c r="E786" s="1" t="s">
        <v>4077</v>
      </c>
      <c r="F786" s="1" t="s">
        <v>66</v>
      </c>
      <c r="G786" s="1" t="s">
        <v>4078</v>
      </c>
      <c r="H786" s="1" t="s">
        <v>4079</v>
      </c>
      <c r="I786" s="1" t="s">
        <v>4080</v>
      </c>
      <c r="J786" s="1">
        <f t="shared" si="23"/>
        <v>95</v>
      </c>
      <c r="K786" s="1">
        <f t="shared" si="18"/>
        <v>0.6</v>
      </c>
      <c r="L786" s="1" t="s">
        <v>4081</v>
      </c>
      <c r="M786" s="1">
        <v>93.62</v>
      </c>
      <c r="N786" s="1" t="s">
        <v>4082</v>
      </c>
      <c r="O786" s="1">
        <v>60</v>
      </c>
      <c r="P786" s="1" t="s">
        <v>36</v>
      </c>
      <c r="Q786" s="1" t="s">
        <v>57</v>
      </c>
      <c r="R786" s="1" t="s">
        <v>58</v>
      </c>
      <c r="S786" s="1" t="s">
        <v>59</v>
      </c>
      <c r="T786" s="1" t="s">
        <v>4083</v>
      </c>
      <c r="U786" s="1" t="s">
        <v>4084</v>
      </c>
      <c r="V786" s="1" t="s">
        <v>38</v>
      </c>
      <c r="W786" s="1" t="s">
        <v>91</v>
      </c>
      <c r="X786" s="1">
        <v>10000753</v>
      </c>
      <c r="Z786" s="1" t="s">
        <v>4085</v>
      </c>
      <c r="AA786" s="1" t="s">
        <v>41</v>
      </c>
    </row>
    <row r="787" spans="1:28" x14ac:dyDescent="0.3">
      <c r="A787" s="1">
        <v>2009</v>
      </c>
      <c r="B787" s="1" t="s">
        <v>4075</v>
      </c>
      <c r="C787" s="1" t="s">
        <v>289</v>
      </c>
      <c r="D787" s="1" t="s">
        <v>4076</v>
      </c>
      <c r="E787" s="1" t="s">
        <v>4077</v>
      </c>
      <c r="F787" s="1" t="s">
        <v>66</v>
      </c>
      <c r="G787" s="1" t="s">
        <v>4086</v>
      </c>
      <c r="H787" s="1" t="s">
        <v>4079</v>
      </c>
      <c r="I787" s="1" t="s">
        <v>4087</v>
      </c>
      <c r="J787" s="1">
        <f t="shared" si="23"/>
        <v>95</v>
      </c>
      <c r="K787" s="1">
        <f t="shared" si="18"/>
        <v>0.57894736842105265</v>
      </c>
      <c r="L787" s="1" t="s">
        <v>36</v>
      </c>
      <c r="M787" s="1" t="str">
        <f t="shared" ref="M787:M790" si="24">IF(L787="Not reported","N/A","")</f>
        <v>N/A</v>
      </c>
      <c r="N787" s="1" t="s">
        <v>4082</v>
      </c>
      <c r="O787" s="1">
        <v>60</v>
      </c>
      <c r="P787" s="1" t="s">
        <v>36</v>
      </c>
      <c r="Q787" s="1" t="str">
        <f ca="1">IFERROR(__xludf.DUMMYFUNCTION("IFNA(IFS(REGEXMATCH(R788,""MgCl""),""MgCl"",REGEXMATCH(R788,""CaCl""),""CaCl"", REGEXMATCH(R788,""MgCl CaCl""),""MgCl CaCl""),""None"")
"),"None")</f>
        <v>None</v>
      </c>
      <c r="R787" s="1" t="s">
        <v>58</v>
      </c>
      <c r="S787" s="1" t="s">
        <v>59</v>
      </c>
      <c r="T787" s="1" t="s">
        <v>4083</v>
      </c>
      <c r="U787" s="1" t="s">
        <v>4084</v>
      </c>
      <c r="V787" s="1" t="s">
        <v>38</v>
      </c>
      <c r="W787" s="1" t="s">
        <v>91</v>
      </c>
      <c r="X787" s="1">
        <v>10000754</v>
      </c>
      <c r="Z787" s="1" t="s">
        <v>4085</v>
      </c>
      <c r="AA787" s="1" t="s">
        <v>41</v>
      </c>
    </row>
    <row r="788" spans="1:28" x14ac:dyDescent="0.3">
      <c r="A788" s="1">
        <v>2009</v>
      </c>
      <c r="B788" s="1" t="s">
        <v>4075</v>
      </c>
      <c r="C788" s="1" t="s">
        <v>289</v>
      </c>
      <c r="D788" s="1" t="s">
        <v>4076</v>
      </c>
      <c r="E788" s="1" t="s">
        <v>4077</v>
      </c>
      <c r="F788" s="1" t="s">
        <v>66</v>
      </c>
      <c r="G788" s="1" t="s">
        <v>4088</v>
      </c>
      <c r="H788" s="1" t="s">
        <v>4079</v>
      </c>
      <c r="I788" s="1" t="s">
        <v>4089</v>
      </c>
      <c r="J788" s="1">
        <f t="shared" si="23"/>
        <v>95</v>
      </c>
      <c r="K788" s="1">
        <f t="shared" si="18"/>
        <v>0.54736842105263162</v>
      </c>
      <c r="L788" s="1" t="s">
        <v>36</v>
      </c>
      <c r="M788" s="1" t="str">
        <f t="shared" si="24"/>
        <v>N/A</v>
      </c>
      <c r="N788" s="1" t="s">
        <v>4082</v>
      </c>
      <c r="O788" s="1">
        <v>60</v>
      </c>
      <c r="P788" s="1" t="s">
        <v>36</v>
      </c>
      <c r="Q788" s="1" t="str">
        <f ca="1">IFERROR(__xludf.DUMMYFUNCTION("IFNA(IFS(REGEXMATCH(R789,""MgCl""),""MgCl"",REGEXMATCH(R789,""CaCl""),""CaCl"", REGEXMATCH(R789,""MgCl CaCl""),""MgCl CaCl""),""None"")
"),"None")</f>
        <v>None</v>
      </c>
      <c r="R788" s="1" t="s">
        <v>58</v>
      </c>
      <c r="S788" s="1" t="s">
        <v>59</v>
      </c>
      <c r="T788" s="1" t="s">
        <v>4083</v>
      </c>
      <c r="U788" s="1" t="s">
        <v>4084</v>
      </c>
      <c r="V788" s="1" t="s">
        <v>38</v>
      </c>
      <c r="W788" s="1" t="s">
        <v>91</v>
      </c>
      <c r="X788" s="1">
        <v>10000755</v>
      </c>
      <c r="Z788" s="1" t="s">
        <v>4085</v>
      </c>
      <c r="AA788" s="1" t="s">
        <v>41</v>
      </c>
    </row>
    <row r="789" spans="1:28" x14ac:dyDescent="0.3">
      <c r="A789" s="1">
        <v>2009</v>
      </c>
      <c r="B789" s="1" t="s">
        <v>4090</v>
      </c>
      <c r="C789" s="1" t="s">
        <v>1301</v>
      </c>
      <c r="D789" s="1" t="s">
        <v>4091</v>
      </c>
      <c r="E789" s="1" t="s">
        <v>4099</v>
      </c>
      <c r="F789" s="1" t="s">
        <v>66</v>
      </c>
      <c r="G789" s="1" t="s">
        <v>4092</v>
      </c>
      <c r="H789" s="1" t="s">
        <v>4093</v>
      </c>
      <c r="I789" s="1" t="s">
        <v>4094</v>
      </c>
      <c r="J789" s="1">
        <f t="shared" si="23"/>
        <v>101</v>
      </c>
      <c r="K789" s="1">
        <f t="shared" si="18"/>
        <v>0.51485148514851486</v>
      </c>
      <c r="L789" s="1" t="s">
        <v>36</v>
      </c>
      <c r="M789" s="1" t="str">
        <f t="shared" si="24"/>
        <v>N/A</v>
      </c>
      <c r="N789" s="1" t="s">
        <v>4095</v>
      </c>
      <c r="O789" s="1">
        <v>60</v>
      </c>
      <c r="P789" s="1" t="s">
        <v>4096</v>
      </c>
      <c r="Q789" s="1" t="str">
        <f ca="1">IFERROR(__xludf.DUMMYFUNCTION("IFNA(IFS(REGEXMATCH(R790,""MgCl""),""MgCl"",REGEXMATCH(R790,""CaCl""),""CaCl"", REGEXMATCH(R790,""MgCl CaCl""),""MgCl CaCl""),""None"")
"),"MgCl")</f>
        <v>MgCl</v>
      </c>
      <c r="R789" s="1" t="s">
        <v>34</v>
      </c>
      <c r="S789" s="1">
        <v>7.6</v>
      </c>
      <c r="T789" s="1" t="s">
        <v>36</v>
      </c>
      <c r="U789" s="1" t="s">
        <v>4097</v>
      </c>
      <c r="V789" s="1" t="s">
        <v>38</v>
      </c>
      <c r="W789" s="1" t="s">
        <v>91</v>
      </c>
      <c r="X789" s="1">
        <v>10000756</v>
      </c>
      <c r="Z789" s="1" t="s">
        <v>4098</v>
      </c>
      <c r="AA789" s="1" t="s">
        <v>41</v>
      </c>
    </row>
    <row r="790" spans="1:28" x14ac:dyDescent="0.3">
      <c r="A790" s="1">
        <v>2009</v>
      </c>
      <c r="B790" s="1" t="s">
        <v>4090</v>
      </c>
      <c r="C790" s="1" t="s">
        <v>1301</v>
      </c>
      <c r="D790" s="1" t="s">
        <v>4091</v>
      </c>
      <c r="E790" s="1" t="s">
        <v>4099</v>
      </c>
      <c r="F790" s="1" t="s">
        <v>66</v>
      </c>
      <c r="G790" s="1" t="s">
        <v>4100</v>
      </c>
      <c r="H790" s="1" t="s">
        <v>4093</v>
      </c>
      <c r="I790" s="1" t="s">
        <v>4101</v>
      </c>
      <c r="J790" s="1">
        <f t="shared" si="23"/>
        <v>106</v>
      </c>
      <c r="K790" s="1">
        <f t="shared" si="18"/>
        <v>0.660377358490566</v>
      </c>
      <c r="L790" s="1" t="s">
        <v>36</v>
      </c>
      <c r="M790" s="1" t="str">
        <f t="shared" si="24"/>
        <v>N/A</v>
      </c>
      <c r="N790" s="1" t="s">
        <v>4095</v>
      </c>
      <c r="O790" s="1">
        <v>60</v>
      </c>
      <c r="P790" s="1" t="s">
        <v>4096</v>
      </c>
      <c r="Q790" s="1" t="str">
        <f ca="1">IFERROR(__xludf.DUMMYFUNCTION("IFNA(IFS(REGEXMATCH(R791,""MgCl""),""MgCl"",REGEXMATCH(R791,""CaCl""),""CaCl"", REGEXMATCH(R791,""MgCl CaCl""),""MgCl CaCl""),""None"")
"),"MgCl")</f>
        <v>MgCl</v>
      </c>
      <c r="R790" s="1" t="s">
        <v>34</v>
      </c>
      <c r="S790" s="1">
        <v>7.6</v>
      </c>
      <c r="T790" s="1" t="s">
        <v>36</v>
      </c>
      <c r="U790" s="1" t="s">
        <v>4097</v>
      </c>
      <c r="V790" s="1" t="s">
        <v>38</v>
      </c>
      <c r="W790" s="1" t="s">
        <v>91</v>
      </c>
      <c r="X790" s="1">
        <v>10000757</v>
      </c>
      <c r="Z790" s="1" t="s">
        <v>4098</v>
      </c>
      <c r="AA790" s="1" t="s">
        <v>41</v>
      </c>
    </row>
    <row r="791" spans="1:28" x14ac:dyDescent="0.3">
      <c r="A791" s="1">
        <v>2009</v>
      </c>
      <c r="B791" s="1" t="s">
        <v>4090</v>
      </c>
      <c r="C791" s="1" t="s">
        <v>1301</v>
      </c>
      <c r="D791" s="1" t="s">
        <v>4091</v>
      </c>
      <c r="E791" s="1" t="s">
        <v>4099</v>
      </c>
      <c r="F791" s="1" t="s">
        <v>66</v>
      </c>
      <c r="G791" s="1" t="s">
        <v>4102</v>
      </c>
      <c r="H791" s="1" t="s">
        <v>4093</v>
      </c>
      <c r="I791" s="1" t="s">
        <v>4103</v>
      </c>
      <c r="J791" s="1">
        <f t="shared" si="23"/>
        <v>110</v>
      </c>
      <c r="K791" s="1">
        <f t="shared" si="18"/>
        <v>0.68181818181818177</v>
      </c>
      <c r="L791" s="1" t="s">
        <v>4104</v>
      </c>
      <c r="M791" s="1">
        <v>1000</v>
      </c>
      <c r="N791" s="1" t="s">
        <v>4095</v>
      </c>
      <c r="O791" s="1">
        <v>60</v>
      </c>
      <c r="P791" s="1" t="s">
        <v>4096</v>
      </c>
      <c r="Q791" s="1" t="s">
        <v>33</v>
      </c>
      <c r="R791" s="1" t="s">
        <v>34</v>
      </c>
      <c r="S791" s="1">
        <v>7.6</v>
      </c>
      <c r="T791" s="1" t="s">
        <v>36</v>
      </c>
      <c r="U791" s="1" t="s">
        <v>4097</v>
      </c>
      <c r="V791" s="1" t="s">
        <v>38</v>
      </c>
      <c r="W791" s="1" t="s">
        <v>91</v>
      </c>
      <c r="X791" s="1">
        <v>10000758</v>
      </c>
      <c r="Z791" s="1" t="s">
        <v>4098</v>
      </c>
      <c r="AA791" s="1" t="s">
        <v>41</v>
      </c>
    </row>
    <row r="792" spans="1:28" x14ac:dyDescent="0.3">
      <c r="A792" s="1">
        <v>2009</v>
      </c>
      <c r="B792" s="1" t="s">
        <v>4105</v>
      </c>
      <c r="C792" s="1" t="s">
        <v>4106</v>
      </c>
      <c r="D792" s="1" t="s">
        <v>4107</v>
      </c>
      <c r="E792" s="1" t="s">
        <v>4116</v>
      </c>
      <c r="F792" s="1" t="s">
        <v>66</v>
      </c>
      <c r="G792" s="1" t="s">
        <v>4108</v>
      </c>
      <c r="H792" s="1" t="s">
        <v>4109</v>
      </c>
      <c r="I792" s="1" t="s">
        <v>4110</v>
      </c>
      <c r="J792" s="1">
        <f t="shared" si="23"/>
        <v>101</v>
      </c>
      <c r="K792" s="1">
        <f t="shared" si="18"/>
        <v>0.41584158415841582</v>
      </c>
      <c r="L792" s="1" t="s">
        <v>4111</v>
      </c>
      <c r="M792" s="1">
        <v>4.95</v>
      </c>
      <c r="N792" s="1" t="s">
        <v>4112</v>
      </c>
      <c r="O792" s="1">
        <v>40</v>
      </c>
      <c r="P792" s="1" t="s">
        <v>4113</v>
      </c>
      <c r="Q792" s="1" t="s">
        <v>297</v>
      </c>
      <c r="R792" s="1" t="s">
        <v>315</v>
      </c>
      <c r="S792" s="1">
        <v>7.4</v>
      </c>
      <c r="T792" s="1" t="s">
        <v>36</v>
      </c>
      <c r="U792" s="1" t="s">
        <v>4114</v>
      </c>
      <c r="V792" s="1" t="s">
        <v>38</v>
      </c>
      <c r="W792" s="1" t="s">
        <v>91</v>
      </c>
      <c r="X792" s="1">
        <v>10000759</v>
      </c>
      <c r="Z792" s="1" t="s">
        <v>4115</v>
      </c>
      <c r="AA792" s="1" t="s">
        <v>41</v>
      </c>
      <c r="AB792" s="1" t="s">
        <v>8811</v>
      </c>
    </row>
    <row r="793" spans="1:28" x14ac:dyDescent="0.3">
      <c r="A793" s="1">
        <v>2009</v>
      </c>
      <c r="B793" s="1" t="s">
        <v>4105</v>
      </c>
      <c r="C793" s="1" t="s">
        <v>4106</v>
      </c>
      <c r="D793" s="1" t="s">
        <v>4107</v>
      </c>
      <c r="E793" s="1" t="s">
        <v>4116</v>
      </c>
      <c r="F793" s="1" t="s">
        <v>66</v>
      </c>
      <c r="G793" s="1" t="s">
        <v>4108</v>
      </c>
      <c r="H793" s="1" t="s">
        <v>4117</v>
      </c>
      <c r="I793" s="1" t="s">
        <v>4110</v>
      </c>
      <c r="J793" s="1">
        <f t="shared" si="23"/>
        <v>101</v>
      </c>
      <c r="K793" s="1">
        <f t="shared" si="18"/>
        <v>0.41584158415841582</v>
      </c>
      <c r="L793" s="1" t="s">
        <v>4118</v>
      </c>
      <c r="M793" s="1">
        <v>7.05</v>
      </c>
      <c r="N793" s="1" t="s">
        <v>4112</v>
      </c>
      <c r="O793" s="1">
        <v>40</v>
      </c>
      <c r="P793" s="1" t="s">
        <v>4113</v>
      </c>
      <c r="Q793" s="1" t="s">
        <v>297</v>
      </c>
      <c r="R793" s="1" t="s">
        <v>315</v>
      </c>
      <c r="S793" s="1">
        <v>7.4</v>
      </c>
      <c r="T793" s="1" t="s">
        <v>36</v>
      </c>
      <c r="U793" s="1" t="s">
        <v>4114</v>
      </c>
      <c r="V793" s="1" t="s">
        <v>38</v>
      </c>
      <c r="W793" s="1" t="s">
        <v>91</v>
      </c>
      <c r="X793" s="1">
        <v>10000759</v>
      </c>
      <c r="Z793" s="1" t="s">
        <v>4115</v>
      </c>
      <c r="AA793" s="1" t="s">
        <v>41</v>
      </c>
    </row>
    <row r="794" spans="1:28" x14ac:dyDescent="0.3">
      <c r="A794" s="1">
        <v>2009</v>
      </c>
      <c r="B794" s="1" t="s">
        <v>4119</v>
      </c>
      <c r="C794" s="1" t="s">
        <v>4120</v>
      </c>
      <c r="D794" s="1" t="s">
        <v>4121</v>
      </c>
      <c r="E794" s="1" t="s">
        <v>8621</v>
      </c>
      <c r="F794" s="1" t="s">
        <v>107</v>
      </c>
      <c r="G794" s="1" t="s">
        <v>4122</v>
      </c>
      <c r="H794" s="1" t="s">
        <v>4123</v>
      </c>
      <c r="I794" s="1" t="s">
        <v>4124</v>
      </c>
      <c r="J794" s="1">
        <f t="shared" si="23"/>
        <v>90</v>
      </c>
      <c r="K794" s="1">
        <f t="shared" si="18"/>
        <v>0.52222222222222225</v>
      </c>
      <c r="L794" s="1" t="s">
        <v>36</v>
      </c>
      <c r="M794" s="1" t="str">
        <f t="shared" ref="M794:M796" si="25">IF(L794="Not reported","N/A","")</f>
        <v>N/A</v>
      </c>
      <c r="N794" s="1" t="s">
        <v>4125</v>
      </c>
      <c r="O794" s="1">
        <v>50</v>
      </c>
      <c r="P794" s="1" t="s">
        <v>4126</v>
      </c>
      <c r="Q794" s="1" t="str">
        <f ca="1">IFERROR(__xludf.DUMMYFUNCTION("IFNA(IFS(REGEXMATCH(R795,""MgCl""),""MgCl"",REGEXMATCH(R795,""CaCl""),""CaCl"", REGEXMATCH(R795,""MgCl CaCl""),""MgCl CaCl""),""None"")
"),"MgCl")</f>
        <v>MgCl</v>
      </c>
      <c r="R794" s="1" t="s">
        <v>103</v>
      </c>
      <c r="S794" s="1" t="s">
        <v>59</v>
      </c>
      <c r="T794" s="1" t="s">
        <v>36</v>
      </c>
      <c r="U794" s="1" t="s">
        <v>4127</v>
      </c>
      <c r="V794" s="1" t="s">
        <v>38</v>
      </c>
      <c r="W794" s="1" t="s">
        <v>4128</v>
      </c>
      <c r="X794" s="1">
        <v>10000760</v>
      </c>
      <c r="Z794" s="1" t="s">
        <v>4129</v>
      </c>
      <c r="AA794" s="1" t="s">
        <v>41</v>
      </c>
    </row>
    <row r="795" spans="1:28" x14ac:dyDescent="0.3">
      <c r="A795" s="1">
        <v>2009</v>
      </c>
      <c r="B795" s="1" t="s">
        <v>4119</v>
      </c>
      <c r="C795" s="1" t="s">
        <v>4120</v>
      </c>
      <c r="D795" s="1" t="s">
        <v>4121</v>
      </c>
      <c r="E795" s="1" t="s">
        <v>4130</v>
      </c>
      <c r="F795" s="1" t="s">
        <v>107</v>
      </c>
      <c r="G795" s="1" t="s">
        <v>4131</v>
      </c>
      <c r="H795" s="1" t="s">
        <v>4123</v>
      </c>
      <c r="I795" s="1" t="s">
        <v>4132</v>
      </c>
      <c r="J795" s="1">
        <f t="shared" si="23"/>
        <v>90</v>
      </c>
      <c r="K795" s="1">
        <f t="shared" si="18"/>
        <v>0.4777777777777778</v>
      </c>
      <c r="L795" s="1" t="s">
        <v>36</v>
      </c>
      <c r="M795" s="1" t="str">
        <f t="shared" si="25"/>
        <v>N/A</v>
      </c>
      <c r="N795" s="1" t="s">
        <v>4125</v>
      </c>
      <c r="O795" s="1">
        <v>50</v>
      </c>
      <c r="P795" s="1" t="s">
        <v>4126</v>
      </c>
      <c r="Q795" s="1" t="str">
        <f ca="1">IFERROR(__xludf.DUMMYFUNCTION("IFNA(IFS(REGEXMATCH(R796,""MgCl""),""MgCl"",REGEXMATCH(R796,""CaCl""),""CaCl"", REGEXMATCH(R796,""MgCl CaCl""),""MgCl CaCl""),""None"")
"),"MgCl")</f>
        <v>MgCl</v>
      </c>
      <c r="R795" s="1" t="s">
        <v>103</v>
      </c>
      <c r="S795" s="1" t="s">
        <v>59</v>
      </c>
      <c r="T795" s="1" t="s">
        <v>36</v>
      </c>
      <c r="U795" s="1" t="s">
        <v>4127</v>
      </c>
      <c r="V795" s="1" t="s">
        <v>38</v>
      </c>
      <c r="W795" s="1" t="s">
        <v>4128</v>
      </c>
      <c r="X795" s="1">
        <v>10000761</v>
      </c>
      <c r="Z795" s="1" t="s">
        <v>4129</v>
      </c>
      <c r="AA795" s="1" t="s">
        <v>41</v>
      </c>
    </row>
    <row r="796" spans="1:28" x14ac:dyDescent="0.3">
      <c r="A796" s="1">
        <v>2009</v>
      </c>
      <c r="B796" s="1" t="s">
        <v>4119</v>
      </c>
      <c r="C796" s="1" t="s">
        <v>4120</v>
      </c>
      <c r="D796" s="1" t="s">
        <v>4121</v>
      </c>
      <c r="E796" s="1" t="s">
        <v>4130</v>
      </c>
      <c r="F796" s="1" t="s">
        <v>107</v>
      </c>
      <c r="G796" s="1" t="s">
        <v>4133</v>
      </c>
      <c r="H796" s="1" t="s">
        <v>4123</v>
      </c>
      <c r="I796" s="1" t="s">
        <v>4134</v>
      </c>
      <c r="J796" s="1">
        <f t="shared" si="23"/>
        <v>105</v>
      </c>
      <c r="K796" s="1">
        <f t="shared" si="18"/>
        <v>0.52380952380952384</v>
      </c>
      <c r="L796" s="1" t="s">
        <v>36</v>
      </c>
      <c r="M796" s="1" t="str">
        <f t="shared" si="25"/>
        <v>N/A</v>
      </c>
      <c r="N796" s="1" t="s">
        <v>4125</v>
      </c>
      <c r="O796" s="1">
        <v>50</v>
      </c>
      <c r="P796" s="1" t="s">
        <v>4126</v>
      </c>
      <c r="Q796" s="1" t="str">
        <f ca="1">IFERROR(__xludf.DUMMYFUNCTION("IFNA(IFS(REGEXMATCH(R797,""MgCl""),""MgCl"",REGEXMATCH(R797,""CaCl""),""CaCl"", REGEXMATCH(R797,""MgCl CaCl""),""MgCl CaCl""),""None"")
"),"MgCl")</f>
        <v>MgCl</v>
      </c>
      <c r="R796" s="1" t="s">
        <v>103</v>
      </c>
      <c r="S796" s="1" t="s">
        <v>59</v>
      </c>
      <c r="T796" s="1" t="s">
        <v>36</v>
      </c>
      <c r="U796" s="1" t="s">
        <v>4127</v>
      </c>
      <c r="V796" s="1" t="s">
        <v>38</v>
      </c>
      <c r="W796" s="1" t="s">
        <v>4128</v>
      </c>
      <c r="X796" s="1">
        <v>10000762</v>
      </c>
      <c r="Z796" s="1" t="s">
        <v>4129</v>
      </c>
      <c r="AA796" s="1" t="s">
        <v>41</v>
      </c>
    </row>
    <row r="797" spans="1:28" x14ac:dyDescent="0.3">
      <c r="A797" s="1">
        <v>2009</v>
      </c>
      <c r="B797" s="1" t="s">
        <v>4135</v>
      </c>
      <c r="C797" s="1" t="s">
        <v>4136</v>
      </c>
      <c r="D797" s="1" t="s">
        <v>4137</v>
      </c>
      <c r="E797" s="1" t="s">
        <v>8622</v>
      </c>
      <c r="F797" s="1" t="s">
        <v>26</v>
      </c>
      <c r="G797" s="1" t="s">
        <v>2752</v>
      </c>
      <c r="H797" s="1" t="s">
        <v>4138</v>
      </c>
      <c r="I797" s="1" t="s">
        <v>4139</v>
      </c>
      <c r="J797" s="1">
        <f t="shared" si="23"/>
        <v>83</v>
      </c>
      <c r="K797" s="1">
        <f t="shared" si="18"/>
        <v>0.59036144578313254</v>
      </c>
      <c r="L797" s="1" t="s">
        <v>4140</v>
      </c>
      <c r="M797" s="1">
        <v>1.65</v>
      </c>
      <c r="N797" s="1" t="s">
        <v>2532</v>
      </c>
      <c r="O797" s="1">
        <v>40</v>
      </c>
      <c r="P797" s="1" t="s">
        <v>4141</v>
      </c>
      <c r="Q797" s="1" t="s">
        <v>33</v>
      </c>
      <c r="R797" s="1" t="s">
        <v>34</v>
      </c>
      <c r="S797" s="1" t="s">
        <v>391</v>
      </c>
      <c r="T797" s="1" t="s">
        <v>36</v>
      </c>
      <c r="U797" s="1" t="s">
        <v>4142</v>
      </c>
      <c r="V797" s="1" t="s">
        <v>38</v>
      </c>
      <c r="W797" s="1" t="s">
        <v>91</v>
      </c>
      <c r="X797" s="1">
        <v>10000763</v>
      </c>
      <c r="Z797" s="1" t="s">
        <v>4143</v>
      </c>
      <c r="AA797" s="1" t="s">
        <v>41</v>
      </c>
      <c r="AB797" s="1" t="s">
        <v>8812</v>
      </c>
    </row>
    <row r="798" spans="1:28" x14ac:dyDescent="0.3">
      <c r="A798" s="1">
        <v>2009</v>
      </c>
      <c r="B798" s="1" t="s">
        <v>4144</v>
      </c>
      <c r="C798" s="1" t="s">
        <v>945</v>
      </c>
      <c r="D798" s="1" t="s">
        <v>4145</v>
      </c>
      <c r="E798" s="1" t="s">
        <v>4146</v>
      </c>
      <c r="F798" s="1" t="s">
        <v>66</v>
      </c>
      <c r="G798" s="1" t="s">
        <v>4147</v>
      </c>
      <c r="H798" s="1" t="s">
        <v>4148</v>
      </c>
      <c r="I798" s="1" t="s">
        <v>4149</v>
      </c>
      <c r="J798" s="1">
        <f t="shared" si="23"/>
        <v>76</v>
      </c>
      <c r="K798" s="1">
        <f t="shared" si="18"/>
        <v>0.47368421052631576</v>
      </c>
      <c r="L798" s="1" t="s">
        <v>4150</v>
      </c>
      <c r="M798" s="1">
        <v>100.64</v>
      </c>
      <c r="N798" s="1" t="s">
        <v>4151</v>
      </c>
      <c r="O798" s="1">
        <v>40</v>
      </c>
      <c r="P798" s="1" t="s">
        <v>4152</v>
      </c>
      <c r="Q798" s="1" t="s">
        <v>297</v>
      </c>
      <c r="R798" s="1" t="s">
        <v>34</v>
      </c>
      <c r="S798" s="1" t="s">
        <v>35</v>
      </c>
      <c r="T798" s="1" t="s">
        <v>36</v>
      </c>
      <c r="U798" s="1" t="s">
        <v>4153</v>
      </c>
      <c r="V798" s="1" t="s">
        <v>38</v>
      </c>
      <c r="W798" s="1" t="s">
        <v>91</v>
      </c>
      <c r="X798" s="1">
        <v>10000764</v>
      </c>
      <c r="Z798" s="1" t="s">
        <v>3789</v>
      </c>
      <c r="AA798" s="1" t="s">
        <v>41</v>
      </c>
    </row>
    <row r="799" spans="1:28" x14ac:dyDescent="0.3">
      <c r="A799" s="1">
        <v>2009</v>
      </c>
      <c r="B799" s="1" t="s">
        <v>4144</v>
      </c>
      <c r="C799" s="1" t="s">
        <v>945</v>
      </c>
      <c r="D799" s="1" t="s">
        <v>4145</v>
      </c>
      <c r="E799" s="1" t="s">
        <v>4146</v>
      </c>
      <c r="F799" s="1" t="s">
        <v>66</v>
      </c>
      <c r="G799" s="1" t="s">
        <v>4154</v>
      </c>
      <c r="H799" s="1" t="s">
        <v>4148</v>
      </c>
      <c r="I799" s="1" t="s">
        <v>4155</v>
      </c>
      <c r="J799" s="1">
        <f t="shared" si="23"/>
        <v>77</v>
      </c>
      <c r="K799" s="1">
        <f t="shared" si="18"/>
        <v>0.44155844155844154</v>
      </c>
      <c r="L799" s="1" t="s">
        <v>4156</v>
      </c>
      <c r="M799" s="1">
        <v>166.34</v>
      </c>
      <c r="N799" s="1" t="s">
        <v>4151</v>
      </c>
      <c r="O799" s="1">
        <v>40</v>
      </c>
      <c r="P799" s="1" t="s">
        <v>4152</v>
      </c>
      <c r="Q799" s="1" t="s">
        <v>297</v>
      </c>
      <c r="R799" s="1" t="s">
        <v>34</v>
      </c>
      <c r="S799" s="1" t="s">
        <v>35</v>
      </c>
      <c r="T799" s="1" t="s">
        <v>36</v>
      </c>
      <c r="U799" s="1" t="s">
        <v>4153</v>
      </c>
      <c r="V799" s="1" t="s">
        <v>38</v>
      </c>
      <c r="W799" s="1" t="s">
        <v>91</v>
      </c>
      <c r="X799" s="1">
        <v>10000765</v>
      </c>
      <c r="Z799" s="1" t="s">
        <v>3789</v>
      </c>
      <c r="AA799" s="1" t="s">
        <v>41</v>
      </c>
    </row>
    <row r="800" spans="1:28" x14ac:dyDescent="0.3">
      <c r="A800" s="1">
        <v>2009</v>
      </c>
      <c r="B800" s="1" t="s">
        <v>4144</v>
      </c>
      <c r="C800" s="1" t="s">
        <v>945</v>
      </c>
      <c r="D800" s="1" t="s">
        <v>4145</v>
      </c>
      <c r="E800" s="1" t="s">
        <v>4146</v>
      </c>
      <c r="F800" s="1" t="s">
        <v>66</v>
      </c>
      <c r="G800" s="1" t="s">
        <v>4157</v>
      </c>
      <c r="H800" s="1" t="s">
        <v>4148</v>
      </c>
      <c r="I800" s="1" t="s">
        <v>4158</v>
      </c>
      <c r="J800" s="1">
        <f t="shared" si="23"/>
        <v>77</v>
      </c>
      <c r="K800" s="1">
        <f t="shared" si="18"/>
        <v>0.50649350649350644</v>
      </c>
      <c r="L800" s="1" t="s">
        <v>4159</v>
      </c>
      <c r="M800" s="1">
        <v>148.72999999999999</v>
      </c>
      <c r="N800" s="1" t="s">
        <v>4151</v>
      </c>
      <c r="O800" s="1">
        <v>40</v>
      </c>
      <c r="P800" s="1" t="s">
        <v>4152</v>
      </c>
      <c r="Q800" s="1" t="s">
        <v>297</v>
      </c>
      <c r="R800" s="1" t="s">
        <v>34</v>
      </c>
      <c r="S800" s="1" t="s">
        <v>35</v>
      </c>
      <c r="T800" s="1" t="s">
        <v>36</v>
      </c>
      <c r="U800" s="1" t="s">
        <v>4153</v>
      </c>
      <c r="V800" s="1" t="s">
        <v>38</v>
      </c>
      <c r="W800" s="1" t="s">
        <v>91</v>
      </c>
      <c r="X800" s="1">
        <v>10000766</v>
      </c>
      <c r="Z800" s="1" t="s">
        <v>3789</v>
      </c>
      <c r="AA800" s="1" t="s">
        <v>41</v>
      </c>
    </row>
    <row r="801" spans="1:27" x14ac:dyDescent="0.3">
      <c r="A801" s="1">
        <v>2009</v>
      </c>
      <c r="B801" s="1" t="s">
        <v>4144</v>
      </c>
      <c r="C801" s="1" t="s">
        <v>945</v>
      </c>
      <c r="D801" s="1" t="s">
        <v>4145</v>
      </c>
      <c r="E801" s="1" t="s">
        <v>4146</v>
      </c>
      <c r="F801" s="1" t="s">
        <v>66</v>
      </c>
      <c r="G801" s="1" t="s">
        <v>4160</v>
      </c>
      <c r="H801" s="1" t="s">
        <v>4148</v>
      </c>
      <c r="I801" s="1" t="s">
        <v>4161</v>
      </c>
      <c r="J801" s="1">
        <f t="shared" si="23"/>
        <v>75</v>
      </c>
      <c r="K801" s="1">
        <f t="shared" si="18"/>
        <v>0.50666666666666671</v>
      </c>
      <c r="L801" s="1" t="s">
        <v>4162</v>
      </c>
      <c r="M801" s="1">
        <v>42.7</v>
      </c>
      <c r="N801" s="1" t="s">
        <v>4151</v>
      </c>
      <c r="O801" s="1">
        <v>40</v>
      </c>
      <c r="P801" s="1" t="s">
        <v>4152</v>
      </c>
      <c r="Q801" s="1" t="s">
        <v>297</v>
      </c>
      <c r="R801" s="1" t="s">
        <v>34</v>
      </c>
      <c r="S801" s="1" t="s">
        <v>35</v>
      </c>
      <c r="T801" s="1" t="s">
        <v>36</v>
      </c>
      <c r="U801" s="1" t="s">
        <v>4153</v>
      </c>
      <c r="V801" s="1" t="s">
        <v>38</v>
      </c>
      <c r="W801" s="1" t="s">
        <v>91</v>
      </c>
      <c r="X801" s="1">
        <v>10000767</v>
      </c>
      <c r="Z801" s="1" t="s">
        <v>3789</v>
      </c>
      <c r="AA801" s="1" t="s">
        <v>41</v>
      </c>
    </row>
    <row r="802" spans="1:27" x14ac:dyDescent="0.3">
      <c r="A802" s="1">
        <v>2009</v>
      </c>
      <c r="B802" s="1" t="s">
        <v>4163</v>
      </c>
      <c r="C802" s="1" t="s">
        <v>4164</v>
      </c>
      <c r="D802" s="1" t="s">
        <v>4165</v>
      </c>
      <c r="E802" s="1" t="s">
        <v>4166</v>
      </c>
      <c r="F802" s="1" t="s">
        <v>66</v>
      </c>
      <c r="G802" s="1" t="s">
        <v>4167</v>
      </c>
      <c r="H802" s="1" t="s">
        <v>3074</v>
      </c>
      <c r="I802" s="1" t="s">
        <v>4168</v>
      </c>
      <c r="J802" s="1">
        <f t="shared" si="23"/>
        <v>81</v>
      </c>
      <c r="K802" s="1">
        <f t="shared" si="18"/>
        <v>0.44444444444444442</v>
      </c>
      <c r="L802" s="1" t="s">
        <v>4169</v>
      </c>
      <c r="M802" s="1">
        <v>69.277000000000001</v>
      </c>
      <c r="N802" s="1" t="s">
        <v>2332</v>
      </c>
      <c r="O802" s="1">
        <v>25</v>
      </c>
      <c r="P802" s="1" t="s">
        <v>2333</v>
      </c>
      <c r="Q802" s="1" t="s">
        <v>33</v>
      </c>
      <c r="R802" s="1" t="s">
        <v>103</v>
      </c>
      <c r="S802" s="1">
        <v>7.4</v>
      </c>
      <c r="T802" s="1" t="s">
        <v>36</v>
      </c>
      <c r="U802" s="1" t="s">
        <v>4170</v>
      </c>
      <c r="V802" s="1" t="s">
        <v>38</v>
      </c>
      <c r="W802" s="1" t="s">
        <v>91</v>
      </c>
      <c r="X802" s="1">
        <v>10000768</v>
      </c>
      <c r="Z802" s="1" t="s">
        <v>4171</v>
      </c>
      <c r="AA802" s="1" t="s">
        <v>41</v>
      </c>
    </row>
    <row r="803" spans="1:27" x14ac:dyDescent="0.3">
      <c r="A803" s="1">
        <v>2009</v>
      </c>
      <c r="B803" s="1" t="s">
        <v>4163</v>
      </c>
      <c r="C803" s="1" t="s">
        <v>4164</v>
      </c>
      <c r="D803" s="1" t="s">
        <v>4165</v>
      </c>
      <c r="E803" s="1" t="s">
        <v>4166</v>
      </c>
      <c r="F803" s="1" t="s">
        <v>66</v>
      </c>
      <c r="G803" s="1" t="s">
        <v>4172</v>
      </c>
      <c r="H803" s="1" t="s">
        <v>3074</v>
      </c>
      <c r="I803" s="1" t="s">
        <v>4173</v>
      </c>
      <c r="J803" s="1">
        <f t="shared" si="23"/>
        <v>81</v>
      </c>
      <c r="K803" s="1">
        <f t="shared" si="18"/>
        <v>0.4567901234567901</v>
      </c>
      <c r="L803" s="1" t="s">
        <v>4174</v>
      </c>
      <c r="M803" s="1">
        <v>94.227999999999994</v>
      </c>
      <c r="N803" s="1" t="s">
        <v>2332</v>
      </c>
      <c r="O803" s="1">
        <v>25</v>
      </c>
      <c r="P803" s="1" t="s">
        <v>2333</v>
      </c>
      <c r="Q803" s="1" t="s">
        <v>33</v>
      </c>
      <c r="R803" s="1" t="s">
        <v>103</v>
      </c>
      <c r="S803" s="1">
        <v>7.4</v>
      </c>
      <c r="T803" s="1" t="s">
        <v>36</v>
      </c>
      <c r="U803" s="1" t="s">
        <v>4170</v>
      </c>
      <c r="V803" s="1" t="s">
        <v>38</v>
      </c>
      <c r="W803" s="1" t="s">
        <v>91</v>
      </c>
      <c r="X803" s="1">
        <v>10000769</v>
      </c>
      <c r="Z803" s="1" t="s">
        <v>4171</v>
      </c>
      <c r="AA803" s="1" t="s">
        <v>41</v>
      </c>
    </row>
    <row r="804" spans="1:27" x14ac:dyDescent="0.3">
      <c r="A804" s="1">
        <v>2009</v>
      </c>
      <c r="B804" s="1" t="s">
        <v>4163</v>
      </c>
      <c r="C804" s="1" t="s">
        <v>4164</v>
      </c>
      <c r="D804" s="1" t="s">
        <v>4165</v>
      </c>
      <c r="E804" s="1" t="s">
        <v>4166</v>
      </c>
      <c r="F804" s="1" t="s">
        <v>66</v>
      </c>
      <c r="G804" s="1" t="s">
        <v>4175</v>
      </c>
      <c r="H804" s="1" t="s">
        <v>3074</v>
      </c>
      <c r="I804" s="1" t="s">
        <v>4176</v>
      </c>
      <c r="J804" s="1">
        <f t="shared" si="23"/>
        <v>81</v>
      </c>
      <c r="K804" s="1">
        <f t="shared" si="18"/>
        <v>0.50617283950617287</v>
      </c>
      <c r="L804" s="1" t="s">
        <v>4177</v>
      </c>
      <c r="M804" s="1">
        <v>104.265</v>
      </c>
      <c r="N804" s="1" t="s">
        <v>2332</v>
      </c>
      <c r="O804" s="1">
        <v>25</v>
      </c>
      <c r="P804" s="1" t="s">
        <v>2333</v>
      </c>
      <c r="Q804" s="1" t="s">
        <v>33</v>
      </c>
      <c r="R804" s="1" t="s">
        <v>103</v>
      </c>
      <c r="S804" s="1">
        <v>7.4</v>
      </c>
      <c r="T804" s="1" t="s">
        <v>36</v>
      </c>
      <c r="U804" s="1" t="s">
        <v>4170</v>
      </c>
      <c r="V804" s="1" t="s">
        <v>38</v>
      </c>
      <c r="W804" s="1" t="s">
        <v>91</v>
      </c>
      <c r="X804" s="1">
        <v>10000770</v>
      </c>
      <c r="Z804" s="1" t="s">
        <v>4171</v>
      </c>
      <c r="AA804" s="1" t="s">
        <v>41</v>
      </c>
    </row>
    <row r="805" spans="1:27" x14ac:dyDescent="0.3">
      <c r="A805" s="1">
        <v>2010</v>
      </c>
      <c r="B805" s="1" t="s">
        <v>4178</v>
      </c>
      <c r="C805" s="1" t="s">
        <v>4179</v>
      </c>
      <c r="D805" s="1" t="s">
        <v>4180</v>
      </c>
      <c r="E805" s="1" t="s">
        <v>4181</v>
      </c>
      <c r="F805" s="1" t="s">
        <v>66</v>
      </c>
      <c r="G805" s="1" t="s">
        <v>4182</v>
      </c>
      <c r="H805" s="1" t="s">
        <v>4183</v>
      </c>
      <c r="I805" s="1" t="s">
        <v>4184</v>
      </c>
      <c r="J805" s="1">
        <f t="shared" si="23"/>
        <v>76</v>
      </c>
      <c r="K805" s="1">
        <f t="shared" si="18"/>
        <v>0.57894736842105265</v>
      </c>
      <c r="L805" s="1" t="s">
        <v>4185</v>
      </c>
      <c r="M805" s="1">
        <v>55</v>
      </c>
      <c r="N805" s="1" t="s">
        <v>4186</v>
      </c>
      <c r="O805" s="1">
        <v>40</v>
      </c>
      <c r="P805" s="1" t="s">
        <v>4187</v>
      </c>
      <c r="Q805" s="1" t="s">
        <v>57</v>
      </c>
      <c r="R805" s="1" t="s">
        <v>103</v>
      </c>
      <c r="S805" s="1" t="s">
        <v>391</v>
      </c>
      <c r="T805" s="1" t="s">
        <v>36</v>
      </c>
      <c r="U805" s="1" t="s">
        <v>4188</v>
      </c>
      <c r="V805" s="1" t="s">
        <v>38</v>
      </c>
      <c r="W805" s="1" t="s">
        <v>91</v>
      </c>
      <c r="X805" s="1">
        <v>10000771</v>
      </c>
      <c r="Z805" s="1" t="s">
        <v>4189</v>
      </c>
      <c r="AA805" s="1" t="s">
        <v>41</v>
      </c>
    </row>
    <row r="806" spans="1:27" x14ac:dyDescent="0.3">
      <c r="A806" s="1">
        <v>2010</v>
      </c>
      <c r="B806" s="1" t="s">
        <v>4178</v>
      </c>
      <c r="C806" s="1" t="s">
        <v>4179</v>
      </c>
      <c r="D806" s="1" t="s">
        <v>4180</v>
      </c>
      <c r="E806" s="1" t="s">
        <v>4181</v>
      </c>
      <c r="F806" s="1" t="s">
        <v>66</v>
      </c>
      <c r="G806" s="1" t="s">
        <v>4190</v>
      </c>
      <c r="H806" s="1" t="s">
        <v>4183</v>
      </c>
      <c r="I806" s="1" t="s">
        <v>4191</v>
      </c>
      <c r="J806" s="1">
        <f t="shared" si="23"/>
        <v>75</v>
      </c>
      <c r="K806" s="1">
        <f t="shared" si="18"/>
        <v>0.52</v>
      </c>
      <c r="L806" s="1" t="s">
        <v>4192</v>
      </c>
      <c r="M806" s="1">
        <v>8</v>
      </c>
      <c r="N806" s="1" t="s">
        <v>4186</v>
      </c>
      <c r="O806" s="1">
        <v>40</v>
      </c>
      <c r="P806" s="1" t="s">
        <v>4187</v>
      </c>
      <c r="Q806" s="1" t="s">
        <v>57</v>
      </c>
      <c r="R806" s="1" t="s">
        <v>103</v>
      </c>
      <c r="S806" s="1" t="s">
        <v>391</v>
      </c>
      <c r="T806" s="1" t="s">
        <v>36</v>
      </c>
      <c r="U806" s="1" t="s">
        <v>4188</v>
      </c>
      <c r="V806" s="1" t="s">
        <v>38</v>
      </c>
      <c r="W806" s="1" t="s">
        <v>91</v>
      </c>
      <c r="X806" s="1">
        <v>10000772</v>
      </c>
      <c r="Z806" s="1" t="s">
        <v>4189</v>
      </c>
      <c r="AA806" s="1" t="s">
        <v>41</v>
      </c>
    </row>
    <row r="807" spans="1:27" x14ac:dyDescent="0.3">
      <c r="A807" s="1">
        <v>2010</v>
      </c>
      <c r="B807" s="1" t="s">
        <v>4193</v>
      </c>
      <c r="C807" s="1" t="s">
        <v>4194</v>
      </c>
      <c r="D807" s="1" t="s">
        <v>4195</v>
      </c>
      <c r="E807" s="1" t="s">
        <v>4196</v>
      </c>
      <c r="F807" s="1" t="s">
        <v>66</v>
      </c>
      <c r="G807" s="1" t="s">
        <v>4197</v>
      </c>
      <c r="H807" s="1" t="s">
        <v>4198</v>
      </c>
      <c r="I807" s="1" t="s">
        <v>4199</v>
      </c>
      <c r="J807" s="1">
        <f t="shared" si="23"/>
        <v>80</v>
      </c>
      <c r="K807" s="1">
        <f t="shared" si="18"/>
        <v>0.5</v>
      </c>
      <c r="L807" s="1" t="s">
        <v>4200</v>
      </c>
      <c r="M807" s="1">
        <v>27000</v>
      </c>
      <c r="N807" s="1" t="s">
        <v>4201</v>
      </c>
      <c r="O807" s="1">
        <v>40</v>
      </c>
      <c r="P807" s="1" t="s">
        <v>4202</v>
      </c>
      <c r="Q807" s="1" t="s">
        <v>57</v>
      </c>
      <c r="R807" s="1" t="s">
        <v>315</v>
      </c>
      <c r="S807" s="1" t="s">
        <v>73</v>
      </c>
      <c r="T807" s="1" t="s">
        <v>36</v>
      </c>
      <c r="U807" s="1" t="s">
        <v>4203</v>
      </c>
      <c r="V807" s="1" t="s">
        <v>38</v>
      </c>
      <c r="W807" s="1" t="s">
        <v>91</v>
      </c>
      <c r="X807" s="1">
        <v>10000773</v>
      </c>
      <c r="Z807" s="1" t="s">
        <v>4204</v>
      </c>
      <c r="AA807" s="1" t="s">
        <v>41</v>
      </c>
    </row>
    <row r="808" spans="1:27" x14ac:dyDescent="0.3">
      <c r="A808" s="1">
        <v>2010</v>
      </c>
      <c r="B808" s="1" t="s">
        <v>4193</v>
      </c>
      <c r="C808" s="1" t="s">
        <v>4194</v>
      </c>
      <c r="D808" s="1" t="s">
        <v>4195</v>
      </c>
      <c r="E808" s="1" t="s">
        <v>4196</v>
      </c>
      <c r="F808" s="1" t="s">
        <v>66</v>
      </c>
      <c r="G808" s="1" t="s">
        <v>4205</v>
      </c>
      <c r="H808" s="1" t="s">
        <v>4198</v>
      </c>
      <c r="I808" s="1" t="s">
        <v>4206</v>
      </c>
      <c r="J808" s="1">
        <f t="shared" si="23"/>
        <v>80</v>
      </c>
      <c r="K808" s="1">
        <f t="shared" si="18"/>
        <v>0.51249999999999996</v>
      </c>
      <c r="L808" s="1" t="s">
        <v>4207</v>
      </c>
      <c r="M808" s="1">
        <v>36000</v>
      </c>
      <c r="N808" s="1" t="s">
        <v>4201</v>
      </c>
      <c r="O808" s="1">
        <v>40</v>
      </c>
      <c r="P808" s="1" t="s">
        <v>4202</v>
      </c>
      <c r="Q808" s="1" t="s">
        <v>57</v>
      </c>
      <c r="R808" s="1" t="s">
        <v>315</v>
      </c>
      <c r="S808" s="1" t="s">
        <v>73</v>
      </c>
      <c r="T808" s="1" t="s">
        <v>36</v>
      </c>
      <c r="U808" s="1" t="s">
        <v>4203</v>
      </c>
      <c r="V808" s="1" t="s">
        <v>38</v>
      </c>
      <c r="W808" s="1" t="s">
        <v>91</v>
      </c>
      <c r="X808" s="1">
        <v>10000774</v>
      </c>
      <c r="Z808" s="1" t="s">
        <v>4204</v>
      </c>
      <c r="AA808" s="1" t="s">
        <v>41</v>
      </c>
    </row>
    <row r="809" spans="1:27" x14ac:dyDescent="0.3">
      <c r="A809" s="1">
        <v>2010</v>
      </c>
      <c r="B809" s="1" t="s">
        <v>4193</v>
      </c>
      <c r="C809" s="1" t="s">
        <v>4194</v>
      </c>
      <c r="D809" s="1" t="s">
        <v>4195</v>
      </c>
      <c r="E809" s="1" t="s">
        <v>4196</v>
      </c>
      <c r="F809" s="1" t="s">
        <v>66</v>
      </c>
      <c r="G809" s="1" t="s">
        <v>4208</v>
      </c>
      <c r="H809" s="1" t="s">
        <v>4198</v>
      </c>
      <c r="I809" s="1" t="s">
        <v>4209</v>
      </c>
      <c r="J809" s="1">
        <f t="shared" si="23"/>
        <v>80</v>
      </c>
      <c r="K809" s="1">
        <f t="shared" si="18"/>
        <v>0.51249999999999996</v>
      </c>
      <c r="L809" s="1" t="s">
        <v>4210</v>
      </c>
      <c r="M809" s="1">
        <v>124000</v>
      </c>
      <c r="N809" s="1" t="s">
        <v>4201</v>
      </c>
      <c r="O809" s="1">
        <v>40</v>
      </c>
      <c r="P809" s="1" t="s">
        <v>4202</v>
      </c>
      <c r="Q809" s="1" t="s">
        <v>57</v>
      </c>
      <c r="R809" s="1" t="s">
        <v>315</v>
      </c>
      <c r="S809" s="1" t="s">
        <v>73</v>
      </c>
      <c r="T809" s="1" t="s">
        <v>36</v>
      </c>
      <c r="U809" s="1" t="s">
        <v>4203</v>
      </c>
      <c r="V809" s="1" t="s">
        <v>38</v>
      </c>
      <c r="W809" s="1" t="s">
        <v>91</v>
      </c>
      <c r="X809" s="1">
        <v>10000775</v>
      </c>
      <c r="Z809" s="1" t="s">
        <v>4204</v>
      </c>
      <c r="AA809" s="1" t="s">
        <v>41</v>
      </c>
    </row>
    <row r="810" spans="1:27" x14ac:dyDescent="0.3">
      <c r="A810" s="1">
        <v>2010</v>
      </c>
      <c r="B810" s="1" t="s">
        <v>4193</v>
      </c>
      <c r="C810" s="1" t="s">
        <v>4194</v>
      </c>
      <c r="D810" s="1" t="s">
        <v>4195</v>
      </c>
      <c r="E810" s="1" t="s">
        <v>4196</v>
      </c>
      <c r="F810" s="1" t="s">
        <v>66</v>
      </c>
      <c r="G810" s="1" t="s">
        <v>4211</v>
      </c>
      <c r="H810" s="1" t="s">
        <v>4198</v>
      </c>
      <c r="I810" s="1" t="s">
        <v>4212</v>
      </c>
      <c r="J810" s="1">
        <f t="shared" si="23"/>
        <v>80</v>
      </c>
      <c r="K810" s="1">
        <f t="shared" si="18"/>
        <v>0.4375</v>
      </c>
      <c r="L810" s="1" t="s">
        <v>4213</v>
      </c>
      <c r="M810" s="1">
        <v>52000</v>
      </c>
      <c r="N810" s="1" t="s">
        <v>4201</v>
      </c>
      <c r="O810" s="1">
        <v>40</v>
      </c>
      <c r="P810" s="1" t="s">
        <v>4202</v>
      </c>
      <c r="Q810" s="1" t="s">
        <v>57</v>
      </c>
      <c r="R810" s="1" t="s">
        <v>315</v>
      </c>
      <c r="S810" s="1" t="s">
        <v>73</v>
      </c>
      <c r="T810" s="1" t="s">
        <v>36</v>
      </c>
      <c r="U810" s="1" t="s">
        <v>4203</v>
      </c>
      <c r="V810" s="1" t="s">
        <v>38</v>
      </c>
      <c r="W810" s="1" t="s">
        <v>91</v>
      </c>
      <c r="X810" s="1">
        <v>10000776</v>
      </c>
      <c r="Z810" s="1" t="s">
        <v>4204</v>
      </c>
      <c r="AA810" s="1" t="s">
        <v>41</v>
      </c>
    </row>
    <row r="811" spans="1:27" x14ac:dyDescent="0.3">
      <c r="A811" s="1">
        <v>2010</v>
      </c>
      <c r="B811" s="1" t="s">
        <v>4193</v>
      </c>
      <c r="C811" s="1" t="s">
        <v>4194</v>
      </c>
      <c r="D811" s="1" t="s">
        <v>4195</v>
      </c>
      <c r="E811" s="1" t="s">
        <v>4196</v>
      </c>
      <c r="F811" s="1" t="s">
        <v>66</v>
      </c>
      <c r="G811" s="1" t="s">
        <v>4214</v>
      </c>
      <c r="H811" s="1" t="s">
        <v>4198</v>
      </c>
      <c r="I811" s="1" t="s">
        <v>4215</v>
      </c>
      <c r="J811" s="1">
        <f t="shared" si="23"/>
        <v>80</v>
      </c>
      <c r="K811" s="1">
        <f t="shared" si="18"/>
        <v>0.5</v>
      </c>
      <c r="L811" s="1" t="s">
        <v>4216</v>
      </c>
      <c r="M811" s="1">
        <v>51000</v>
      </c>
      <c r="N811" s="1" t="s">
        <v>4201</v>
      </c>
      <c r="O811" s="1">
        <v>40</v>
      </c>
      <c r="P811" s="1" t="s">
        <v>4202</v>
      </c>
      <c r="Q811" s="1" t="s">
        <v>57</v>
      </c>
      <c r="R811" s="1" t="s">
        <v>315</v>
      </c>
      <c r="S811" s="1" t="s">
        <v>73</v>
      </c>
      <c r="T811" s="1" t="s">
        <v>36</v>
      </c>
      <c r="U811" s="1" t="s">
        <v>4203</v>
      </c>
      <c r="V811" s="1" t="s">
        <v>38</v>
      </c>
      <c r="W811" s="1" t="s">
        <v>91</v>
      </c>
      <c r="X811" s="1">
        <v>10000777</v>
      </c>
      <c r="Z811" s="1" t="s">
        <v>4204</v>
      </c>
      <c r="AA811" s="1" t="s">
        <v>41</v>
      </c>
    </row>
    <row r="812" spans="1:27" x14ac:dyDescent="0.3">
      <c r="A812" s="1">
        <v>2010</v>
      </c>
      <c r="B812" s="1" t="s">
        <v>4193</v>
      </c>
      <c r="C812" s="1" t="s">
        <v>4194</v>
      </c>
      <c r="D812" s="1" t="s">
        <v>4195</v>
      </c>
      <c r="E812" s="1" t="s">
        <v>4196</v>
      </c>
      <c r="F812" s="1" t="s">
        <v>66</v>
      </c>
      <c r="G812" s="1" t="s">
        <v>4217</v>
      </c>
      <c r="H812" s="1" t="s">
        <v>4198</v>
      </c>
      <c r="I812" s="1" t="s">
        <v>4218</v>
      </c>
      <c r="J812" s="1">
        <f t="shared" si="23"/>
        <v>80</v>
      </c>
      <c r="K812" s="1">
        <f t="shared" si="18"/>
        <v>0.47499999999999998</v>
      </c>
      <c r="L812" s="1" t="s">
        <v>4219</v>
      </c>
      <c r="M812" s="1">
        <v>63000</v>
      </c>
      <c r="N812" s="1" t="s">
        <v>4201</v>
      </c>
      <c r="O812" s="1">
        <v>40</v>
      </c>
      <c r="P812" s="1" t="s">
        <v>4202</v>
      </c>
      <c r="Q812" s="1" t="s">
        <v>57</v>
      </c>
      <c r="R812" s="1" t="s">
        <v>315</v>
      </c>
      <c r="S812" s="1" t="s">
        <v>73</v>
      </c>
      <c r="T812" s="1" t="s">
        <v>36</v>
      </c>
      <c r="U812" s="1" t="s">
        <v>4203</v>
      </c>
      <c r="V812" s="1" t="s">
        <v>38</v>
      </c>
      <c r="W812" s="1" t="s">
        <v>91</v>
      </c>
      <c r="X812" s="1">
        <v>10000778</v>
      </c>
      <c r="Z812" s="1" t="s">
        <v>4204</v>
      </c>
      <c r="AA812" s="1" t="s">
        <v>41</v>
      </c>
    </row>
    <row r="813" spans="1:27" x14ac:dyDescent="0.3">
      <c r="A813" s="1">
        <v>2010</v>
      </c>
      <c r="B813" s="1" t="s">
        <v>4193</v>
      </c>
      <c r="C813" s="1" t="s">
        <v>4194</v>
      </c>
      <c r="D813" s="1" t="s">
        <v>4195</v>
      </c>
      <c r="E813" s="1" t="s">
        <v>4196</v>
      </c>
      <c r="F813" s="1" t="s">
        <v>66</v>
      </c>
      <c r="G813" s="1" t="s">
        <v>4220</v>
      </c>
      <c r="H813" s="1" t="s">
        <v>4198</v>
      </c>
      <c r="I813" s="1" t="s">
        <v>4221</v>
      </c>
      <c r="J813" s="1">
        <f t="shared" si="23"/>
        <v>80</v>
      </c>
      <c r="K813" s="1">
        <f t="shared" si="18"/>
        <v>0.63749999999999996</v>
      </c>
      <c r="L813" s="1" t="s">
        <v>4222</v>
      </c>
      <c r="M813" s="1">
        <v>900</v>
      </c>
      <c r="N813" s="1" t="s">
        <v>4223</v>
      </c>
      <c r="O813" s="1">
        <v>40</v>
      </c>
      <c r="P813" s="1" t="s">
        <v>4224</v>
      </c>
      <c r="Q813" s="1" t="s">
        <v>57</v>
      </c>
      <c r="R813" s="1" t="s">
        <v>103</v>
      </c>
      <c r="S813" s="1" t="s">
        <v>73</v>
      </c>
      <c r="T813" s="1" t="s">
        <v>36</v>
      </c>
      <c r="U813" s="1" t="s">
        <v>4203</v>
      </c>
      <c r="V813" s="1" t="s">
        <v>38</v>
      </c>
      <c r="W813" s="1" t="s">
        <v>91</v>
      </c>
      <c r="X813" s="1">
        <v>10000779</v>
      </c>
      <c r="Z813" s="1" t="s">
        <v>4204</v>
      </c>
      <c r="AA813" s="1" t="s">
        <v>41</v>
      </c>
    </row>
    <row r="814" spans="1:27" x14ac:dyDescent="0.3">
      <c r="A814" s="1">
        <v>2010</v>
      </c>
      <c r="B814" s="1" t="s">
        <v>4193</v>
      </c>
      <c r="C814" s="1" t="s">
        <v>4194</v>
      </c>
      <c r="D814" s="1" t="s">
        <v>4195</v>
      </c>
      <c r="E814" s="1" t="s">
        <v>4196</v>
      </c>
      <c r="F814" s="1" t="s">
        <v>66</v>
      </c>
      <c r="G814" s="1" t="s">
        <v>4225</v>
      </c>
      <c r="H814" s="1" t="s">
        <v>4198</v>
      </c>
      <c r="I814" s="1" t="s">
        <v>4226</v>
      </c>
      <c r="J814" s="1">
        <f t="shared" si="23"/>
        <v>80</v>
      </c>
      <c r="K814" s="1">
        <f t="shared" si="18"/>
        <v>0.65</v>
      </c>
      <c r="L814" s="1" t="s">
        <v>4227</v>
      </c>
      <c r="M814" s="1">
        <v>6000</v>
      </c>
      <c r="N814" s="1" t="s">
        <v>4223</v>
      </c>
      <c r="O814" s="1">
        <v>40</v>
      </c>
      <c r="P814" s="1" t="s">
        <v>4224</v>
      </c>
      <c r="Q814" s="1" t="s">
        <v>57</v>
      </c>
      <c r="R814" s="1" t="s">
        <v>103</v>
      </c>
      <c r="S814" s="1" t="s">
        <v>73</v>
      </c>
      <c r="T814" s="1" t="s">
        <v>36</v>
      </c>
      <c r="U814" s="1" t="s">
        <v>4203</v>
      </c>
      <c r="V814" s="1" t="s">
        <v>38</v>
      </c>
      <c r="W814" s="1" t="s">
        <v>91</v>
      </c>
      <c r="X814" s="1">
        <v>10000780</v>
      </c>
      <c r="Z814" s="1" t="s">
        <v>4204</v>
      </c>
      <c r="AA814" s="1" t="s">
        <v>41</v>
      </c>
    </row>
    <row r="815" spans="1:27" x14ac:dyDescent="0.3">
      <c r="A815" s="1">
        <v>2010</v>
      </c>
      <c r="B815" s="1" t="s">
        <v>4228</v>
      </c>
      <c r="C815" s="1" t="s">
        <v>4229</v>
      </c>
      <c r="D815" s="1" t="s">
        <v>4230</v>
      </c>
      <c r="E815" s="1" t="s">
        <v>4231</v>
      </c>
      <c r="F815" s="1" t="s">
        <v>26</v>
      </c>
      <c r="G815" s="1" t="s">
        <v>4232</v>
      </c>
      <c r="H815" s="1" t="s">
        <v>4233</v>
      </c>
      <c r="I815" s="1" t="s">
        <v>4234</v>
      </c>
      <c r="J815" s="1">
        <f t="shared" si="23"/>
        <v>133</v>
      </c>
      <c r="K815" s="1">
        <f t="shared" si="18"/>
        <v>0.53383458646616544</v>
      </c>
      <c r="L815" s="1" t="s">
        <v>4235</v>
      </c>
      <c r="M815" s="1">
        <v>39100</v>
      </c>
      <c r="N815" s="1" t="s">
        <v>4236</v>
      </c>
      <c r="O815" s="1">
        <v>60</v>
      </c>
      <c r="P815" s="1" t="s">
        <v>4237</v>
      </c>
      <c r="Q815" s="1" t="s">
        <v>33</v>
      </c>
      <c r="R815" s="1" t="s">
        <v>103</v>
      </c>
      <c r="S815" s="1" t="s">
        <v>73</v>
      </c>
      <c r="T815" s="1" t="s">
        <v>36</v>
      </c>
      <c r="U815" s="1" t="s">
        <v>4238</v>
      </c>
      <c r="V815" s="1" t="s">
        <v>38</v>
      </c>
      <c r="W815" s="1" t="s">
        <v>4239</v>
      </c>
      <c r="X815" s="1">
        <v>10000781</v>
      </c>
      <c r="Z815" s="1" t="s">
        <v>4240</v>
      </c>
      <c r="AA815" s="1" t="s">
        <v>41</v>
      </c>
    </row>
    <row r="816" spans="1:27" x14ac:dyDescent="0.3">
      <c r="A816" s="1">
        <v>2010</v>
      </c>
      <c r="B816" s="1" t="s">
        <v>4228</v>
      </c>
      <c r="C816" s="1" t="s">
        <v>4229</v>
      </c>
      <c r="D816" s="1" t="s">
        <v>4230</v>
      </c>
      <c r="E816" s="1" t="s">
        <v>4231</v>
      </c>
      <c r="F816" s="1" t="s">
        <v>26</v>
      </c>
      <c r="G816" s="1" t="s">
        <v>4241</v>
      </c>
      <c r="H816" s="1" t="s">
        <v>4233</v>
      </c>
      <c r="I816" s="1" t="s">
        <v>4242</v>
      </c>
      <c r="J816" s="1">
        <f t="shared" si="23"/>
        <v>88</v>
      </c>
      <c r="K816" s="1">
        <f t="shared" si="18"/>
        <v>0.625</v>
      </c>
      <c r="L816" s="1" t="s">
        <v>4243</v>
      </c>
      <c r="M816" s="1">
        <v>26900</v>
      </c>
      <c r="N816" s="1" t="s">
        <v>4236</v>
      </c>
      <c r="O816" s="1">
        <v>60</v>
      </c>
      <c r="P816" s="1" t="s">
        <v>4237</v>
      </c>
      <c r="Q816" s="1" t="s">
        <v>33</v>
      </c>
      <c r="R816" s="1" t="s">
        <v>103</v>
      </c>
      <c r="S816" s="1" t="s">
        <v>73</v>
      </c>
      <c r="T816" s="1" t="s">
        <v>36</v>
      </c>
      <c r="U816" s="1" t="s">
        <v>4238</v>
      </c>
      <c r="V816" s="1" t="s">
        <v>4244</v>
      </c>
      <c r="W816" s="1" t="s">
        <v>4239</v>
      </c>
      <c r="X816" s="1">
        <v>10000782</v>
      </c>
      <c r="Z816" s="1" t="s">
        <v>4240</v>
      </c>
      <c r="AA816" s="1" t="s">
        <v>41</v>
      </c>
    </row>
    <row r="817" spans="1:28" x14ac:dyDescent="0.3">
      <c r="A817" s="1">
        <v>2010</v>
      </c>
      <c r="B817" s="1" t="s">
        <v>4245</v>
      </c>
      <c r="C817" s="1" t="s">
        <v>945</v>
      </c>
      <c r="D817" s="1" t="s">
        <v>4246</v>
      </c>
      <c r="E817" s="1" t="s">
        <v>8623</v>
      </c>
      <c r="F817" s="1" t="s">
        <v>66</v>
      </c>
      <c r="G817" s="1" t="s">
        <v>4247</v>
      </c>
      <c r="H817" s="1" t="s">
        <v>4248</v>
      </c>
      <c r="I817" s="1" t="s">
        <v>4249</v>
      </c>
      <c r="J817" s="1">
        <f t="shared" si="23"/>
        <v>80</v>
      </c>
      <c r="K817" s="1">
        <f t="shared" si="18"/>
        <v>0.52500000000000002</v>
      </c>
      <c r="L817" s="1" t="s">
        <v>4250</v>
      </c>
      <c r="M817" s="1">
        <v>82</v>
      </c>
      <c r="N817" s="1" t="s">
        <v>4251</v>
      </c>
      <c r="O817" s="1">
        <v>39</v>
      </c>
      <c r="P817" s="1" t="s">
        <v>4252</v>
      </c>
      <c r="Q817" s="1" t="s">
        <v>33</v>
      </c>
      <c r="R817" s="1" t="s">
        <v>34</v>
      </c>
      <c r="S817" s="1" t="s">
        <v>73</v>
      </c>
      <c r="T817" s="1" t="s">
        <v>36</v>
      </c>
      <c r="U817" s="1" t="s">
        <v>4253</v>
      </c>
      <c r="V817" s="1" t="s">
        <v>38</v>
      </c>
      <c r="W817" s="1" t="s">
        <v>4254</v>
      </c>
      <c r="X817" s="1">
        <v>10000783</v>
      </c>
      <c r="Z817" s="1" t="s">
        <v>3281</v>
      </c>
      <c r="AA817" s="1" t="s">
        <v>41</v>
      </c>
    </row>
    <row r="818" spans="1:28" x14ac:dyDescent="0.3">
      <c r="A818" s="1">
        <v>2010</v>
      </c>
      <c r="B818" s="1" t="s">
        <v>4255</v>
      </c>
      <c r="C818" s="1" t="s">
        <v>3455</v>
      </c>
      <c r="D818" s="1" t="s">
        <v>4256</v>
      </c>
      <c r="E818" s="1" t="s">
        <v>4257</v>
      </c>
      <c r="F818" s="1" t="s">
        <v>26</v>
      </c>
      <c r="G818" s="1" t="s">
        <v>3766</v>
      </c>
      <c r="H818" s="1" t="s">
        <v>4258</v>
      </c>
      <c r="I818" s="1" t="s">
        <v>4259</v>
      </c>
      <c r="J818" s="1">
        <f t="shared" si="23"/>
        <v>71</v>
      </c>
      <c r="K818" s="1">
        <f t="shared" si="18"/>
        <v>0.49295774647887325</v>
      </c>
      <c r="L818" s="1" t="s">
        <v>4260</v>
      </c>
      <c r="M818" s="1" t="s">
        <v>59</v>
      </c>
      <c r="N818" s="1" t="s">
        <v>4261</v>
      </c>
      <c r="O818" s="1">
        <v>30</v>
      </c>
      <c r="P818" s="1" t="s">
        <v>4262</v>
      </c>
      <c r="Q818" s="1" t="str">
        <f ca="1">IFERROR(__xludf.DUMMYFUNCTION("IFNA(IFS(REGEXMATCH(R819,""MgCl""),""MgCl"",REGEXMATCH(R819,""CaCl""),""CaCl"", REGEXMATCH(R819,""MgCl CaCl""),""MgCl CaCl""),""None"")
"),"MgCl")</f>
        <v>MgCl</v>
      </c>
      <c r="R818" s="1" t="s">
        <v>315</v>
      </c>
      <c r="S818" s="1" t="s">
        <v>356</v>
      </c>
      <c r="T818" s="1" t="s">
        <v>36</v>
      </c>
      <c r="U818" s="1" t="s">
        <v>4263</v>
      </c>
      <c r="V818" s="1" t="s">
        <v>38</v>
      </c>
      <c r="W818" s="1" t="s">
        <v>91</v>
      </c>
      <c r="X818" s="1">
        <v>10000784</v>
      </c>
      <c r="Z818" s="1" t="s">
        <v>4264</v>
      </c>
      <c r="AA818" s="1" t="s">
        <v>41</v>
      </c>
    </row>
    <row r="819" spans="1:28" x14ac:dyDescent="0.3">
      <c r="A819" s="1">
        <v>2010</v>
      </c>
      <c r="B819" s="1" t="s">
        <v>4255</v>
      </c>
      <c r="C819" s="1" t="s">
        <v>3455</v>
      </c>
      <c r="D819" s="1" t="s">
        <v>4256</v>
      </c>
      <c r="E819" s="1" t="s">
        <v>4257</v>
      </c>
      <c r="F819" s="1" t="s">
        <v>26</v>
      </c>
      <c r="G819" s="1" t="s">
        <v>4265</v>
      </c>
      <c r="H819" s="1" t="s">
        <v>4258</v>
      </c>
      <c r="I819" s="1" t="s">
        <v>4266</v>
      </c>
      <c r="J819" s="1">
        <f t="shared" si="23"/>
        <v>39</v>
      </c>
      <c r="K819" s="1">
        <f t="shared" si="18"/>
        <v>0.46153846153846156</v>
      </c>
      <c r="L819" s="1" t="s">
        <v>4267</v>
      </c>
      <c r="M819" s="1" t="s">
        <v>59</v>
      </c>
      <c r="N819" s="1" t="s">
        <v>4261</v>
      </c>
      <c r="O819" s="1">
        <v>30</v>
      </c>
      <c r="P819" s="1" t="s">
        <v>4268</v>
      </c>
      <c r="Q819" s="1" t="str">
        <f ca="1">IFERROR(__xludf.DUMMYFUNCTION("IFNA(IFS(REGEXMATCH(R820,""MgCl""),""MgCl"",REGEXMATCH(R820,""CaCl""),""CaCl"", REGEXMATCH(R820,""MgCl CaCl""),""MgCl CaCl""),""None"")
"),"MgCl")</f>
        <v>MgCl</v>
      </c>
      <c r="R819" s="1" t="s">
        <v>315</v>
      </c>
      <c r="S819" s="1" t="s">
        <v>1010</v>
      </c>
      <c r="T819" s="1" t="s">
        <v>36</v>
      </c>
      <c r="U819" s="1" t="s">
        <v>4263</v>
      </c>
      <c r="V819" s="1" t="s">
        <v>4269</v>
      </c>
      <c r="W819" s="1" t="s">
        <v>4270</v>
      </c>
      <c r="X819" s="1">
        <v>10000785</v>
      </c>
      <c r="Z819" s="1" t="s">
        <v>4264</v>
      </c>
      <c r="AA819" s="1" t="s">
        <v>41</v>
      </c>
    </row>
    <row r="820" spans="1:28" x14ac:dyDescent="0.3">
      <c r="A820" s="1">
        <v>2010</v>
      </c>
      <c r="B820" s="1" t="s">
        <v>4255</v>
      </c>
      <c r="C820" s="1" t="s">
        <v>3455</v>
      </c>
      <c r="D820" s="1" t="s">
        <v>4256</v>
      </c>
      <c r="E820" s="1" t="s">
        <v>4257</v>
      </c>
      <c r="F820" s="1" t="s">
        <v>26</v>
      </c>
      <c r="G820" s="1" t="s">
        <v>657</v>
      </c>
      <c r="H820" s="1" t="s">
        <v>4258</v>
      </c>
      <c r="I820" s="1" t="s">
        <v>4271</v>
      </c>
      <c r="J820" s="1">
        <f t="shared" si="23"/>
        <v>71</v>
      </c>
      <c r="K820" s="1">
        <f t="shared" si="18"/>
        <v>0.46478873239436619</v>
      </c>
      <c r="L820" s="1" t="s">
        <v>4272</v>
      </c>
      <c r="M820" s="1" t="s">
        <v>59</v>
      </c>
      <c r="N820" s="1" t="s">
        <v>4261</v>
      </c>
      <c r="O820" s="1">
        <v>30</v>
      </c>
      <c r="P820" s="1" t="s">
        <v>4273</v>
      </c>
      <c r="Q820" s="1" t="str">
        <f ca="1">IFERROR(__xludf.DUMMYFUNCTION("IFNA(IFS(REGEXMATCH(R821,""MgCl""),""MgCl"",REGEXMATCH(R821,""CaCl""),""CaCl"", REGEXMATCH(R821,""MgCl CaCl""),""MgCl CaCl""),""None"")
"),"MgCl")</f>
        <v>MgCl</v>
      </c>
      <c r="R820" s="1" t="s">
        <v>315</v>
      </c>
      <c r="S820" s="1" t="s">
        <v>1010</v>
      </c>
      <c r="T820" s="1" t="s">
        <v>36</v>
      </c>
      <c r="U820" s="1" t="s">
        <v>4263</v>
      </c>
      <c r="V820" s="1" t="s">
        <v>38</v>
      </c>
      <c r="W820" s="1" t="s">
        <v>91</v>
      </c>
      <c r="X820" s="1">
        <v>10000786</v>
      </c>
      <c r="Z820" s="1" t="s">
        <v>4264</v>
      </c>
      <c r="AA820" s="1" t="s">
        <v>41</v>
      </c>
    </row>
    <row r="821" spans="1:28" x14ac:dyDescent="0.3">
      <c r="A821" s="1">
        <v>2010</v>
      </c>
      <c r="B821" s="1" t="s">
        <v>4274</v>
      </c>
      <c r="C821" s="1" t="s">
        <v>4275</v>
      </c>
      <c r="D821" s="1" t="s">
        <v>4276</v>
      </c>
      <c r="E821" s="1" t="s">
        <v>4277</v>
      </c>
      <c r="F821" s="1" t="s">
        <v>66</v>
      </c>
      <c r="G821" s="1" t="s">
        <v>4278</v>
      </c>
      <c r="H821" s="1" t="s">
        <v>4279</v>
      </c>
      <c r="I821" s="1" t="s">
        <v>4280</v>
      </c>
      <c r="J821" s="1">
        <f t="shared" si="23"/>
        <v>145</v>
      </c>
      <c r="K821" s="1">
        <f t="shared" si="18"/>
        <v>0.48965517241379308</v>
      </c>
      <c r="L821" s="1" t="s">
        <v>4281</v>
      </c>
      <c r="M821" s="1" t="s">
        <v>59</v>
      </c>
      <c r="N821" s="1" t="s">
        <v>2332</v>
      </c>
      <c r="O821" s="1">
        <v>25</v>
      </c>
      <c r="P821" s="1" t="s">
        <v>4282</v>
      </c>
      <c r="Q821" s="1" t="str">
        <f ca="1">IFERROR(__xludf.DUMMYFUNCTION("IFNA(IFS(REGEXMATCH(R822,""MgCl""),""MgCl"",REGEXMATCH(R822,""CaCl""),""CaCl"", REGEXMATCH(R822,""MgCl CaCl""),""MgCl CaCl""),""None"")
"),"None")</f>
        <v>None</v>
      </c>
      <c r="R821" s="1" t="s">
        <v>315</v>
      </c>
      <c r="S821" s="1" t="s">
        <v>35</v>
      </c>
      <c r="T821" s="1" t="s">
        <v>36</v>
      </c>
      <c r="U821" s="1" t="s">
        <v>4283</v>
      </c>
      <c r="V821" s="1" t="s">
        <v>91</v>
      </c>
      <c r="W821" s="1" t="s">
        <v>4284</v>
      </c>
      <c r="X821" s="1">
        <v>10000787</v>
      </c>
      <c r="Z821" s="1" t="s">
        <v>4285</v>
      </c>
      <c r="AA821" s="1" t="s">
        <v>41</v>
      </c>
    </row>
    <row r="822" spans="1:28" x14ac:dyDescent="0.3">
      <c r="A822" s="1">
        <v>2010</v>
      </c>
      <c r="B822" s="1" t="s">
        <v>4286</v>
      </c>
      <c r="C822" s="1" t="s">
        <v>4287</v>
      </c>
      <c r="D822" s="1" t="s">
        <v>4288</v>
      </c>
      <c r="E822" s="1" t="s">
        <v>4289</v>
      </c>
      <c r="F822" s="1" t="s">
        <v>26</v>
      </c>
      <c r="G822" s="1" t="s">
        <v>655</v>
      </c>
      <c r="H822" s="1" t="s">
        <v>4290</v>
      </c>
      <c r="I822" s="1" t="s">
        <v>4291</v>
      </c>
      <c r="J822" s="1">
        <f t="shared" si="23"/>
        <v>79</v>
      </c>
      <c r="K822" s="1">
        <f t="shared" si="18"/>
        <v>0.44303797468354428</v>
      </c>
      <c r="L822" s="1" t="s">
        <v>4292</v>
      </c>
      <c r="M822" s="1">
        <v>20.9</v>
      </c>
      <c r="N822" s="1" t="s">
        <v>4293</v>
      </c>
      <c r="O822" s="1">
        <v>30</v>
      </c>
      <c r="P822" s="1" t="s">
        <v>4294</v>
      </c>
      <c r="Q822" s="1" t="s">
        <v>33</v>
      </c>
      <c r="R822" s="1" t="s">
        <v>315</v>
      </c>
      <c r="S822" s="1" t="s">
        <v>73</v>
      </c>
      <c r="T822" s="1" t="s">
        <v>36</v>
      </c>
      <c r="U822" s="1" t="s">
        <v>4295</v>
      </c>
      <c r="V822" s="1" t="s">
        <v>38</v>
      </c>
      <c r="W822" s="1" t="s">
        <v>91</v>
      </c>
      <c r="X822" s="1">
        <v>10000788</v>
      </c>
      <c r="Z822" s="1" t="s">
        <v>4296</v>
      </c>
      <c r="AA822" s="1" t="s">
        <v>41</v>
      </c>
    </row>
    <row r="823" spans="1:28" x14ac:dyDescent="0.3">
      <c r="A823" s="1">
        <v>2010</v>
      </c>
      <c r="B823" s="1" t="s">
        <v>4286</v>
      </c>
      <c r="C823" s="1" t="s">
        <v>4287</v>
      </c>
      <c r="D823" s="1" t="s">
        <v>4288</v>
      </c>
      <c r="E823" s="1" t="s">
        <v>4289</v>
      </c>
      <c r="F823" s="1" t="s">
        <v>26</v>
      </c>
      <c r="G823" s="1" t="s">
        <v>639</v>
      </c>
      <c r="H823" s="1" t="s">
        <v>4290</v>
      </c>
      <c r="I823" s="1" t="s">
        <v>4297</v>
      </c>
      <c r="J823" s="1">
        <f t="shared" si="23"/>
        <v>80</v>
      </c>
      <c r="K823" s="1">
        <f t="shared" si="18"/>
        <v>0.47499999999999998</v>
      </c>
      <c r="L823" s="1" t="s">
        <v>4298</v>
      </c>
      <c r="M823" s="1">
        <v>33.200000000000003</v>
      </c>
      <c r="N823" s="1" t="s">
        <v>4293</v>
      </c>
      <c r="O823" s="1">
        <v>30</v>
      </c>
      <c r="P823" s="1" t="s">
        <v>4294</v>
      </c>
      <c r="Q823" s="1" t="s">
        <v>33</v>
      </c>
      <c r="R823" s="1" t="s">
        <v>315</v>
      </c>
      <c r="S823" s="1" t="s">
        <v>73</v>
      </c>
      <c r="T823" s="1" t="s">
        <v>36</v>
      </c>
      <c r="U823" s="1" t="s">
        <v>4295</v>
      </c>
      <c r="V823" s="1" t="s">
        <v>38</v>
      </c>
      <c r="W823" s="1" t="s">
        <v>91</v>
      </c>
      <c r="X823" s="1">
        <v>10000789</v>
      </c>
      <c r="Z823" s="1" t="s">
        <v>4296</v>
      </c>
      <c r="AA823" s="1" t="s">
        <v>41</v>
      </c>
    </row>
    <row r="824" spans="1:28" x14ac:dyDescent="0.3">
      <c r="A824" s="1">
        <v>2010</v>
      </c>
      <c r="B824" s="1" t="s">
        <v>4286</v>
      </c>
      <c r="C824" s="1" t="s">
        <v>4287</v>
      </c>
      <c r="D824" s="1" t="s">
        <v>4288</v>
      </c>
      <c r="E824" s="1" t="s">
        <v>4289</v>
      </c>
      <c r="F824" s="1" t="s">
        <v>26</v>
      </c>
      <c r="G824" s="1" t="s">
        <v>648</v>
      </c>
      <c r="H824" s="1" t="s">
        <v>4290</v>
      </c>
      <c r="I824" s="1" t="s">
        <v>4299</v>
      </c>
      <c r="J824" s="1">
        <f t="shared" si="23"/>
        <v>79</v>
      </c>
      <c r="K824" s="1">
        <f t="shared" si="18"/>
        <v>0.45569620253164556</v>
      </c>
      <c r="L824" s="1" t="s">
        <v>4300</v>
      </c>
      <c r="M824" s="1">
        <v>90.4</v>
      </c>
      <c r="N824" s="1" t="s">
        <v>4293</v>
      </c>
      <c r="O824" s="1">
        <v>30</v>
      </c>
      <c r="P824" s="1" t="s">
        <v>4294</v>
      </c>
      <c r="Q824" s="1" t="s">
        <v>33</v>
      </c>
      <c r="R824" s="1" t="s">
        <v>315</v>
      </c>
      <c r="S824" s="1" t="s">
        <v>73</v>
      </c>
      <c r="T824" s="1" t="s">
        <v>36</v>
      </c>
      <c r="U824" s="1" t="s">
        <v>4295</v>
      </c>
      <c r="V824" s="1" t="s">
        <v>38</v>
      </c>
      <c r="W824" s="1" t="s">
        <v>91</v>
      </c>
      <c r="X824" s="1">
        <v>10000790</v>
      </c>
      <c r="Z824" s="1" t="s">
        <v>4296</v>
      </c>
      <c r="AA824" s="1" t="s">
        <v>41</v>
      </c>
    </row>
    <row r="825" spans="1:28" x14ac:dyDescent="0.3">
      <c r="A825" s="1">
        <v>2010</v>
      </c>
      <c r="B825" s="1" t="s">
        <v>4286</v>
      </c>
      <c r="C825" s="1" t="s">
        <v>4287</v>
      </c>
      <c r="D825" s="1" t="s">
        <v>4288</v>
      </c>
      <c r="E825" s="1" t="s">
        <v>4289</v>
      </c>
      <c r="F825" s="1" t="s">
        <v>26</v>
      </c>
      <c r="G825" s="1" t="s">
        <v>4301</v>
      </c>
      <c r="H825" s="1" t="s">
        <v>4290</v>
      </c>
      <c r="I825" s="1" t="s">
        <v>4302</v>
      </c>
      <c r="J825" s="1">
        <f t="shared" si="23"/>
        <v>54</v>
      </c>
      <c r="K825" s="1">
        <f t="shared" si="18"/>
        <v>0.44444444444444442</v>
      </c>
      <c r="L825" s="1" t="s">
        <v>4303</v>
      </c>
      <c r="M825" s="1">
        <v>186</v>
      </c>
      <c r="N825" s="1" t="s">
        <v>4293</v>
      </c>
      <c r="O825" s="1">
        <v>30</v>
      </c>
      <c r="P825" s="1" t="s">
        <v>4294</v>
      </c>
      <c r="Q825" s="1" t="s">
        <v>33</v>
      </c>
      <c r="R825" s="1" t="s">
        <v>315</v>
      </c>
      <c r="S825" s="1" t="s">
        <v>73</v>
      </c>
      <c r="T825" s="1" t="s">
        <v>36</v>
      </c>
      <c r="U825" s="1" t="s">
        <v>4295</v>
      </c>
      <c r="V825" s="1" t="s">
        <v>4304</v>
      </c>
      <c r="W825" s="1" t="s">
        <v>91</v>
      </c>
      <c r="X825" s="1">
        <v>10000791</v>
      </c>
      <c r="Z825" s="1" t="s">
        <v>4296</v>
      </c>
      <c r="AA825" s="1" t="s">
        <v>41</v>
      </c>
    </row>
    <row r="826" spans="1:28" x14ac:dyDescent="0.3">
      <c r="A826" s="1">
        <v>2010</v>
      </c>
      <c r="B826" s="1" t="s">
        <v>4286</v>
      </c>
      <c r="C826" s="1" t="s">
        <v>4287</v>
      </c>
      <c r="D826" s="1" t="s">
        <v>4288</v>
      </c>
      <c r="E826" s="1" t="s">
        <v>4289</v>
      </c>
      <c r="F826" s="1" t="s">
        <v>26</v>
      </c>
      <c r="G826" s="1" t="s">
        <v>4305</v>
      </c>
      <c r="H826" s="1" t="s">
        <v>4290</v>
      </c>
      <c r="I826" s="1" t="s">
        <v>4306</v>
      </c>
      <c r="J826" s="1">
        <f t="shared" si="23"/>
        <v>41</v>
      </c>
      <c r="K826" s="1">
        <f t="shared" si="18"/>
        <v>0.46341463414634149</v>
      </c>
      <c r="L826" s="1" t="s">
        <v>4307</v>
      </c>
      <c r="M826" s="1">
        <v>252</v>
      </c>
      <c r="N826" s="1" t="s">
        <v>4293</v>
      </c>
      <c r="O826" s="1">
        <v>30</v>
      </c>
      <c r="P826" s="1" t="s">
        <v>4294</v>
      </c>
      <c r="Q826" s="1" t="s">
        <v>33</v>
      </c>
      <c r="R826" s="1" t="s">
        <v>315</v>
      </c>
      <c r="S826" s="1" t="s">
        <v>73</v>
      </c>
      <c r="T826" s="1" t="s">
        <v>36</v>
      </c>
      <c r="U826" s="1" t="s">
        <v>4295</v>
      </c>
      <c r="V826" s="1" t="s">
        <v>4304</v>
      </c>
      <c r="W826" s="1" t="s">
        <v>91</v>
      </c>
      <c r="X826" s="1">
        <v>10000792</v>
      </c>
      <c r="Z826" s="1" t="s">
        <v>4296</v>
      </c>
      <c r="AA826" s="1" t="s">
        <v>41</v>
      </c>
    </row>
    <row r="827" spans="1:28" x14ac:dyDescent="0.3">
      <c r="A827" s="1">
        <v>2010</v>
      </c>
      <c r="B827" s="1" t="s">
        <v>4286</v>
      </c>
      <c r="C827" s="1" t="s">
        <v>4287</v>
      </c>
      <c r="D827" s="1" t="s">
        <v>4288</v>
      </c>
      <c r="E827" s="1" t="s">
        <v>4289</v>
      </c>
      <c r="F827" s="1" t="s">
        <v>26</v>
      </c>
      <c r="G827" s="1" t="s">
        <v>4308</v>
      </c>
      <c r="H827" s="1" t="s">
        <v>4290</v>
      </c>
      <c r="I827" s="1" t="s">
        <v>4309</v>
      </c>
      <c r="J827" s="1">
        <f t="shared" si="23"/>
        <v>55</v>
      </c>
      <c r="K827" s="1">
        <f t="shared" si="18"/>
        <v>0.49090909090909091</v>
      </c>
      <c r="L827" s="1" t="s">
        <v>4310</v>
      </c>
      <c r="M827" s="1">
        <v>221</v>
      </c>
      <c r="N827" s="1" t="s">
        <v>4293</v>
      </c>
      <c r="O827" s="1">
        <v>30</v>
      </c>
      <c r="P827" s="1" t="s">
        <v>4294</v>
      </c>
      <c r="Q827" s="1" t="s">
        <v>33</v>
      </c>
      <c r="R827" s="1" t="s">
        <v>315</v>
      </c>
      <c r="S827" s="1" t="s">
        <v>73</v>
      </c>
      <c r="T827" s="1" t="s">
        <v>36</v>
      </c>
      <c r="U827" s="1" t="s">
        <v>4295</v>
      </c>
      <c r="V827" s="1" t="s">
        <v>4304</v>
      </c>
      <c r="W827" s="1" t="s">
        <v>91</v>
      </c>
      <c r="X827" s="1">
        <v>10000793</v>
      </c>
      <c r="Z827" s="1" t="s">
        <v>4296</v>
      </c>
      <c r="AA827" s="1" t="s">
        <v>41</v>
      </c>
    </row>
    <row r="828" spans="1:28" x14ac:dyDescent="0.3">
      <c r="A828" s="1">
        <v>2010</v>
      </c>
      <c r="B828" s="1" t="s">
        <v>4286</v>
      </c>
      <c r="C828" s="1" t="s">
        <v>4287</v>
      </c>
      <c r="D828" s="1" t="s">
        <v>4288</v>
      </c>
      <c r="E828" s="1" t="s">
        <v>4289</v>
      </c>
      <c r="F828" s="1" t="s">
        <v>26</v>
      </c>
      <c r="G828" s="1" t="s">
        <v>4311</v>
      </c>
      <c r="H828" s="1" t="s">
        <v>4290</v>
      </c>
      <c r="I828" s="1" t="s">
        <v>4312</v>
      </c>
      <c r="J828" s="1">
        <f t="shared" si="23"/>
        <v>33</v>
      </c>
      <c r="K828" s="1">
        <f t="shared" si="18"/>
        <v>0.54545454545454541</v>
      </c>
      <c r="L828" s="1" t="s">
        <v>4313</v>
      </c>
      <c r="M828" s="1">
        <v>196</v>
      </c>
      <c r="N828" s="1" t="s">
        <v>4293</v>
      </c>
      <c r="O828" s="1">
        <v>30</v>
      </c>
      <c r="P828" s="1" t="s">
        <v>4294</v>
      </c>
      <c r="Q828" s="1" t="s">
        <v>33</v>
      </c>
      <c r="R828" s="1" t="s">
        <v>315</v>
      </c>
      <c r="S828" s="1" t="s">
        <v>73</v>
      </c>
      <c r="T828" s="1" t="s">
        <v>36</v>
      </c>
      <c r="U828" s="1" t="s">
        <v>4295</v>
      </c>
      <c r="V828" s="1" t="s">
        <v>4304</v>
      </c>
      <c r="W828" s="1" t="s">
        <v>91</v>
      </c>
      <c r="X828" s="1">
        <v>10000794</v>
      </c>
      <c r="Z828" s="1" t="s">
        <v>4296</v>
      </c>
      <c r="AA828" s="1" t="s">
        <v>41</v>
      </c>
    </row>
    <row r="829" spans="1:28" x14ac:dyDescent="0.3">
      <c r="A829" s="1">
        <v>2010</v>
      </c>
      <c r="B829" s="1" t="s">
        <v>4314</v>
      </c>
      <c r="C829" s="1" t="s">
        <v>289</v>
      </c>
      <c r="D829" s="1" t="s">
        <v>4315</v>
      </c>
      <c r="E829" s="1" t="s">
        <v>4316</v>
      </c>
      <c r="F829" s="1" t="s">
        <v>107</v>
      </c>
      <c r="G829" s="1" t="s">
        <v>4317</v>
      </c>
      <c r="H829" s="1" t="s">
        <v>4318</v>
      </c>
      <c r="I829" s="1" t="s">
        <v>4319</v>
      </c>
      <c r="J829" s="1">
        <f t="shared" si="23"/>
        <v>93</v>
      </c>
      <c r="K829" s="1">
        <f t="shared" si="18"/>
        <v>0.5161290322580645</v>
      </c>
      <c r="L829" s="1" t="s">
        <v>4320</v>
      </c>
      <c r="M829" s="1">
        <v>87</v>
      </c>
      <c r="N829" s="1" t="s">
        <v>4321</v>
      </c>
      <c r="O829" s="1">
        <v>47</v>
      </c>
      <c r="P829" s="1" t="s">
        <v>4322</v>
      </c>
      <c r="Q829" s="1" t="s">
        <v>33</v>
      </c>
      <c r="R829" s="1" t="s">
        <v>103</v>
      </c>
      <c r="S829" s="1" t="s">
        <v>73</v>
      </c>
      <c r="T829" s="1" t="s">
        <v>4323</v>
      </c>
      <c r="U829" s="1" t="s">
        <v>4324</v>
      </c>
      <c r="V829" s="1" t="s">
        <v>91</v>
      </c>
      <c r="W829" s="1" t="s">
        <v>4325</v>
      </c>
      <c r="X829" s="1">
        <v>10000795</v>
      </c>
      <c r="Z829" s="1" t="s">
        <v>4326</v>
      </c>
      <c r="AA829" s="1" t="s">
        <v>41</v>
      </c>
      <c r="AB829" s="1" t="s">
        <v>8813</v>
      </c>
    </row>
    <row r="830" spans="1:28" x14ac:dyDescent="0.3">
      <c r="A830" s="1">
        <v>2010</v>
      </c>
      <c r="B830" s="1" t="s">
        <v>4314</v>
      </c>
      <c r="C830" s="1" t="s">
        <v>289</v>
      </c>
      <c r="D830" s="1" t="s">
        <v>4315</v>
      </c>
      <c r="E830" s="1" t="s">
        <v>4316</v>
      </c>
      <c r="F830" s="1" t="s">
        <v>107</v>
      </c>
      <c r="G830" s="1" t="s">
        <v>4327</v>
      </c>
      <c r="H830" s="1" t="s">
        <v>4318</v>
      </c>
      <c r="I830" s="1" t="s">
        <v>4328</v>
      </c>
      <c r="J830" s="1">
        <f t="shared" si="23"/>
        <v>91</v>
      </c>
      <c r="K830" s="1">
        <f t="shared" si="18"/>
        <v>0.50549450549450547</v>
      </c>
      <c r="L830" s="1" t="s">
        <v>4329</v>
      </c>
      <c r="M830" s="1">
        <v>111</v>
      </c>
      <c r="N830" s="1" t="s">
        <v>4321</v>
      </c>
      <c r="O830" s="1">
        <v>47</v>
      </c>
      <c r="P830" s="1" t="s">
        <v>4322</v>
      </c>
      <c r="Q830" s="1" t="s">
        <v>33</v>
      </c>
      <c r="R830" s="1" t="s">
        <v>103</v>
      </c>
      <c r="S830" s="1" t="s">
        <v>73</v>
      </c>
      <c r="T830" s="1" t="s">
        <v>4323</v>
      </c>
      <c r="U830" s="1" t="s">
        <v>4324</v>
      </c>
      <c r="V830" s="1" t="s">
        <v>91</v>
      </c>
      <c r="W830" s="1" t="s">
        <v>4325</v>
      </c>
      <c r="X830" s="1">
        <v>10000796</v>
      </c>
      <c r="Z830" s="1" t="s">
        <v>4326</v>
      </c>
      <c r="AA830" s="1" t="s">
        <v>41</v>
      </c>
    </row>
    <row r="831" spans="1:28" x14ac:dyDescent="0.3">
      <c r="A831" s="1">
        <v>2010</v>
      </c>
      <c r="B831" s="1" t="s">
        <v>4314</v>
      </c>
      <c r="C831" s="1" t="s">
        <v>289</v>
      </c>
      <c r="D831" s="1" t="s">
        <v>4315</v>
      </c>
      <c r="E831" s="1" t="s">
        <v>4316</v>
      </c>
      <c r="F831" s="1" t="s">
        <v>107</v>
      </c>
      <c r="G831" s="1" t="s">
        <v>4330</v>
      </c>
      <c r="H831" s="1" t="s">
        <v>4318</v>
      </c>
      <c r="I831" s="1" t="s">
        <v>4331</v>
      </c>
      <c r="J831" s="1">
        <f t="shared" si="23"/>
        <v>93</v>
      </c>
      <c r="K831" s="1">
        <f t="shared" si="18"/>
        <v>0.5053763440860215</v>
      </c>
      <c r="L831" s="1" t="s">
        <v>4332</v>
      </c>
      <c r="M831" s="1">
        <v>186</v>
      </c>
      <c r="N831" s="1" t="s">
        <v>4321</v>
      </c>
      <c r="O831" s="1">
        <v>47</v>
      </c>
      <c r="P831" s="1" t="s">
        <v>4322</v>
      </c>
      <c r="Q831" s="1" t="s">
        <v>33</v>
      </c>
      <c r="R831" s="1" t="s">
        <v>103</v>
      </c>
      <c r="S831" s="1" t="s">
        <v>73</v>
      </c>
      <c r="T831" s="1" t="s">
        <v>4323</v>
      </c>
      <c r="U831" s="1" t="s">
        <v>4324</v>
      </c>
      <c r="V831" s="1" t="s">
        <v>91</v>
      </c>
      <c r="W831" s="1" t="s">
        <v>4325</v>
      </c>
      <c r="X831" s="1">
        <v>10000797</v>
      </c>
      <c r="Z831" s="1" t="s">
        <v>4326</v>
      </c>
      <c r="AA831" s="1" t="s">
        <v>41</v>
      </c>
    </row>
    <row r="832" spans="1:28" x14ac:dyDescent="0.3">
      <c r="A832" s="1">
        <v>2010</v>
      </c>
      <c r="B832" s="1" t="s">
        <v>4333</v>
      </c>
      <c r="C832" s="1" t="s">
        <v>4287</v>
      </c>
      <c r="D832" s="1" t="s">
        <v>8624</v>
      </c>
      <c r="E832" s="1" t="s">
        <v>4334</v>
      </c>
      <c r="F832" s="1" t="s">
        <v>66</v>
      </c>
      <c r="G832" s="1" t="s">
        <v>4335</v>
      </c>
      <c r="H832" s="1" t="s">
        <v>4336</v>
      </c>
      <c r="I832" s="1" t="s">
        <v>4337</v>
      </c>
      <c r="J832" s="1">
        <f t="shared" si="23"/>
        <v>64</v>
      </c>
      <c r="K832" s="1">
        <f t="shared" si="18"/>
        <v>0.5</v>
      </c>
      <c r="L832" s="1" t="s">
        <v>4338</v>
      </c>
      <c r="M832" s="1">
        <v>1</v>
      </c>
      <c r="N832" s="1" t="s">
        <v>4339</v>
      </c>
      <c r="O832" s="1">
        <v>30</v>
      </c>
      <c r="P832" s="1" t="s">
        <v>4340</v>
      </c>
      <c r="Q832" s="1" t="s">
        <v>57</v>
      </c>
      <c r="R832" s="1" t="s">
        <v>315</v>
      </c>
      <c r="S832" s="1">
        <v>8</v>
      </c>
      <c r="T832" s="1" t="s">
        <v>36</v>
      </c>
      <c r="U832" s="1" t="s">
        <v>4341</v>
      </c>
      <c r="V832" s="1" t="s">
        <v>38</v>
      </c>
      <c r="W832" s="1" t="s">
        <v>91</v>
      </c>
      <c r="X832" s="1">
        <v>10000798</v>
      </c>
      <c r="Z832" s="1" t="s">
        <v>4342</v>
      </c>
      <c r="AA832" s="1" t="s">
        <v>41</v>
      </c>
    </row>
    <row r="833" spans="1:28" x14ac:dyDescent="0.3">
      <c r="A833" s="1">
        <v>2010</v>
      </c>
      <c r="B833" s="1" t="s">
        <v>4333</v>
      </c>
      <c r="C833" s="1" t="s">
        <v>4287</v>
      </c>
      <c r="D833" s="1" t="s">
        <v>8624</v>
      </c>
      <c r="E833" s="1" t="s">
        <v>4334</v>
      </c>
      <c r="F833" s="1" t="s">
        <v>66</v>
      </c>
      <c r="G833" s="1" t="s">
        <v>4335</v>
      </c>
      <c r="H833" s="1" t="s">
        <v>4343</v>
      </c>
      <c r="I833" s="1" t="s">
        <v>4337</v>
      </c>
      <c r="J833" s="1">
        <f t="shared" si="23"/>
        <v>64</v>
      </c>
      <c r="K833" s="1">
        <f t="shared" si="18"/>
        <v>0.5</v>
      </c>
      <c r="L833" s="1" t="s">
        <v>1512</v>
      </c>
      <c r="M833" s="1">
        <v>20</v>
      </c>
      <c r="N833" s="1" t="s">
        <v>4339</v>
      </c>
      <c r="O833" s="1">
        <v>30</v>
      </c>
      <c r="P833" s="1" t="s">
        <v>4340</v>
      </c>
      <c r="Q833" s="1" t="s">
        <v>57</v>
      </c>
      <c r="R833" s="1" t="s">
        <v>315</v>
      </c>
      <c r="S833" s="1">
        <v>8</v>
      </c>
      <c r="T833" s="1" t="s">
        <v>36</v>
      </c>
      <c r="U833" s="1" t="s">
        <v>4341</v>
      </c>
      <c r="V833" s="1" t="s">
        <v>38</v>
      </c>
      <c r="W833" s="1" t="s">
        <v>91</v>
      </c>
      <c r="X833" s="1">
        <v>10000798</v>
      </c>
      <c r="Z833" s="1" t="s">
        <v>4342</v>
      </c>
      <c r="AA833" s="1" t="s">
        <v>41</v>
      </c>
    </row>
    <row r="834" spans="1:28" x14ac:dyDescent="0.3">
      <c r="A834" s="1">
        <v>2010</v>
      </c>
      <c r="B834" s="1" t="s">
        <v>4333</v>
      </c>
      <c r="C834" s="1" t="s">
        <v>4287</v>
      </c>
      <c r="D834" s="1" t="s">
        <v>8625</v>
      </c>
      <c r="E834" s="1" t="s">
        <v>4334</v>
      </c>
      <c r="F834" s="1" t="s">
        <v>66</v>
      </c>
      <c r="G834" s="1" t="s">
        <v>4344</v>
      </c>
      <c r="H834" s="1" t="s">
        <v>4343</v>
      </c>
      <c r="I834" s="1" t="s">
        <v>4345</v>
      </c>
      <c r="J834" s="1">
        <f t="shared" si="23"/>
        <v>25</v>
      </c>
      <c r="K834" s="1">
        <f t="shared" si="18"/>
        <v>0.72</v>
      </c>
      <c r="L834" s="1" t="s">
        <v>4346</v>
      </c>
      <c r="M834" s="1">
        <v>1.4</v>
      </c>
      <c r="N834" s="1" t="s">
        <v>4339</v>
      </c>
      <c r="O834" s="1">
        <v>30</v>
      </c>
      <c r="P834" s="1" t="s">
        <v>4340</v>
      </c>
      <c r="Q834" s="1" t="s">
        <v>57</v>
      </c>
      <c r="R834" s="1" t="s">
        <v>315</v>
      </c>
      <c r="S834" s="1">
        <v>8</v>
      </c>
      <c r="T834" s="1" t="s">
        <v>36</v>
      </c>
      <c r="U834" s="1" t="s">
        <v>4341</v>
      </c>
      <c r="V834" s="1" t="s">
        <v>38</v>
      </c>
      <c r="W834" s="1" t="s">
        <v>4347</v>
      </c>
      <c r="X834" s="1">
        <v>10000799</v>
      </c>
      <c r="Z834" s="1" t="s">
        <v>4342</v>
      </c>
      <c r="AA834" s="1" t="s">
        <v>41</v>
      </c>
      <c r="AB834" s="1" t="s">
        <v>8626</v>
      </c>
    </row>
    <row r="835" spans="1:28" x14ac:dyDescent="0.3">
      <c r="A835" s="1">
        <v>2010</v>
      </c>
      <c r="B835" s="1" t="s">
        <v>4333</v>
      </c>
      <c r="C835" s="1" t="s">
        <v>4287</v>
      </c>
      <c r="D835" s="1" t="s">
        <v>8624</v>
      </c>
      <c r="E835" s="1" t="s">
        <v>4334</v>
      </c>
      <c r="F835" s="1" t="s">
        <v>66</v>
      </c>
      <c r="G835" s="1" t="s">
        <v>4344</v>
      </c>
      <c r="H835" s="1" t="s">
        <v>4336</v>
      </c>
      <c r="I835" s="1" t="s">
        <v>4345</v>
      </c>
      <c r="J835" s="1">
        <f t="shared" si="23"/>
        <v>25</v>
      </c>
      <c r="K835" s="1">
        <f t="shared" si="18"/>
        <v>0.72</v>
      </c>
      <c r="L835" s="1" t="s">
        <v>4348</v>
      </c>
      <c r="M835" s="1">
        <v>1.1000000000000001</v>
      </c>
      <c r="N835" s="1" t="s">
        <v>4339</v>
      </c>
      <c r="O835" s="1">
        <v>30</v>
      </c>
      <c r="P835" s="1" t="s">
        <v>4340</v>
      </c>
      <c r="Q835" s="1" t="s">
        <v>57</v>
      </c>
      <c r="R835" s="1" t="s">
        <v>315</v>
      </c>
      <c r="S835" s="1">
        <v>8</v>
      </c>
      <c r="T835" s="1" t="s">
        <v>36</v>
      </c>
      <c r="U835" s="1" t="s">
        <v>4349</v>
      </c>
      <c r="V835" s="1" t="s">
        <v>38</v>
      </c>
      <c r="W835" s="1" t="s">
        <v>4347</v>
      </c>
      <c r="X835" s="1">
        <v>10000799</v>
      </c>
      <c r="Z835" s="1" t="s">
        <v>4342</v>
      </c>
      <c r="AA835" s="1" t="s">
        <v>41</v>
      </c>
      <c r="AB835" s="1" t="s">
        <v>8499</v>
      </c>
    </row>
    <row r="836" spans="1:28" x14ac:dyDescent="0.3">
      <c r="A836" s="1">
        <v>2010</v>
      </c>
      <c r="B836" s="1" t="s">
        <v>4350</v>
      </c>
      <c r="C836" s="1" t="s">
        <v>3112</v>
      </c>
      <c r="D836" s="1" t="s">
        <v>4351</v>
      </c>
      <c r="E836" s="1" t="s">
        <v>4352</v>
      </c>
      <c r="F836" s="1" t="s">
        <v>66</v>
      </c>
      <c r="G836" s="1" t="s">
        <v>4353</v>
      </c>
      <c r="H836" s="1" t="s">
        <v>4354</v>
      </c>
      <c r="I836" s="1" t="s">
        <v>4355</v>
      </c>
      <c r="J836" s="1">
        <f t="shared" si="23"/>
        <v>70</v>
      </c>
      <c r="K836" s="1">
        <f t="shared" si="18"/>
        <v>0.42857142857142855</v>
      </c>
      <c r="L836" s="1" t="s">
        <v>4356</v>
      </c>
      <c r="M836" s="1" t="s">
        <v>59</v>
      </c>
      <c r="N836" s="1" t="s">
        <v>4357</v>
      </c>
      <c r="O836" s="1">
        <v>24</v>
      </c>
      <c r="P836" s="1" t="s">
        <v>4358</v>
      </c>
      <c r="Q836" s="1" t="str">
        <f ca="1">IFERROR(__xludf.DUMMYFUNCTION("IFNA(IFS(REGEXMATCH(R837,""MgCl""),""MgCl"",REGEXMATCH(R837,""CaCl""),""CaCl"", REGEXMATCH(R837,""MgCl CaCl""),""MgCl CaCl""),""None"")
"),"MgCl")</f>
        <v>MgCl</v>
      </c>
      <c r="R836" s="1" t="s">
        <v>34</v>
      </c>
      <c r="S836" s="1" t="s">
        <v>73</v>
      </c>
      <c r="T836" s="1" t="s">
        <v>4359</v>
      </c>
      <c r="U836" s="1" t="s">
        <v>4341</v>
      </c>
      <c r="V836" s="1" t="s">
        <v>38</v>
      </c>
      <c r="W836" s="1" t="s">
        <v>4360</v>
      </c>
      <c r="X836" s="1">
        <v>10000800</v>
      </c>
      <c r="Z836" s="1" t="s">
        <v>3402</v>
      </c>
      <c r="AA836" s="1" t="s">
        <v>41</v>
      </c>
    </row>
    <row r="837" spans="1:28" x14ac:dyDescent="0.3">
      <c r="A837" s="1">
        <v>2010</v>
      </c>
      <c r="B837" s="1" t="s">
        <v>4350</v>
      </c>
      <c r="C837" s="1" t="s">
        <v>3112</v>
      </c>
      <c r="D837" s="1" t="s">
        <v>4351</v>
      </c>
      <c r="E837" s="1" t="s">
        <v>4352</v>
      </c>
      <c r="F837" s="1" t="s">
        <v>66</v>
      </c>
      <c r="G837" s="1" t="s">
        <v>4361</v>
      </c>
      <c r="H837" s="1" t="s">
        <v>4354</v>
      </c>
      <c r="I837" s="1" t="s">
        <v>4362</v>
      </c>
      <c r="J837" s="1">
        <f t="shared" si="23"/>
        <v>70</v>
      </c>
      <c r="K837" s="1">
        <f t="shared" si="18"/>
        <v>0.37142857142857144</v>
      </c>
      <c r="L837" s="1" t="s">
        <v>4356</v>
      </c>
      <c r="M837" s="1" t="s">
        <v>59</v>
      </c>
      <c r="N837" s="1" t="s">
        <v>4357</v>
      </c>
      <c r="O837" s="1">
        <v>24</v>
      </c>
      <c r="P837" s="1" t="s">
        <v>4358</v>
      </c>
      <c r="Q837" s="1" t="str">
        <f ca="1">IFERROR(__xludf.DUMMYFUNCTION("IFNA(IFS(REGEXMATCH(R838,""MgCl""),""MgCl"",REGEXMATCH(R838,""CaCl""),""CaCl"", REGEXMATCH(R838,""MgCl CaCl""),""MgCl CaCl""),""None"")
"),"MgCl")</f>
        <v>MgCl</v>
      </c>
      <c r="R837" s="1" t="s">
        <v>34</v>
      </c>
      <c r="S837" s="1" t="s">
        <v>73</v>
      </c>
      <c r="T837" s="1" t="s">
        <v>4359</v>
      </c>
      <c r="U837" s="1" t="s">
        <v>4349</v>
      </c>
      <c r="V837" s="1" t="s">
        <v>38</v>
      </c>
      <c r="W837" s="1" t="s">
        <v>4363</v>
      </c>
      <c r="X837" s="1">
        <v>10000801</v>
      </c>
      <c r="Z837" s="1" t="s">
        <v>3402</v>
      </c>
      <c r="AA837" s="1" t="s">
        <v>41</v>
      </c>
    </row>
    <row r="838" spans="1:28" x14ac:dyDescent="0.3">
      <c r="A838" s="1">
        <v>2010</v>
      </c>
      <c r="B838" s="1" t="s">
        <v>4350</v>
      </c>
      <c r="C838" s="1" t="s">
        <v>3112</v>
      </c>
      <c r="D838" s="1" t="s">
        <v>4351</v>
      </c>
      <c r="E838" s="1" t="s">
        <v>4352</v>
      </c>
      <c r="F838" s="1" t="s">
        <v>66</v>
      </c>
      <c r="G838" s="1" t="s">
        <v>4364</v>
      </c>
      <c r="H838" s="1" t="s">
        <v>4354</v>
      </c>
      <c r="I838" s="1" t="s">
        <v>4365</v>
      </c>
      <c r="J838" s="1">
        <f t="shared" si="23"/>
        <v>70</v>
      </c>
      <c r="K838" s="1">
        <f t="shared" si="18"/>
        <v>0.37142857142857144</v>
      </c>
      <c r="L838" s="1" t="s">
        <v>4356</v>
      </c>
      <c r="M838" s="1" t="s">
        <v>59</v>
      </c>
      <c r="N838" s="1" t="s">
        <v>4357</v>
      </c>
      <c r="O838" s="1">
        <v>24</v>
      </c>
      <c r="P838" s="1" t="s">
        <v>4358</v>
      </c>
      <c r="Q838" s="1" t="str">
        <f ca="1">IFERROR(__xludf.DUMMYFUNCTION("IFNA(IFS(REGEXMATCH(R839,""MgCl""),""MgCl"",REGEXMATCH(R839,""CaCl""),""CaCl"", REGEXMATCH(R839,""MgCl CaCl""),""MgCl CaCl""),""None"")
"),"MgCl")</f>
        <v>MgCl</v>
      </c>
      <c r="R838" s="1" t="s">
        <v>34</v>
      </c>
      <c r="S838" s="1" t="s">
        <v>73</v>
      </c>
      <c r="T838" s="1" t="s">
        <v>4359</v>
      </c>
      <c r="U838" s="1" t="s">
        <v>4349</v>
      </c>
      <c r="V838" s="1" t="s">
        <v>38</v>
      </c>
      <c r="W838" s="1" t="s">
        <v>4363</v>
      </c>
      <c r="X838" s="1">
        <v>10000802</v>
      </c>
      <c r="Z838" s="1" t="s">
        <v>3402</v>
      </c>
      <c r="AA838" s="1" t="s">
        <v>41</v>
      </c>
    </row>
    <row r="839" spans="1:28" x14ac:dyDescent="0.3">
      <c r="A839" s="1">
        <v>2010</v>
      </c>
      <c r="B839" s="1" t="s">
        <v>4350</v>
      </c>
      <c r="C839" s="1" t="s">
        <v>3112</v>
      </c>
      <c r="D839" s="1" t="s">
        <v>4351</v>
      </c>
      <c r="E839" s="1" t="s">
        <v>4352</v>
      </c>
      <c r="F839" s="1" t="s">
        <v>66</v>
      </c>
      <c r="G839" s="1" t="s">
        <v>4366</v>
      </c>
      <c r="H839" s="1" t="s">
        <v>4354</v>
      </c>
      <c r="I839" s="1" t="s">
        <v>4367</v>
      </c>
      <c r="J839" s="1">
        <f t="shared" si="23"/>
        <v>70</v>
      </c>
      <c r="K839" s="1">
        <f t="shared" si="18"/>
        <v>0.44285714285714284</v>
      </c>
      <c r="L839" s="1" t="s">
        <v>4356</v>
      </c>
      <c r="M839" s="1" t="s">
        <v>59</v>
      </c>
      <c r="N839" s="1" t="s">
        <v>4357</v>
      </c>
      <c r="O839" s="1">
        <v>24</v>
      </c>
      <c r="P839" s="1" t="s">
        <v>4358</v>
      </c>
      <c r="Q839" s="1" t="str">
        <f ca="1">IFERROR(__xludf.DUMMYFUNCTION("IFNA(IFS(REGEXMATCH(R840,""MgCl""),""MgCl"",REGEXMATCH(R840,""CaCl""),""CaCl"", REGEXMATCH(R840,""MgCl CaCl""),""MgCl CaCl""),""None"")
"),"MgCl")</f>
        <v>MgCl</v>
      </c>
      <c r="R839" s="1" t="s">
        <v>34</v>
      </c>
      <c r="S839" s="1" t="s">
        <v>73</v>
      </c>
      <c r="T839" s="1" t="s">
        <v>4359</v>
      </c>
      <c r="U839" s="1" t="s">
        <v>4349</v>
      </c>
      <c r="V839" s="1" t="s">
        <v>38</v>
      </c>
      <c r="W839" s="1" t="s">
        <v>4363</v>
      </c>
      <c r="X839" s="1">
        <v>10000803</v>
      </c>
      <c r="Z839" s="1" t="s">
        <v>3402</v>
      </c>
      <c r="AA839" s="1" t="s">
        <v>41</v>
      </c>
    </row>
    <row r="840" spans="1:28" x14ac:dyDescent="0.3">
      <c r="A840" s="1">
        <v>2010</v>
      </c>
      <c r="B840" s="1" t="s">
        <v>4350</v>
      </c>
      <c r="C840" s="1" t="s">
        <v>3112</v>
      </c>
      <c r="D840" s="1" t="s">
        <v>4351</v>
      </c>
      <c r="E840" s="1" t="s">
        <v>4352</v>
      </c>
      <c r="F840" s="1" t="s">
        <v>66</v>
      </c>
      <c r="G840" s="1" t="s">
        <v>4368</v>
      </c>
      <c r="H840" s="1" t="s">
        <v>4354</v>
      </c>
      <c r="I840" s="1" t="s">
        <v>4369</v>
      </c>
      <c r="J840" s="1">
        <f t="shared" si="23"/>
        <v>70</v>
      </c>
      <c r="K840" s="1">
        <f t="shared" si="18"/>
        <v>0.32857142857142857</v>
      </c>
      <c r="L840" s="1" t="s">
        <v>4356</v>
      </c>
      <c r="M840" s="1" t="s">
        <v>59</v>
      </c>
      <c r="N840" s="1" t="s">
        <v>4357</v>
      </c>
      <c r="O840" s="1">
        <v>24</v>
      </c>
      <c r="P840" s="1" t="s">
        <v>4358</v>
      </c>
      <c r="Q840" s="1" t="str">
        <f ca="1">IFERROR(__xludf.DUMMYFUNCTION("IFNA(IFS(REGEXMATCH(R841,""MgCl""),""MgCl"",REGEXMATCH(R841,""CaCl""),""CaCl"", REGEXMATCH(R841,""MgCl CaCl""),""MgCl CaCl""),""None"")
"),"MgCl")</f>
        <v>MgCl</v>
      </c>
      <c r="R840" s="1" t="s">
        <v>34</v>
      </c>
      <c r="S840" s="1" t="s">
        <v>73</v>
      </c>
      <c r="T840" s="1" t="s">
        <v>4359</v>
      </c>
      <c r="U840" s="1" t="s">
        <v>4349</v>
      </c>
      <c r="V840" s="1" t="s">
        <v>38</v>
      </c>
      <c r="W840" s="1" t="s">
        <v>4363</v>
      </c>
      <c r="X840" s="1">
        <v>10000804</v>
      </c>
      <c r="Z840" s="1" t="s">
        <v>3402</v>
      </c>
      <c r="AA840" s="1" t="s">
        <v>41</v>
      </c>
    </row>
    <row r="841" spans="1:28" x14ac:dyDescent="0.3">
      <c r="A841" s="1">
        <v>2010</v>
      </c>
      <c r="B841" s="1" t="s">
        <v>4350</v>
      </c>
      <c r="C841" s="1" t="s">
        <v>3112</v>
      </c>
      <c r="D841" s="1" t="s">
        <v>4351</v>
      </c>
      <c r="E841" s="1" t="s">
        <v>4352</v>
      </c>
      <c r="F841" s="1" t="s">
        <v>66</v>
      </c>
      <c r="G841" s="1" t="s">
        <v>4370</v>
      </c>
      <c r="H841" s="1" t="s">
        <v>4354</v>
      </c>
      <c r="I841" s="1" t="s">
        <v>4371</v>
      </c>
      <c r="J841" s="1">
        <f t="shared" si="23"/>
        <v>70</v>
      </c>
      <c r="K841" s="1">
        <f t="shared" si="18"/>
        <v>0.47142857142857142</v>
      </c>
      <c r="L841" s="1" t="s">
        <v>4356</v>
      </c>
      <c r="M841" s="1" t="s">
        <v>59</v>
      </c>
      <c r="N841" s="1" t="s">
        <v>4357</v>
      </c>
      <c r="O841" s="1">
        <v>24</v>
      </c>
      <c r="P841" s="1" t="s">
        <v>4358</v>
      </c>
      <c r="Q841" s="1" t="str">
        <f ca="1">IFERROR(__xludf.DUMMYFUNCTION("IFNA(IFS(REGEXMATCH(R842,""MgCl""),""MgCl"",REGEXMATCH(R842,""CaCl""),""CaCl"", REGEXMATCH(R842,""MgCl CaCl""),""MgCl CaCl""),""None"")
"),"MgCl")</f>
        <v>MgCl</v>
      </c>
      <c r="R841" s="1" t="s">
        <v>34</v>
      </c>
      <c r="S841" s="1" t="s">
        <v>73</v>
      </c>
      <c r="T841" s="1" t="s">
        <v>4359</v>
      </c>
      <c r="U841" s="1" t="s">
        <v>4349</v>
      </c>
      <c r="V841" s="1" t="s">
        <v>38</v>
      </c>
      <c r="W841" s="1" t="s">
        <v>4363</v>
      </c>
      <c r="X841" s="1">
        <v>10000805</v>
      </c>
      <c r="Z841" s="1" t="s">
        <v>3402</v>
      </c>
      <c r="AA841" s="1" t="s">
        <v>41</v>
      </c>
    </row>
    <row r="842" spans="1:28" x14ac:dyDescent="0.3">
      <c r="A842" s="1">
        <v>2010</v>
      </c>
      <c r="B842" s="1" t="s">
        <v>4372</v>
      </c>
      <c r="C842" s="1" t="s">
        <v>4373</v>
      </c>
      <c r="D842" s="1" t="s">
        <v>8627</v>
      </c>
      <c r="E842" s="1" t="s">
        <v>4374</v>
      </c>
      <c r="F842" s="1" t="s">
        <v>26</v>
      </c>
      <c r="G842" s="1" t="s">
        <v>4375</v>
      </c>
      <c r="H842" s="1" t="s">
        <v>4376</v>
      </c>
      <c r="I842" s="1" t="s">
        <v>4377</v>
      </c>
      <c r="J842" s="1">
        <f t="shared" si="23"/>
        <v>72</v>
      </c>
      <c r="K842" s="1">
        <f t="shared" si="18"/>
        <v>0.63888888888888884</v>
      </c>
      <c r="L842" s="1" t="s">
        <v>36</v>
      </c>
      <c r="M842" s="1" t="str">
        <f t="shared" ref="M842:M843" si="26">IF(L842="Not reported","N/A","")</f>
        <v>N/A</v>
      </c>
      <c r="N842" s="1" t="s">
        <v>4378</v>
      </c>
      <c r="O842" s="1">
        <v>40</v>
      </c>
      <c r="P842" s="1" t="s">
        <v>4379</v>
      </c>
      <c r="Q842" s="1" t="str">
        <f ca="1">IFERROR(__xludf.DUMMYFUNCTION("IFNA(IFS(REGEXMATCH(R843,""MgCl""),""MgCl"",REGEXMATCH(R843,""CaCl""),""CaCl"", REGEXMATCH(R843,""MgCl CaCl""),""MgCl CaCl""),""None"")
"),"None")</f>
        <v>None</v>
      </c>
      <c r="R842" s="1" t="s">
        <v>34</v>
      </c>
      <c r="S842" s="1" t="s">
        <v>391</v>
      </c>
      <c r="T842" s="1" t="s">
        <v>36</v>
      </c>
      <c r="U842" s="1" t="s">
        <v>4380</v>
      </c>
      <c r="V842" s="1" t="s">
        <v>38</v>
      </c>
      <c r="W842" s="1" t="s">
        <v>91</v>
      </c>
      <c r="X842" s="1">
        <v>10000806</v>
      </c>
      <c r="Z842" s="1" t="s">
        <v>4381</v>
      </c>
      <c r="AA842" s="1" t="s">
        <v>41</v>
      </c>
    </row>
    <row r="843" spans="1:28" x14ac:dyDescent="0.3">
      <c r="A843" s="1">
        <v>2010</v>
      </c>
      <c r="B843" s="1" t="s">
        <v>4372</v>
      </c>
      <c r="C843" s="1" t="s">
        <v>4373</v>
      </c>
      <c r="D843" s="1" t="s">
        <v>8627</v>
      </c>
      <c r="E843" s="1" t="s">
        <v>4374</v>
      </c>
      <c r="F843" s="1" t="s">
        <v>26</v>
      </c>
      <c r="G843" s="1" t="s">
        <v>4382</v>
      </c>
      <c r="H843" s="1" t="s">
        <v>4376</v>
      </c>
      <c r="I843" s="1" t="s">
        <v>4383</v>
      </c>
      <c r="J843" s="1">
        <f t="shared" si="23"/>
        <v>75</v>
      </c>
      <c r="K843" s="1">
        <f t="shared" si="18"/>
        <v>0.64</v>
      </c>
      <c r="L843" s="1" t="s">
        <v>36</v>
      </c>
      <c r="M843" s="1" t="str">
        <f t="shared" si="26"/>
        <v>N/A</v>
      </c>
      <c r="N843" s="1" t="s">
        <v>4378</v>
      </c>
      <c r="O843" s="1">
        <v>40</v>
      </c>
      <c r="P843" s="1" t="s">
        <v>4379</v>
      </c>
      <c r="Q843" s="1" t="str">
        <f ca="1">IFERROR(__xludf.DUMMYFUNCTION("IFNA(IFS(REGEXMATCH(R844,""MgCl""),""MgCl"",REGEXMATCH(R844,""CaCl""),""CaCl"", REGEXMATCH(R844,""MgCl CaCl""),""MgCl CaCl""),""None"")
"),"None")</f>
        <v>None</v>
      </c>
      <c r="R843" s="1" t="s">
        <v>34</v>
      </c>
      <c r="S843" s="1" t="s">
        <v>391</v>
      </c>
      <c r="T843" s="1" t="s">
        <v>36</v>
      </c>
      <c r="U843" s="1" t="s">
        <v>4380</v>
      </c>
      <c r="V843" s="1" t="s">
        <v>38</v>
      </c>
      <c r="W843" s="1" t="s">
        <v>91</v>
      </c>
      <c r="X843" s="1">
        <v>10000807</v>
      </c>
      <c r="Z843" s="1" t="s">
        <v>4381</v>
      </c>
      <c r="AA843" s="1" t="s">
        <v>41</v>
      </c>
    </row>
    <row r="844" spans="1:28" x14ac:dyDescent="0.3">
      <c r="A844" s="1">
        <v>2008</v>
      </c>
      <c r="B844" s="1" t="s">
        <v>4384</v>
      </c>
      <c r="C844" s="1" t="s">
        <v>4385</v>
      </c>
      <c r="D844" s="1" t="s">
        <v>4386</v>
      </c>
      <c r="E844" s="1" t="s">
        <v>4387</v>
      </c>
      <c r="F844" s="1" t="s">
        <v>26</v>
      </c>
      <c r="G844" s="1" t="s">
        <v>4388</v>
      </c>
      <c r="H844" s="1" t="s">
        <v>4389</v>
      </c>
      <c r="I844" s="1" t="s">
        <v>4390</v>
      </c>
      <c r="J844" s="1">
        <v>79</v>
      </c>
      <c r="K844" s="1">
        <v>0.620253164556962</v>
      </c>
      <c r="L844" s="1" t="s">
        <v>36</v>
      </c>
      <c r="M844" s="1" t="s">
        <v>59</v>
      </c>
      <c r="N844" s="1" t="s">
        <v>4391</v>
      </c>
      <c r="O844" s="1">
        <v>49</v>
      </c>
      <c r="P844" s="1" t="s">
        <v>4392</v>
      </c>
      <c r="Q844" s="1" t="s">
        <v>4393</v>
      </c>
      <c r="R844" s="1" t="s">
        <v>103</v>
      </c>
      <c r="S844" s="1">
        <v>7.4</v>
      </c>
      <c r="T844" s="1" t="s">
        <v>36</v>
      </c>
      <c r="U844" s="1" t="s">
        <v>4394</v>
      </c>
      <c r="W844" s="1" t="s">
        <v>4395</v>
      </c>
      <c r="X844" s="1">
        <v>10000808</v>
      </c>
      <c r="Z844" s="1" t="s">
        <v>4396</v>
      </c>
      <c r="AA844" s="1" t="s">
        <v>41</v>
      </c>
    </row>
    <row r="845" spans="1:28" x14ac:dyDescent="0.3">
      <c r="A845" s="1">
        <v>2010</v>
      </c>
      <c r="B845" s="1" t="s">
        <v>4397</v>
      </c>
      <c r="C845" s="1" t="s">
        <v>4136</v>
      </c>
      <c r="D845" s="1" t="s">
        <v>4398</v>
      </c>
      <c r="E845" s="1" t="s">
        <v>4399</v>
      </c>
      <c r="F845" s="1" t="s">
        <v>66</v>
      </c>
      <c r="G845" s="1" t="s">
        <v>4400</v>
      </c>
      <c r="H845" s="1" t="s">
        <v>4401</v>
      </c>
      <c r="I845" s="1" t="s">
        <v>4402</v>
      </c>
      <c r="J845" s="1">
        <f t="shared" ref="J845:J1023" si="27">(LEN(I845)- LEN(SUBSTITUTE(I845,"G","")))+ (LEN(I845)-LEN(SUBSTITUTE(I845,"C",""))) +(LEN(I845)-LEN(SUBSTITUTE(I845,"A",""))) +(LEN(I845)-LEN(SUBSTITUTE(I845,"T","")))+ (LEN(I845)-LEN(SUBSTITUTE(I845,"U",""))) + (LEN(I845)- LEN(SUBSTITUTE(I845,"g","")))+ (LEN(I845)-LEN(SUBSTITUTE(I845,"c",""))) +(LEN(I845)-LEN(SUBSTITUTE(I845,"a",""))) +(LEN(I845)-LEN(SUBSTITUTE(I845,"t","")))+ (LEN(I845)-LEN(SUBSTITUTE(I845,"u","")))</f>
        <v>34</v>
      </c>
      <c r="K845" s="1">
        <f t="shared" ref="K845:K1099" si="28">((LEN(I845)- LEN(SUBSTITUTE(I845,"G",""))
)+ (LEN(I845)- LEN(SUBSTITUTE(I845,"C",""))
)+ (LEN(I845)- LEN(SUBSTITUTE(I845,"g",""))
)+ (LEN(I845)- LEN(SUBSTITUTE(I845,"c",""))
))/J845</f>
        <v>0.52941176470588236</v>
      </c>
      <c r="L845" s="1" t="s">
        <v>4403</v>
      </c>
      <c r="M845" s="1">
        <v>1757</v>
      </c>
      <c r="N845" s="1" t="s">
        <v>4404</v>
      </c>
      <c r="O845" s="1">
        <v>45</v>
      </c>
      <c r="P845" s="1" t="s">
        <v>4405</v>
      </c>
      <c r="Q845" s="1" t="s">
        <v>33</v>
      </c>
      <c r="R845" s="1" t="s">
        <v>103</v>
      </c>
      <c r="S845" s="1" t="s">
        <v>73</v>
      </c>
      <c r="T845" s="1" t="s">
        <v>36</v>
      </c>
      <c r="U845" s="1" t="s">
        <v>4406</v>
      </c>
      <c r="V845" s="1" t="s">
        <v>4407</v>
      </c>
      <c r="W845" s="1" t="s">
        <v>91</v>
      </c>
      <c r="X845" s="1">
        <v>10000809</v>
      </c>
      <c r="Z845" s="1" t="s">
        <v>4408</v>
      </c>
      <c r="AA845" s="1" t="s">
        <v>41</v>
      </c>
    </row>
    <row r="846" spans="1:28" x14ac:dyDescent="0.3">
      <c r="A846" s="1">
        <v>2010</v>
      </c>
      <c r="B846" s="1" t="s">
        <v>4409</v>
      </c>
      <c r="C846" s="1" t="s">
        <v>945</v>
      </c>
      <c r="D846" s="1" t="s">
        <v>4410</v>
      </c>
      <c r="E846" s="1" t="s">
        <v>8628</v>
      </c>
      <c r="F846" s="1" t="s">
        <v>66</v>
      </c>
      <c r="G846" s="1" t="s">
        <v>4411</v>
      </c>
      <c r="H846" s="1" t="s">
        <v>4412</v>
      </c>
      <c r="I846" s="1" t="s">
        <v>4413</v>
      </c>
      <c r="J846" s="1">
        <f t="shared" si="27"/>
        <v>76</v>
      </c>
      <c r="K846" s="1">
        <f t="shared" si="28"/>
        <v>0.47368421052631576</v>
      </c>
      <c r="L846" s="1" t="s">
        <v>4414</v>
      </c>
      <c r="M846" s="1">
        <v>3000</v>
      </c>
      <c r="N846" s="1" t="s">
        <v>4151</v>
      </c>
      <c r="O846" s="1">
        <v>40</v>
      </c>
      <c r="P846" s="1" t="s">
        <v>4415</v>
      </c>
      <c r="Q846" s="1" t="s">
        <v>297</v>
      </c>
      <c r="R846" s="1" t="s">
        <v>34</v>
      </c>
      <c r="S846" s="1" t="s">
        <v>35</v>
      </c>
      <c r="T846" s="1" t="s">
        <v>36</v>
      </c>
      <c r="U846" s="1" t="s">
        <v>4416</v>
      </c>
      <c r="V846" s="1" t="s">
        <v>38</v>
      </c>
      <c r="W846" s="1" t="s">
        <v>91</v>
      </c>
      <c r="X846" s="1">
        <v>10000810</v>
      </c>
      <c r="Z846" s="1" t="s">
        <v>3789</v>
      </c>
      <c r="AA846" s="1" t="s">
        <v>41</v>
      </c>
    </row>
    <row r="847" spans="1:28" x14ac:dyDescent="0.3">
      <c r="A847" s="1">
        <v>2010</v>
      </c>
      <c r="B847" s="1" t="s">
        <v>4409</v>
      </c>
      <c r="C847" s="1" t="s">
        <v>945</v>
      </c>
      <c r="D847" s="1" t="s">
        <v>4410</v>
      </c>
      <c r="E847" s="1" t="s">
        <v>8628</v>
      </c>
      <c r="F847" s="1" t="s">
        <v>66</v>
      </c>
      <c r="G847" s="1" t="s">
        <v>4417</v>
      </c>
      <c r="H847" s="1" t="s">
        <v>4412</v>
      </c>
      <c r="I847" s="1" t="s">
        <v>4418</v>
      </c>
      <c r="J847" s="1">
        <f t="shared" si="27"/>
        <v>76</v>
      </c>
      <c r="K847" s="1">
        <f t="shared" si="28"/>
        <v>0.38157894736842107</v>
      </c>
      <c r="L847" s="1" t="s">
        <v>4419</v>
      </c>
      <c r="M847" s="1">
        <v>5200</v>
      </c>
      <c r="N847" s="1" t="s">
        <v>4151</v>
      </c>
      <c r="O847" s="1">
        <v>40</v>
      </c>
      <c r="P847" s="1" t="s">
        <v>4415</v>
      </c>
      <c r="Q847" s="1" t="s">
        <v>297</v>
      </c>
      <c r="R847" s="1" t="s">
        <v>34</v>
      </c>
      <c r="S847" s="1" t="s">
        <v>35</v>
      </c>
      <c r="T847" s="1" t="s">
        <v>36</v>
      </c>
      <c r="U847" s="1" t="s">
        <v>4416</v>
      </c>
      <c r="V847" s="1" t="s">
        <v>38</v>
      </c>
      <c r="W847" s="1" t="s">
        <v>91</v>
      </c>
      <c r="X847" s="1">
        <v>10000811</v>
      </c>
      <c r="Z847" s="1" t="s">
        <v>3789</v>
      </c>
      <c r="AA847" s="1" t="s">
        <v>41</v>
      </c>
    </row>
    <row r="848" spans="1:28" x14ac:dyDescent="0.3">
      <c r="A848" s="1">
        <v>2010</v>
      </c>
      <c r="B848" s="1" t="s">
        <v>4409</v>
      </c>
      <c r="C848" s="1" t="s">
        <v>945</v>
      </c>
      <c r="D848" s="1" t="s">
        <v>4410</v>
      </c>
      <c r="E848" s="1" t="s">
        <v>8628</v>
      </c>
      <c r="F848" s="1" t="s">
        <v>66</v>
      </c>
      <c r="G848" s="1" t="s">
        <v>4420</v>
      </c>
      <c r="H848" s="1" t="s">
        <v>4412</v>
      </c>
      <c r="I848" s="1" t="s">
        <v>4421</v>
      </c>
      <c r="J848" s="1">
        <f t="shared" si="27"/>
        <v>69</v>
      </c>
      <c r="K848" s="1">
        <f t="shared" si="28"/>
        <v>0.47826086956521741</v>
      </c>
      <c r="L848" s="1" t="s">
        <v>4422</v>
      </c>
      <c r="M848" s="1">
        <v>3200</v>
      </c>
      <c r="N848" s="1" t="s">
        <v>4151</v>
      </c>
      <c r="O848" s="1">
        <v>40</v>
      </c>
      <c r="P848" s="1" t="s">
        <v>4415</v>
      </c>
      <c r="Q848" s="1" t="s">
        <v>297</v>
      </c>
      <c r="R848" s="1" t="s">
        <v>34</v>
      </c>
      <c r="S848" s="1" t="s">
        <v>35</v>
      </c>
      <c r="T848" s="1" t="s">
        <v>36</v>
      </c>
      <c r="U848" s="1" t="s">
        <v>4416</v>
      </c>
      <c r="V848" s="1" t="s">
        <v>38</v>
      </c>
      <c r="W848" s="1" t="s">
        <v>91</v>
      </c>
      <c r="X848" s="1">
        <v>10000812</v>
      </c>
      <c r="Z848" s="1" t="s">
        <v>3789</v>
      </c>
      <c r="AA848" s="1" t="s">
        <v>41</v>
      </c>
    </row>
    <row r="849" spans="1:27" x14ac:dyDescent="0.3">
      <c r="A849" s="1">
        <v>2010</v>
      </c>
      <c r="B849" s="1" t="s">
        <v>4409</v>
      </c>
      <c r="C849" s="1" t="s">
        <v>945</v>
      </c>
      <c r="D849" s="1" t="s">
        <v>4410</v>
      </c>
      <c r="E849" s="1" t="s">
        <v>8628</v>
      </c>
      <c r="F849" s="1" t="s">
        <v>66</v>
      </c>
      <c r="G849" s="1" t="s">
        <v>4423</v>
      </c>
      <c r="H849" s="1" t="s">
        <v>4424</v>
      </c>
      <c r="I849" s="1" t="s">
        <v>4425</v>
      </c>
      <c r="J849" s="1">
        <f t="shared" si="27"/>
        <v>76</v>
      </c>
      <c r="K849" s="1">
        <f t="shared" si="28"/>
        <v>0.42105263157894735</v>
      </c>
      <c r="L849" s="1" t="s">
        <v>767</v>
      </c>
      <c r="M849" s="1">
        <v>1500</v>
      </c>
      <c r="N849" s="1" t="s">
        <v>4151</v>
      </c>
      <c r="O849" s="1">
        <v>40</v>
      </c>
      <c r="P849" s="1" t="s">
        <v>4415</v>
      </c>
      <c r="Q849" s="1" t="s">
        <v>297</v>
      </c>
      <c r="R849" s="1" t="s">
        <v>34</v>
      </c>
      <c r="S849" s="1" t="s">
        <v>35</v>
      </c>
      <c r="T849" s="1" t="s">
        <v>36</v>
      </c>
      <c r="U849" s="1" t="s">
        <v>4416</v>
      </c>
      <c r="V849" s="1" t="s">
        <v>38</v>
      </c>
      <c r="W849" s="1" t="s">
        <v>91</v>
      </c>
      <c r="X849" s="1">
        <v>10000813</v>
      </c>
      <c r="Z849" s="1" t="s">
        <v>3789</v>
      </c>
      <c r="AA849" s="1" t="s">
        <v>41</v>
      </c>
    </row>
    <row r="850" spans="1:27" x14ac:dyDescent="0.3">
      <c r="A850" s="1">
        <v>2010</v>
      </c>
      <c r="B850" s="1" t="s">
        <v>4409</v>
      </c>
      <c r="C850" s="1" t="s">
        <v>945</v>
      </c>
      <c r="D850" s="1" t="s">
        <v>4410</v>
      </c>
      <c r="E850" s="1" t="s">
        <v>8628</v>
      </c>
      <c r="F850" s="1" t="s">
        <v>66</v>
      </c>
      <c r="G850" s="1" t="s">
        <v>4426</v>
      </c>
      <c r="H850" s="1" t="s">
        <v>4424</v>
      </c>
      <c r="I850" s="1" t="s">
        <v>4427</v>
      </c>
      <c r="J850" s="1">
        <f t="shared" si="27"/>
        <v>76</v>
      </c>
      <c r="K850" s="1">
        <f t="shared" si="28"/>
        <v>0.44736842105263158</v>
      </c>
      <c r="L850" s="1" t="s">
        <v>4428</v>
      </c>
      <c r="M850" s="1">
        <v>3800</v>
      </c>
      <c r="N850" s="1" t="s">
        <v>4151</v>
      </c>
      <c r="O850" s="1">
        <v>40</v>
      </c>
      <c r="P850" s="1" t="s">
        <v>4415</v>
      </c>
      <c r="Q850" s="1" t="s">
        <v>297</v>
      </c>
      <c r="R850" s="1" t="s">
        <v>34</v>
      </c>
      <c r="S850" s="1" t="s">
        <v>35</v>
      </c>
      <c r="T850" s="1" t="s">
        <v>36</v>
      </c>
      <c r="U850" s="1" t="s">
        <v>4416</v>
      </c>
      <c r="V850" s="1" t="s">
        <v>38</v>
      </c>
      <c r="W850" s="1" t="s">
        <v>91</v>
      </c>
      <c r="X850" s="1">
        <v>10000814</v>
      </c>
      <c r="Z850" s="1" t="s">
        <v>3789</v>
      </c>
      <c r="AA850" s="1" t="s">
        <v>41</v>
      </c>
    </row>
    <row r="851" spans="1:27" x14ac:dyDescent="0.3">
      <c r="A851" s="1">
        <v>2010</v>
      </c>
      <c r="B851" s="1" t="s">
        <v>4429</v>
      </c>
      <c r="C851" s="1" t="s">
        <v>4287</v>
      </c>
      <c r="D851" s="1" t="s">
        <v>4430</v>
      </c>
      <c r="E851" s="1" t="s">
        <v>4431</v>
      </c>
      <c r="F851" s="1" t="s">
        <v>66</v>
      </c>
      <c r="G851" s="1" t="s">
        <v>4432</v>
      </c>
      <c r="H851" s="1" t="s">
        <v>4433</v>
      </c>
      <c r="I851" s="1" t="s">
        <v>4434</v>
      </c>
      <c r="J851" s="1">
        <f t="shared" si="27"/>
        <v>80</v>
      </c>
      <c r="K851" s="1">
        <f t="shared" si="28"/>
        <v>0.57499999999999996</v>
      </c>
      <c r="L851" s="1" t="s">
        <v>4435</v>
      </c>
      <c r="M851" s="1">
        <v>2.8</v>
      </c>
      <c r="N851" s="1" t="s">
        <v>4436</v>
      </c>
      <c r="O851" s="1">
        <v>40</v>
      </c>
      <c r="P851" s="1" t="s">
        <v>4437</v>
      </c>
      <c r="Q851" s="1" t="s">
        <v>57</v>
      </c>
      <c r="R851" s="1" t="s">
        <v>315</v>
      </c>
      <c r="S851" s="1">
        <v>7.5</v>
      </c>
      <c r="T851" s="1" t="s">
        <v>36</v>
      </c>
      <c r="U851" s="1" t="s">
        <v>4438</v>
      </c>
      <c r="V851" s="1" t="s">
        <v>38</v>
      </c>
      <c r="W851" s="1" t="s">
        <v>91</v>
      </c>
      <c r="X851" s="1">
        <v>10000815</v>
      </c>
      <c r="Z851" s="1" t="s">
        <v>4439</v>
      </c>
      <c r="AA851" s="1" t="s">
        <v>41</v>
      </c>
    </row>
    <row r="852" spans="1:27" x14ac:dyDescent="0.3">
      <c r="A852" s="1">
        <v>2010</v>
      </c>
      <c r="B852" s="1" t="s">
        <v>4429</v>
      </c>
      <c r="C852" s="1" t="s">
        <v>4287</v>
      </c>
      <c r="D852" s="1" t="s">
        <v>4430</v>
      </c>
      <c r="E852" s="1" t="s">
        <v>4431</v>
      </c>
      <c r="F852" s="1" t="s">
        <v>66</v>
      </c>
      <c r="G852" s="1" t="s">
        <v>4440</v>
      </c>
      <c r="H852" s="1" t="s">
        <v>4433</v>
      </c>
      <c r="I852" s="1" t="s">
        <v>4441</v>
      </c>
      <c r="J852" s="1">
        <f t="shared" si="27"/>
        <v>80</v>
      </c>
      <c r="K852" s="1">
        <f t="shared" si="28"/>
        <v>0.61250000000000004</v>
      </c>
      <c r="L852" s="1" t="s">
        <v>4442</v>
      </c>
      <c r="M852" s="1">
        <v>47.1</v>
      </c>
      <c r="N852" s="1" t="s">
        <v>4436</v>
      </c>
      <c r="O852" s="1">
        <v>40</v>
      </c>
      <c r="P852" s="1" t="s">
        <v>4437</v>
      </c>
      <c r="Q852" s="1" t="s">
        <v>57</v>
      </c>
      <c r="R852" s="1" t="s">
        <v>315</v>
      </c>
      <c r="S852" s="1">
        <v>7.5</v>
      </c>
      <c r="T852" s="1" t="s">
        <v>36</v>
      </c>
      <c r="U852" s="1" t="s">
        <v>4438</v>
      </c>
      <c r="V852" s="1" t="s">
        <v>38</v>
      </c>
      <c r="W852" s="1" t="s">
        <v>91</v>
      </c>
      <c r="X852" s="1">
        <v>10000816</v>
      </c>
      <c r="Z852" s="1" t="s">
        <v>4439</v>
      </c>
      <c r="AA852" s="1" t="s">
        <v>41</v>
      </c>
    </row>
    <row r="853" spans="1:27" x14ac:dyDescent="0.3">
      <c r="A853" s="1">
        <v>2010</v>
      </c>
      <c r="B853" s="1" t="s">
        <v>4429</v>
      </c>
      <c r="C853" s="1" t="s">
        <v>4287</v>
      </c>
      <c r="D853" s="1" t="s">
        <v>4430</v>
      </c>
      <c r="E853" s="1" t="s">
        <v>4431</v>
      </c>
      <c r="F853" s="1" t="s">
        <v>66</v>
      </c>
      <c r="G853" s="1" t="s">
        <v>4443</v>
      </c>
      <c r="H853" s="1" t="s">
        <v>4433</v>
      </c>
      <c r="I853" s="1" t="s">
        <v>4444</v>
      </c>
      <c r="J853" s="1">
        <f t="shared" si="27"/>
        <v>80</v>
      </c>
      <c r="K853" s="1">
        <f t="shared" si="28"/>
        <v>0.51249999999999996</v>
      </c>
      <c r="L853" s="1" t="s">
        <v>4445</v>
      </c>
      <c r="M853" s="1">
        <v>52.1</v>
      </c>
      <c r="N853" s="1" t="s">
        <v>4436</v>
      </c>
      <c r="O853" s="1">
        <v>40</v>
      </c>
      <c r="P853" s="1" t="s">
        <v>4437</v>
      </c>
      <c r="Q853" s="1" t="s">
        <v>57</v>
      </c>
      <c r="R853" s="1" t="s">
        <v>315</v>
      </c>
      <c r="S853" s="1">
        <v>7.5</v>
      </c>
      <c r="T853" s="1" t="s">
        <v>36</v>
      </c>
      <c r="U853" s="1" t="s">
        <v>4438</v>
      </c>
      <c r="V853" s="1" t="s">
        <v>38</v>
      </c>
      <c r="W853" s="1" t="s">
        <v>91</v>
      </c>
      <c r="X853" s="1">
        <v>10000817</v>
      </c>
      <c r="Z853" s="1" t="s">
        <v>4439</v>
      </c>
      <c r="AA853" s="1" t="s">
        <v>41</v>
      </c>
    </row>
    <row r="854" spans="1:27" x14ac:dyDescent="0.3">
      <c r="A854" s="1">
        <v>2011</v>
      </c>
      <c r="B854" s="1" t="s">
        <v>4446</v>
      </c>
      <c r="C854" s="1" t="s">
        <v>1695</v>
      </c>
      <c r="D854" s="1" t="s">
        <v>4447</v>
      </c>
      <c r="E854" s="1" t="s">
        <v>4448</v>
      </c>
      <c r="F854" s="1" t="s">
        <v>66</v>
      </c>
      <c r="G854" s="1" t="s">
        <v>4449</v>
      </c>
      <c r="H854" s="1" t="s">
        <v>873</v>
      </c>
      <c r="I854" s="1" t="s">
        <v>4450</v>
      </c>
      <c r="J854" s="1">
        <f t="shared" si="27"/>
        <v>80</v>
      </c>
      <c r="K854" s="1">
        <f t="shared" si="28"/>
        <v>0.57499999999999996</v>
      </c>
      <c r="L854" s="1" t="s">
        <v>4451</v>
      </c>
      <c r="M854" s="1">
        <v>766</v>
      </c>
      <c r="N854" s="1" t="s">
        <v>2686</v>
      </c>
      <c r="O854" s="1">
        <v>40</v>
      </c>
      <c r="P854" s="1" t="s">
        <v>3571</v>
      </c>
      <c r="Q854" s="1" t="s">
        <v>297</v>
      </c>
      <c r="R854" s="1" t="s">
        <v>34</v>
      </c>
      <c r="S854" s="1" t="s">
        <v>35</v>
      </c>
      <c r="T854" s="1" t="s">
        <v>36</v>
      </c>
      <c r="U854" s="1" t="s">
        <v>4452</v>
      </c>
      <c r="V854" s="1" t="s">
        <v>38</v>
      </c>
      <c r="W854" s="1" t="s">
        <v>91</v>
      </c>
      <c r="X854" s="1">
        <v>10000818</v>
      </c>
      <c r="Z854" s="1" t="s">
        <v>4453</v>
      </c>
      <c r="AA854" s="1" t="s">
        <v>41</v>
      </c>
    </row>
    <row r="855" spans="1:27" x14ac:dyDescent="0.3">
      <c r="A855" s="1">
        <v>2011</v>
      </c>
      <c r="B855" s="1" t="s">
        <v>4446</v>
      </c>
      <c r="C855" s="1" t="s">
        <v>1695</v>
      </c>
      <c r="D855" s="1" t="s">
        <v>4447</v>
      </c>
      <c r="E855" s="1" t="s">
        <v>4448</v>
      </c>
      <c r="F855" s="1" t="s">
        <v>66</v>
      </c>
      <c r="G855" s="1" t="s">
        <v>4454</v>
      </c>
      <c r="H855" s="1" t="s">
        <v>873</v>
      </c>
      <c r="I855" s="1" t="s">
        <v>4455</v>
      </c>
      <c r="J855" s="1">
        <f t="shared" si="27"/>
        <v>80</v>
      </c>
      <c r="K855" s="1">
        <f t="shared" si="28"/>
        <v>0.52500000000000002</v>
      </c>
      <c r="L855" s="1" t="s">
        <v>4456</v>
      </c>
      <c r="M855" s="1">
        <v>20030</v>
      </c>
      <c r="N855" s="1" t="s">
        <v>2686</v>
      </c>
      <c r="O855" s="1">
        <v>40</v>
      </c>
      <c r="P855" s="1" t="s">
        <v>3571</v>
      </c>
      <c r="Q855" s="1" t="s">
        <v>297</v>
      </c>
      <c r="R855" s="1" t="s">
        <v>34</v>
      </c>
      <c r="S855" s="1" t="s">
        <v>35</v>
      </c>
      <c r="T855" s="1" t="s">
        <v>36</v>
      </c>
      <c r="U855" s="1" t="s">
        <v>4452</v>
      </c>
      <c r="V855" s="1" t="s">
        <v>38</v>
      </c>
      <c r="W855" s="1" t="s">
        <v>91</v>
      </c>
      <c r="X855" s="1">
        <v>10000819</v>
      </c>
      <c r="Z855" s="1" t="s">
        <v>4453</v>
      </c>
      <c r="AA855" s="1" t="s">
        <v>41</v>
      </c>
    </row>
    <row r="856" spans="1:27" x14ac:dyDescent="0.3">
      <c r="A856" s="1">
        <v>2011</v>
      </c>
      <c r="B856" s="1" t="s">
        <v>4446</v>
      </c>
      <c r="C856" s="1" t="s">
        <v>1695</v>
      </c>
      <c r="D856" s="1" t="s">
        <v>4447</v>
      </c>
      <c r="E856" s="1" t="s">
        <v>4448</v>
      </c>
      <c r="F856" s="1" t="s">
        <v>66</v>
      </c>
      <c r="G856" s="1" t="s">
        <v>4457</v>
      </c>
      <c r="H856" s="1" t="s">
        <v>873</v>
      </c>
      <c r="I856" s="1" t="s">
        <v>4458</v>
      </c>
      <c r="J856" s="1">
        <f t="shared" si="27"/>
        <v>80</v>
      </c>
      <c r="K856" s="1">
        <f t="shared" si="28"/>
        <v>0.47499999999999998</v>
      </c>
      <c r="L856" s="1" t="s">
        <v>4459</v>
      </c>
      <c r="M856" s="1" t="s">
        <v>59</v>
      </c>
      <c r="N856" s="1" t="s">
        <v>2686</v>
      </c>
      <c r="O856" s="1">
        <v>40</v>
      </c>
      <c r="P856" s="1" t="s">
        <v>3571</v>
      </c>
      <c r="Q856" s="1" t="s">
        <v>297</v>
      </c>
      <c r="R856" s="1" t="s">
        <v>34</v>
      </c>
      <c r="S856" s="1" t="s">
        <v>35</v>
      </c>
      <c r="T856" s="1" t="s">
        <v>36</v>
      </c>
      <c r="U856" s="1" t="s">
        <v>4452</v>
      </c>
      <c r="V856" s="1" t="s">
        <v>38</v>
      </c>
      <c r="W856" s="1" t="s">
        <v>91</v>
      </c>
      <c r="X856" s="1">
        <v>10000820</v>
      </c>
      <c r="Z856" s="1" t="s">
        <v>4453</v>
      </c>
      <c r="AA856" s="1" t="s">
        <v>41</v>
      </c>
    </row>
    <row r="857" spans="1:27" x14ac:dyDescent="0.3">
      <c r="A857" s="1">
        <v>2011</v>
      </c>
      <c r="B857" s="1" t="s">
        <v>4446</v>
      </c>
      <c r="C857" s="1" t="s">
        <v>1695</v>
      </c>
      <c r="D857" s="1" t="s">
        <v>4447</v>
      </c>
      <c r="E857" s="1" t="s">
        <v>4448</v>
      </c>
      <c r="F857" s="1" t="s">
        <v>66</v>
      </c>
      <c r="G857" s="1" t="s">
        <v>4460</v>
      </c>
      <c r="H857" s="1" t="s">
        <v>873</v>
      </c>
      <c r="I857" s="1" t="s">
        <v>4461</v>
      </c>
      <c r="J857" s="1">
        <f t="shared" si="27"/>
        <v>80</v>
      </c>
      <c r="K857" s="1">
        <f t="shared" si="28"/>
        <v>0.6</v>
      </c>
      <c r="L857" s="1" t="s">
        <v>4462</v>
      </c>
      <c r="M857" s="1">
        <v>11600</v>
      </c>
      <c r="N857" s="1" t="s">
        <v>2686</v>
      </c>
      <c r="O857" s="1">
        <v>40</v>
      </c>
      <c r="P857" s="1" t="s">
        <v>3571</v>
      </c>
      <c r="Q857" s="1" t="s">
        <v>297</v>
      </c>
      <c r="R857" s="1" t="s">
        <v>34</v>
      </c>
      <c r="S857" s="1" t="s">
        <v>35</v>
      </c>
      <c r="T857" s="1" t="s">
        <v>36</v>
      </c>
      <c r="U857" s="1" t="s">
        <v>4452</v>
      </c>
      <c r="V857" s="1" t="s">
        <v>38</v>
      </c>
      <c r="W857" s="1" t="s">
        <v>91</v>
      </c>
      <c r="X857" s="1">
        <v>10000821</v>
      </c>
      <c r="Z857" s="1" t="s">
        <v>4453</v>
      </c>
      <c r="AA857" s="1" t="s">
        <v>41</v>
      </c>
    </row>
    <row r="858" spans="1:27" x14ac:dyDescent="0.3">
      <c r="A858" s="1">
        <v>2011</v>
      </c>
      <c r="B858" s="1" t="s">
        <v>4446</v>
      </c>
      <c r="C858" s="1" t="s">
        <v>1695</v>
      </c>
      <c r="D858" s="1" t="s">
        <v>4447</v>
      </c>
      <c r="E858" s="1" t="s">
        <v>4448</v>
      </c>
      <c r="F858" s="1" t="s">
        <v>66</v>
      </c>
      <c r="G858" s="1" t="s">
        <v>4463</v>
      </c>
      <c r="H858" s="1" t="s">
        <v>873</v>
      </c>
      <c r="I858" s="1" t="s">
        <v>4464</v>
      </c>
      <c r="J858" s="1">
        <f t="shared" si="27"/>
        <v>80</v>
      </c>
      <c r="K858" s="1">
        <f t="shared" si="28"/>
        <v>0.52500000000000002</v>
      </c>
      <c r="L858" s="1" t="s">
        <v>4465</v>
      </c>
      <c r="M858" s="1">
        <v>2200</v>
      </c>
      <c r="N858" s="1" t="s">
        <v>2686</v>
      </c>
      <c r="O858" s="1">
        <v>40</v>
      </c>
      <c r="P858" s="1" t="s">
        <v>3571</v>
      </c>
      <c r="Q858" s="1" t="s">
        <v>297</v>
      </c>
      <c r="R858" s="1" t="s">
        <v>34</v>
      </c>
      <c r="S858" s="1" t="s">
        <v>35</v>
      </c>
      <c r="T858" s="1" t="s">
        <v>36</v>
      </c>
      <c r="U858" s="1" t="s">
        <v>4452</v>
      </c>
      <c r="V858" s="1" t="s">
        <v>38</v>
      </c>
      <c r="W858" s="1" t="s">
        <v>91</v>
      </c>
      <c r="X858" s="1">
        <v>10000822</v>
      </c>
      <c r="Z858" s="1" t="s">
        <v>4453</v>
      </c>
      <c r="AA858" s="1" t="s">
        <v>41</v>
      </c>
    </row>
    <row r="859" spans="1:27" x14ac:dyDescent="0.3">
      <c r="A859" s="1">
        <v>2011</v>
      </c>
      <c r="B859" s="1" t="s">
        <v>4466</v>
      </c>
      <c r="C859" s="1" t="s">
        <v>4467</v>
      </c>
      <c r="D859" s="1" t="s">
        <v>4468</v>
      </c>
      <c r="E859" s="1" t="s">
        <v>8814</v>
      </c>
      <c r="F859" s="1" t="s">
        <v>26</v>
      </c>
      <c r="G859" s="1" t="s">
        <v>4469</v>
      </c>
      <c r="H859" s="1" t="s">
        <v>4470</v>
      </c>
      <c r="I859" s="1" t="s">
        <v>4471</v>
      </c>
      <c r="J859" s="1">
        <f t="shared" si="27"/>
        <v>96</v>
      </c>
      <c r="K859" s="1">
        <f t="shared" si="28"/>
        <v>0.54166666666666663</v>
      </c>
      <c r="L859" s="1" t="s">
        <v>4472</v>
      </c>
      <c r="M859" s="1">
        <v>4.8500000000000001E-2</v>
      </c>
      <c r="N859" s="1" t="s">
        <v>4473</v>
      </c>
      <c r="O859" s="1">
        <v>30</v>
      </c>
      <c r="P859" s="1" t="s">
        <v>4474</v>
      </c>
      <c r="Q859" s="1" t="s">
        <v>57</v>
      </c>
      <c r="R859" s="1" t="s">
        <v>34</v>
      </c>
      <c r="S859" s="1" t="s">
        <v>466</v>
      </c>
      <c r="T859" s="1" t="s">
        <v>36</v>
      </c>
      <c r="U859" s="1" t="s">
        <v>4475</v>
      </c>
      <c r="V859" s="1" t="s">
        <v>38</v>
      </c>
      <c r="W859" s="1" t="s">
        <v>91</v>
      </c>
      <c r="X859" s="1">
        <v>10000823</v>
      </c>
      <c r="Z859" s="1" t="s">
        <v>2313</v>
      </c>
      <c r="AA859" s="1" t="s">
        <v>41</v>
      </c>
    </row>
    <row r="860" spans="1:27" x14ac:dyDescent="0.3">
      <c r="A860" s="1">
        <v>2011</v>
      </c>
      <c r="B860" s="1" t="s">
        <v>4476</v>
      </c>
      <c r="C860" s="1" t="s">
        <v>4477</v>
      </c>
      <c r="D860" s="1" t="s">
        <v>4478</v>
      </c>
      <c r="E860" s="1" t="s">
        <v>8629</v>
      </c>
      <c r="F860" s="1" t="s">
        <v>66</v>
      </c>
      <c r="G860" s="1" t="s">
        <v>4479</v>
      </c>
      <c r="H860" s="1" t="s">
        <v>4480</v>
      </c>
      <c r="I860" s="1" t="s">
        <v>4481</v>
      </c>
      <c r="J860" s="1">
        <f t="shared" si="27"/>
        <v>96</v>
      </c>
      <c r="K860" s="1">
        <f t="shared" si="28"/>
        <v>0.45833333333333331</v>
      </c>
      <c r="L860" s="1" t="s">
        <v>4482</v>
      </c>
      <c r="M860" s="1">
        <v>80</v>
      </c>
      <c r="N860" s="1" t="s">
        <v>4483</v>
      </c>
      <c r="O860" s="1">
        <v>35</v>
      </c>
      <c r="P860" s="1" t="s">
        <v>4484</v>
      </c>
      <c r="Q860" s="1" t="s">
        <v>33</v>
      </c>
      <c r="R860" s="1" t="s">
        <v>34</v>
      </c>
      <c r="S860" s="1" t="s">
        <v>391</v>
      </c>
      <c r="T860" s="1" t="s">
        <v>36</v>
      </c>
      <c r="U860" s="1" t="s">
        <v>4485</v>
      </c>
      <c r="V860" s="1" t="s">
        <v>38</v>
      </c>
      <c r="W860" s="1" t="s">
        <v>91</v>
      </c>
      <c r="X860" s="1">
        <v>10000824</v>
      </c>
      <c r="Z860" s="1" t="s">
        <v>4486</v>
      </c>
      <c r="AA860" s="1" t="s">
        <v>41</v>
      </c>
    </row>
    <row r="861" spans="1:27" x14ac:dyDescent="0.3">
      <c r="A861" s="1">
        <v>2011</v>
      </c>
      <c r="B861" s="1" t="s">
        <v>4487</v>
      </c>
      <c r="C861" s="1" t="s">
        <v>382</v>
      </c>
      <c r="D861" s="1" t="s">
        <v>4488</v>
      </c>
      <c r="E861" s="1" t="s">
        <v>8630</v>
      </c>
      <c r="F861" s="1" t="s">
        <v>66</v>
      </c>
      <c r="G861" s="1" t="s">
        <v>4489</v>
      </c>
      <c r="H861" s="1" t="s">
        <v>4490</v>
      </c>
      <c r="I861" s="1" t="s">
        <v>4491</v>
      </c>
      <c r="J861" s="1">
        <f t="shared" si="27"/>
        <v>84</v>
      </c>
      <c r="K861" s="1">
        <f t="shared" si="28"/>
        <v>0.5357142857142857</v>
      </c>
      <c r="L861" s="1" t="s">
        <v>4492</v>
      </c>
      <c r="M861" s="1">
        <v>45</v>
      </c>
      <c r="N861" s="1" t="s">
        <v>4493</v>
      </c>
      <c r="O861" s="1">
        <v>40</v>
      </c>
      <c r="P861" s="1" t="s">
        <v>4494</v>
      </c>
      <c r="Q861" s="1" t="s">
        <v>57</v>
      </c>
      <c r="R861" s="1" t="s">
        <v>103</v>
      </c>
      <c r="S861" s="1" t="s">
        <v>73</v>
      </c>
      <c r="T861" s="1" t="s">
        <v>36</v>
      </c>
      <c r="U861" s="1" t="s">
        <v>4495</v>
      </c>
      <c r="V861" s="1" t="s">
        <v>38</v>
      </c>
      <c r="W861" s="1" t="s">
        <v>91</v>
      </c>
      <c r="X861" s="1">
        <v>10000825</v>
      </c>
      <c r="Z861" s="1" t="s">
        <v>4496</v>
      </c>
      <c r="AA861" s="1" t="s">
        <v>41</v>
      </c>
    </row>
    <row r="862" spans="1:27" x14ac:dyDescent="0.3">
      <c r="A862" s="1">
        <v>2011</v>
      </c>
      <c r="B862" s="1" t="s">
        <v>4487</v>
      </c>
      <c r="C862" s="1" t="s">
        <v>382</v>
      </c>
      <c r="D862" s="1" t="s">
        <v>4488</v>
      </c>
      <c r="E862" s="1" t="s">
        <v>8630</v>
      </c>
      <c r="F862" s="1" t="s">
        <v>66</v>
      </c>
      <c r="G862" s="1" t="s">
        <v>4497</v>
      </c>
      <c r="H862" s="1" t="s">
        <v>4498</v>
      </c>
      <c r="I862" s="1" t="s">
        <v>4499</v>
      </c>
      <c r="J862" s="1">
        <f t="shared" si="27"/>
        <v>84</v>
      </c>
      <c r="K862" s="1">
        <f t="shared" si="28"/>
        <v>0.54761904761904767</v>
      </c>
      <c r="L862" s="1" t="s">
        <v>4500</v>
      </c>
      <c r="M862" s="1">
        <v>0.09</v>
      </c>
      <c r="N862" s="1" t="s">
        <v>4493</v>
      </c>
      <c r="O862" s="1">
        <v>40</v>
      </c>
      <c r="P862" s="1" t="s">
        <v>4494</v>
      </c>
      <c r="Q862" s="1" t="s">
        <v>57</v>
      </c>
      <c r="R862" s="1" t="s">
        <v>103</v>
      </c>
      <c r="S862" s="1" t="s">
        <v>73</v>
      </c>
      <c r="T862" s="1" t="s">
        <v>36</v>
      </c>
      <c r="U862" s="1" t="s">
        <v>4495</v>
      </c>
      <c r="V862" s="1" t="s">
        <v>38</v>
      </c>
      <c r="W862" s="1" t="s">
        <v>4501</v>
      </c>
      <c r="X862" s="1">
        <v>10000826</v>
      </c>
      <c r="Z862" s="1" t="s">
        <v>4496</v>
      </c>
      <c r="AA862" s="1" t="s">
        <v>41</v>
      </c>
    </row>
    <row r="863" spans="1:27" x14ac:dyDescent="0.3">
      <c r="A863" s="1">
        <v>2011</v>
      </c>
      <c r="B863" s="1" t="s">
        <v>4502</v>
      </c>
      <c r="C863" s="1" t="s">
        <v>289</v>
      </c>
      <c r="D863" s="1" t="s">
        <v>4503</v>
      </c>
      <c r="E863" s="1" t="s">
        <v>8631</v>
      </c>
      <c r="F863" s="1" t="s">
        <v>26</v>
      </c>
      <c r="G863" s="1" t="s">
        <v>4504</v>
      </c>
      <c r="H863" s="1" t="s">
        <v>4505</v>
      </c>
      <c r="I863" s="1" t="s">
        <v>4506</v>
      </c>
      <c r="J863" s="1">
        <f t="shared" si="27"/>
        <v>99</v>
      </c>
      <c r="K863" s="1">
        <f t="shared" si="28"/>
        <v>0.38383838383838381</v>
      </c>
      <c r="L863" s="1" t="s">
        <v>4507</v>
      </c>
      <c r="M863" s="1">
        <v>110</v>
      </c>
      <c r="N863" s="1" t="s">
        <v>4508</v>
      </c>
      <c r="O863" s="1">
        <v>60</v>
      </c>
      <c r="P863" s="1" t="s">
        <v>4509</v>
      </c>
      <c r="Q863" s="1" t="s">
        <v>33</v>
      </c>
      <c r="R863" s="1" t="s">
        <v>34</v>
      </c>
      <c r="S863" s="1">
        <v>7.5</v>
      </c>
      <c r="T863" s="1" t="s">
        <v>36</v>
      </c>
      <c r="U863" s="1" t="s">
        <v>4510</v>
      </c>
      <c r="V863" s="1" t="s">
        <v>4511</v>
      </c>
      <c r="W863" s="1" t="s">
        <v>91</v>
      </c>
      <c r="X863" s="1">
        <v>10000827</v>
      </c>
      <c r="Z863" s="1" t="s">
        <v>4512</v>
      </c>
      <c r="AA863" s="1" t="s">
        <v>41</v>
      </c>
    </row>
    <row r="864" spans="1:27" x14ac:dyDescent="0.3">
      <c r="A864" s="1">
        <v>2011</v>
      </c>
      <c r="B864" s="1" t="s">
        <v>4513</v>
      </c>
      <c r="C864" s="1" t="s">
        <v>4514</v>
      </c>
      <c r="D864" s="1" t="s">
        <v>4515</v>
      </c>
      <c r="E864" s="1" t="s">
        <v>8632</v>
      </c>
      <c r="F864" s="1" t="s">
        <v>26</v>
      </c>
      <c r="G864" s="1" t="s">
        <v>4516</v>
      </c>
      <c r="H864" s="1" t="s">
        <v>4517</v>
      </c>
      <c r="I864" s="1" t="s">
        <v>4518</v>
      </c>
      <c r="J864" s="1">
        <f t="shared" si="27"/>
        <v>75</v>
      </c>
      <c r="K864" s="1">
        <f t="shared" si="28"/>
        <v>0.4</v>
      </c>
      <c r="L864" s="1" t="s">
        <v>4519</v>
      </c>
      <c r="M864" s="1">
        <v>1900</v>
      </c>
      <c r="N864" s="1" t="s">
        <v>4520</v>
      </c>
      <c r="O864" s="1">
        <v>15</v>
      </c>
      <c r="P864" s="1" t="s">
        <v>4521</v>
      </c>
      <c r="Q864" s="1" t="s">
        <v>33</v>
      </c>
      <c r="R864" s="1" t="s">
        <v>34</v>
      </c>
      <c r="S864" s="1" t="s">
        <v>59</v>
      </c>
      <c r="T864" s="1" t="s">
        <v>1349</v>
      </c>
      <c r="U864" s="1" t="s">
        <v>4522</v>
      </c>
      <c r="V864" s="1" t="s">
        <v>38</v>
      </c>
      <c r="W864" s="1" t="s">
        <v>4523</v>
      </c>
      <c r="X864" s="1">
        <v>10000828</v>
      </c>
      <c r="Z864" s="1" t="s">
        <v>4524</v>
      </c>
      <c r="AA864" s="1" t="s">
        <v>41</v>
      </c>
    </row>
    <row r="865" spans="1:28" x14ac:dyDescent="0.3">
      <c r="A865" s="1">
        <v>2011</v>
      </c>
      <c r="B865" s="1" t="s">
        <v>4525</v>
      </c>
      <c r="C865" s="1" t="s">
        <v>4526</v>
      </c>
      <c r="D865" s="1" t="s">
        <v>4527</v>
      </c>
      <c r="E865" s="1" t="s">
        <v>8633</v>
      </c>
      <c r="F865" s="1" t="s">
        <v>66</v>
      </c>
      <c r="G865" s="1" t="s">
        <v>2752</v>
      </c>
      <c r="H865" s="1" t="s">
        <v>4528</v>
      </c>
      <c r="I865" s="1" t="s">
        <v>4529</v>
      </c>
      <c r="J865" s="1">
        <f t="shared" si="27"/>
        <v>88</v>
      </c>
      <c r="K865" s="1">
        <f t="shared" si="28"/>
        <v>0.54545454545454541</v>
      </c>
      <c r="L865" s="1" t="s">
        <v>4530</v>
      </c>
      <c r="M865" s="1">
        <v>4.93</v>
      </c>
      <c r="N865" s="1" t="s">
        <v>4531</v>
      </c>
      <c r="O865" s="1">
        <v>45</v>
      </c>
      <c r="P865" s="1" t="s">
        <v>4532</v>
      </c>
      <c r="Q865" s="1" t="s">
        <v>33</v>
      </c>
      <c r="R865" s="1" t="s">
        <v>34</v>
      </c>
      <c r="S865" s="1" t="s">
        <v>466</v>
      </c>
      <c r="T865" s="1" t="s">
        <v>4533</v>
      </c>
      <c r="U865" s="1" t="s">
        <v>4534</v>
      </c>
      <c r="V865" s="1" t="s">
        <v>38</v>
      </c>
      <c r="W865" s="1" t="s">
        <v>91</v>
      </c>
      <c r="X865" s="1">
        <v>10000829</v>
      </c>
      <c r="Z865" s="1" t="s">
        <v>4535</v>
      </c>
      <c r="AA865" s="1" t="s">
        <v>41</v>
      </c>
      <c r="AB865" s="1" t="s">
        <v>8815</v>
      </c>
    </row>
    <row r="866" spans="1:28" x14ac:dyDescent="0.3">
      <c r="A866" s="1">
        <v>2011</v>
      </c>
      <c r="B866" s="1" t="s">
        <v>4536</v>
      </c>
      <c r="C866" s="1" t="s">
        <v>2682</v>
      </c>
      <c r="D866" s="1" t="s">
        <v>4537</v>
      </c>
      <c r="E866" s="1" t="s">
        <v>4546</v>
      </c>
      <c r="F866" s="1" t="s">
        <v>66</v>
      </c>
      <c r="G866" s="1" t="s">
        <v>4538</v>
      </c>
      <c r="H866" s="1" t="s">
        <v>4539</v>
      </c>
      <c r="I866" s="1" t="s">
        <v>4540</v>
      </c>
      <c r="J866" s="1">
        <f t="shared" si="27"/>
        <v>80</v>
      </c>
      <c r="K866" s="1">
        <f t="shared" si="28"/>
        <v>0.57499999999999996</v>
      </c>
      <c r="L866" s="1" t="s">
        <v>4541</v>
      </c>
      <c r="M866" s="1">
        <v>9.1</v>
      </c>
      <c r="N866" s="1" t="s">
        <v>2686</v>
      </c>
      <c r="O866" s="1">
        <v>40</v>
      </c>
      <c r="P866" s="1" t="s">
        <v>4542</v>
      </c>
      <c r="Q866" s="1" t="s">
        <v>33</v>
      </c>
      <c r="R866" s="1" t="s">
        <v>34</v>
      </c>
      <c r="S866" s="1" t="s">
        <v>73</v>
      </c>
      <c r="T866" s="1" t="s">
        <v>36</v>
      </c>
      <c r="U866" s="1" t="s">
        <v>4543</v>
      </c>
      <c r="V866" s="1" t="s">
        <v>38</v>
      </c>
      <c r="W866" s="1" t="s">
        <v>4544</v>
      </c>
      <c r="X866" s="1">
        <v>10000830</v>
      </c>
      <c r="Z866" s="1" t="s">
        <v>4545</v>
      </c>
      <c r="AA866" s="1" t="s">
        <v>41</v>
      </c>
    </row>
    <row r="867" spans="1:28" x14ac:dyDescent="0.3">
      <c r="A867" s="1">
        <v>2011</v>
      </c>
      <c r="B867" s="1" t="s">
        <v>4536</v>
      </c>
      <c r="C867" s="1" t="s">
        <v>2682</v>
      </c>
      <c r="D867" s="1" t="s">
        <v>4537</v>
      </c>
      <c r="E867" s="1" t="s">
        <v>4546</v>
      </c>
      <c r="F867" s="1" t="s">
        <v>66</v>
      </c>
      <c r="G867" s="1" t="s">
        <v>4547</v>
      </c>
      <c r="H867" s="1" t="s">
        <v>4539</v>
      </c>
      <c r="I867" s="1" t="s">
        <v>4548</v>
      </c>
      <c r="J867" s="1">
        <f t="shared" si="27"/>
        <v>80</v>
      </c>
      <c r="K867" s="1">
        <f t="shared" si="28"/>
        <v>0.58750000000000002</v>
      </c>
      <c r="L867" s="1" t="s">
        <v>4549</v>
      </c>
      <c r="M867" s="1">
        <v>9.6</v>
      </c>
      <c r="N867" s="1" t="s">
        <v>2686</v>
      </c>
      <c r="O867" s="1">
        <v>40</v>
      </c>
      <c r="P867" s="1" t="s">
        <v>4542</v>
      </c>
      <c r="Q867" s="1" t="s">
        <v>33</v>
      </c>
      <c r="R867" s="1" t="s">
        <v>34</v>
      </c>
      <c r="S867" s="1" t="s">
        <v>73</v>
      </c>
      <c r="T867" s="1" t="s">
        <v>36</v>
      </c>
      <c r="U867" s="1" t="s">
        <v>4543</v>
      </c>
      <c r="V867" s="1" t="s">
        <v>38</v>
      </c>
      <c r="W867" s="1" t="s">
        <v>4544</v>
      </c>
      <c r="X867" s="1">
        <v>10000831</v>
      </c>
      <c r="Z867" s="1" t="s">
        <v>4545</v>
      </c>
      <c r="AA867" s="1" t="s">
        <v>41</v>
      </c>
    </row>
    <row r="868" spans="1:28" x14ac:dyDescent="0.3">
      <c r="A868" s="1">
        <v>2011</v>
      </c>
      <c r="B868" s="1" t="s">
        <v>4536</v>
      </c>
      <c r="C868" s="1" t="s">
        <v>2682</v>
      </c>
      <c r="D868" s="1" t="s">
        <v>4537</v>
      </c>
      <c r="E868" s="1" t="s">
        <v>4546</v>
      </c>
      <c r="F868" s="1" t="s">
        <v>66</v>
      </c>
      <c r="G868" s="1" t="s">
        <v>4550</v>
      </c>
      <c r="H868" s="1" t="s">
        <v>4539</v>
      </c>
      <c r="I868" s="1" t="s">
        <v>4551</v>
      </c>
      <c r="J868" s="1">
        <f t="shared" si="27"/>
        <v>80</v>
      </c>
      <c r="K868" s="1">
        <f t="shared" si="28"/>
        <v>0.6</v>
      </c>
      <c r="L868" s="1" t="s">
        <v>36</v>
      </c>
      <c r="M868" s="1" t="str">
        <f t="shared" ref="M868:M869" si="29">IF(L868="Not reported","N/A","")</f>
        <v>N/A</v>
      </c>
      <c r="N868" s="1" t="s">
        <v>2686</v>
      </c>
      <c r="O868" s="1">
        <v>40</v>
      </c>
      <c r="P868" s="1" t="s">
        <v>4542</v>
      </c>
      <c r="Q868" s="1" t="str">
        <f ca="1">IFERROR(__xludf.DUMMYFUNCTION("IFNA(IFS(REGEXMATCH(R869,""MgCl""),""MgCl"",REGEXMATCH(R869,""CaCl""),""CaCl"", REGEXMATCH(R869,""MgCl CaCl""),""MgCl CaCl""),""None"")
"),"MgCl")</f>
        <v>MgCl</v>
      </c>
      <c r="R868" s="1" t="s">
        <v>34</v>
      </c>
      <c r="S868" s="1" t="s">
        <v>73</v>
      </c>
      <c r="T868" s="1" t="s">
        <v>36</v>
      </c>
      <c r="U868" s="1" t="s">
        <v>4543</v>
      </c>
      <c r="V868" s="1" t="s">
        <v>4552</v>
      </c>
      <c r="W868" s="1" t="s">
        <v>4553</v>
      </c>
      <c r="X868" s="1">
        <v>10000832</v>
      </c>
      <c r="Z868" s="1" t="s">
        <v>4545</v>
      </c>
      <c r="AA868" s="1" t="s">
        <v>41</v>
      </c>
    </row>
    <row r="869" spans="1:28" x14ac:dyDescent="0.3">
      <c r="A869" s="1">
        <v>2011</v>
      </c>
      <c r="B869" s="1" t="s">
        <v>4536</v>
      </c>
      <c r="C869" s="1" t="s">
        <v>2682</v>
      </c>
      <c r="D869" s="1" t="s">
        <v>4537</v>
      </c>
      <c r="E869" s="1" t="s">
        <v>4546</v>
      </c>
      <c r="F869" s="1" t="s">
        <v>66</v>
      </c>
      <c r="G869" s="1" t="s">
        <v>4554</v>
      </c>
      <c r="H869" s="1" t="s">
        <v>4539</v>
      </c>
      <c r="I869" s="1" t="s">
        <v>4555</v>
      </c>
      <c r="J869" s="1">
        <f t="shared" si="27"/>
        <v>80</v>
      </c>
      <c r="K869" s="1">
        <f t="shared" si="28"/>
        <v>0.6</v>
      </c>
      <c r="L869" s="1" t="s">
        <v>36</v>
      </c>
      <c r="M869" s="1" t="str">
        <f t="shared" si="29"/>
        <v>N/A</v>
      </c>
      <c r="N869" s="1" t="s">
        <v>2686</v>
      </c>
      <c r="O869" s="1">
        <v>40</v>
      </c>
      <c r="P869" s="1" t="s">
        <v>4542</v>
      </c>
      <c r="Q869" s="1" t="str">
        <f ca="1">IFERROR(__xludf.DUMMYFUNCTION("IFNA(IFS(REGEXMATCH(R870,""MgCl""),""MgCl"",REGEXMATCH(R870,""CaCl""),""CaCl"", REGEXMATCH(R870,""MgCl CaCl""),""MgCl CaCl""),""None"")
"),"MgCl")</f>
        <v>MgCl</v>
      </c>
      <c r="R869" s="1" t="s">
        <v>34</v>
      </c>
      <c r="S869" s="1" t="s">
        <v>73</v>
      </c>
      <c r="T869" s="1" t="s">
        <v>36</v>
      </c>
      <c r="U869" s="1" t="s">
        <v>4543</v>
      </c>
      <c r="V869" s="1" t="s">
        <v>38</v>
      </c>
      <c r="W869" s="1" t="s">
        <v>4553</v>
      </c>
      <c r="X869" s="1">
        <v>10000833</v>
      </c>
      <c r="Z869" s="1" t="s">
        <v>4545</v>
      </c>
      <c r="AA869" s="1" t="s">
        <v>41</v>
      </c>
    </row>
    <row r="870" spans="1:28" x14ac:dyDescent="0.3">
      <c r="A870" s="1">
        <v>2011</v>
      </c>
      <c r="B870" s="1" t="s">
        <v>4536</v>
      </c>
      <c r="C870" s="1" t="s">
        <v>2682</v>
      </c>
      <c r="D870" s="1" t="s">
        <v>4537</v>
      </c>
      <c r="E870" s="1" t="s">
        <v>4546</v>
      </c>
      <c r="F870" s="1" t="s">
        <v>66</v>
      </c>
      <c r="G870" s="1" t="s">
        <v>4556</v>
      </c>
      <c r="H870" s="1" t="s">
        <v>4539</v>
      </c>
      <c r="I870" s="1" t="s">
        <v>4557</v>
      </c>
      <c r="J870" s="1">
        <f t="shared" si="27"/>
        <v>40</v>
      </c>
      <c r="K870" s="1">
        <f t="shared" si="28"/>
        <v>0.55000000000000004</v>
      </c>
      <c r="L870" s="1" t="s">
        <v>4558</v>
      </c>
      <c r="M870" s="1">
        <v>4</v>
      </c>
      <c r="N870" s="1" t="s">
        <v>2686</v>
      </c>
      <c r="O870" s="1">
        <v>40</v>
      </c>
      <c r="P870" s="1" t="s">
        <v>4542</v>
      </c>
      <c r="Q870" s="1" t="s">
        <v>33</v>
      </c>
      <c r="R870" s="1" t="s">
        <v>34</v>
      </c>
      <c r="S870" s="1" t="s">
        <v>73</v>
      </c>
      <c r="T870" s="1" t="s">
        <v>36</v>
      </c>
      <c r="U870" s="1" t="s">
        <v>4543</v>
      </c>
      <c r="V870" s="1" t="s">
        <v>4559</v>
      </c>
      <c r="W870" s="1" t="s">
        <v>4553</v>
      </c>
      <c r="X870" s="1">
        <v>10000834</v>
      </c>
      <c r="Z870" s="1" t="s">
        <v>4545</v>
      </c>
      <c r="AA870" s="1" t="s">
        <v>41</v>
      </c>
    </row>
    <row r="871" spans="1:28" x14ac:dyDescent="0.3">
      <c r="A871" s="1">
        <v>2011</v>
      </c>
      <c r="B871" s="1" t="s">
        <v>4536</v>
      </c>
      <c r="C871" s="1" t="s">
        <v>2682</v>
      </c>
      <c r="D871" s="1" t="s">
        <v>4537</v>
      </c>
      <c r="E871" s="1" t="s">
        <v>4546</v>
      </c>
      <c r="F871" s="1" t="s">
        <v>66</v>
      </c>
      <c r="G871" s="1" t="s">
        <v>4560</v>
      </c>
      <c r="H871" s="1" t="s">
        <v>4539</v>
      </c>
      <c r="I871" s="1" t="s">
        <v>4561</v>
      </c>
      <c r="J871" s="1">
        <f t="shared" si="27"/>
        <v>80</v>
      </c>
      <c r="K871" s="1">
        <f t="shared" si="28"/>
        <v>0.55000000000000004</v>
      </c>
      <c r="L871" s="1" t="s">
        <v>36</v>
      </c>
      <c r="M871" s="1" t="str">
        <f>IF(L871="Not reported","N/A","")</f>
        <v>N/A</v>
      </c>
      <c r="N871" s="1" t="s">
        <v>2686</v>
      </c>
      <c r="O871" s="1">
        <v>40</v>
      </c>
      <c r="P871" s="1" t="s">
        <v>4542</v>
      </c>
      <c r="Q871" s="1" t="str">
        <f ca="1">IFERROR(__xludf.DUMMYFUNCTION("IFNA(IFS(REGEXMATCH(R872,""MgCl""),""MgCl"",REGEXMATCH(R872,""CaCl""),""CaCl"", REGEXMATCH(R872,""MgCl CaCl""),""MgCl CaCl""),""None"")
"),"MgCl")</f>
        <v>MgCl</v>
      </c>
      <c r="R871" s="1" t="s">
        <v>34</v>
      </c>
      <c r="S871" s="1" t="s">
        <v>73</v>
      </c>
      <c r="T871" s="1" t="s">
        <v>36</v>
      </c>
      <c r="U871" s="1" t="s">
        <v>4543</v>
      </c>
      <c r="V871" s="1" t="s">
        <v>38</v>
      </c>
      <c r="W871" s="1" t="s">
        <v>4553</v>
      </c>
      <c r="X871" s="1">
        <v>10000835</v>
      </c>
      <c r="Z871" s="1" t="s">
        <v>4545</v>
      </c>
      <c r="AA871" s="1" t="s">
        <v>41</v>
      </c>
    </row>
    <row r="872" spans="1:28" x14ac:dyDescent="0.3">
      <c r="A872" s="1">
        <v>2011</v>
      </c>
      <c r="B872" s="1" t="s">
        <v>4536</v>
      </c>
      <c r="C872" s="1" t="s">
        <v>2682</v>
      </c>
      <c r="D872" s="1" t="s">
        <v>4537</v>
      </c>
      <c r="E872" s="1" t="s">
        <v>4546</v>
      </c>
      <c r="F872" s="1" t="s">
        <v>66</v>
      </c>
      <c r="G872" s="1" t="s">
        <v>4562</v>
      </c>
      <c r="H872" s="1" t="s">
        <v>4539</v>
      </c>
      <c r="I872" s="1" t="s">
        <v>4563</v>
      </c>
      <c r="J872" s="1">
        <f t="shared" si="27"/>
        <v>39</v>
      </c>
      <c r="K872" s="1">
        <f t="shared" si="28"/>
        <v>0.51282051282051277</v>
      </c>
      <c r="L872" s="1" t="s">
        <v>4564</v>
      </c>
      <c r="M872" s="1">
        <v>13</v>
      </c>
      <c r="N872" s="1" t="s">
        <v>2686</v>
      </c>
      <c r="O872" s="1">
        <v>40</v>
      </c>
      <c r="P872" s="1" t="s">
        <v>4542</v>
      </c>
      <c r="Q872" s="1" t="s">
        <v>33</v>
      </c>
      <c r="R872" s="1" t="s">
        <v>34</v>
      </c>
      <c r="S872" s="1" t="s">
        <v>73</v>
      </c>
      <c r="T872" s="1" t="s">
        <v>36</v>
      </c>
      <c r="U872" s="1" t="s">
        <v>4543</v>
      </c>
      <c r="V872" s="1" t="s">
        <v>4565</v>
      </c>
      <c r="W872" s="1" t="s">
        <v>4553</v>
      </c>
      <c r="X872" s="1">
        <v>10000836</v>
      </c>
      <c r="Z872" s="1" t="s">
        <v>4545</v>
      </c>
      <c r="AA872" s="1" t="s">
        <v>41</v>
      </c>
    </row>
    <row r="873" spans="1:28" x14ac:dyDescent="0.3">
      <c r="A873" s="1">
        <v>2011</v>
      </c>
      <c r="B873" s="1" t="s">
        <v>4536</v>
      </c>
      <c r="C873" s="1" t="s">
        <v>2682</v>
      </c>
      <c r="D873" s="1" t="s">
        <v>4537</v>
      </c>
      <c r="E873" s="1" t="s">
        <v>4546</v>
      </c>
      <c r="F873" s="1" t="s">
        <v>66</v>
      </c>
      <c r="G873" s="1" t="s">
        <v>4566</v>
      </c>
      <c r="H873" s="1" t="s">
        <v>4539</v>
      </c>
      <c r="I873" s="1" t="s">
        <v>4567</v>
      </c>
      <c r="J873" s="1">
        <f t="shared" si="27"/>
        <v>79</v>
      </c>
      <c r="K873" s="1">
        <f t="shared" si="28"/>
        <v>0.53164556962025311</v>
      </c>
      <c r="L873" s="1" t="s">
        <v>4568</v>
      </c>
      <c r="M873" s="1">
        <v>9.1</v>
      </c>
      <c r="N873" s="1" t="s">
        <v>2686</v>
      </c>
      <c r="O873" s="1">
        <v>40</v>
      </c>
      <c r="P873" s="1" t="s">
        <v>4542</v>
      </c>
      <c r="Q873" s="1" t="s">
        <v>33</v>
      </c>
      <c r="R873" s="1" t="s">
        <v>34</v>
      </c>
      <c r="S873" s="1" t="s">
        <v>73</v>
      </c>
      <c r="T873" s="1" t="s">
        <v>36</v>
      </c>
      <c r="U873" s="1" t="s">
        <v>4543</v>
      </c>
      <c r="V873" s="1" t="s">
        <v>38</v>
      </c>
      <c r="W873" s="1" t="s">
        <v>4553</v>
      </c>
      <c r="X873" s="1">
        <v>10000837</v>
      </c>
      <c r="Z873" s="1" t="s">
        <v>4545</v>
      </c>
      <c r="AA873" s="1" t="s">
        <v>41</v>
      </c>
    </row>
    <row r="874" spans="1:28" x14ac:dyDescent="0.3">
      <c r="A874" s="1">
        <v>2011</v>
      </c>
      <c r="B874" s="1" t="s">
        <v>4536</v>
      </c>
      <c r="C874" s="1" t="s">
        <v>2682</v>
      </c>
      <c r="D874" s="1" t="s">
        <v>4537</v>
      </c>
      <c r="E874" s="1" t="s">
        <v>4546</v>
      </c>
      <c r="F874" s="1" t="s">
        <v>66</v>
      </c>
      <c r="G874" s="1" t="s">
        <v>4569</v>
      </c>
      <c r="H874" s="1" t="s">
        <v>4539</v>
      </c>
      <c r="I874" s="1" t="s">
        <v>4570</v>
      </c>
      <c r="J874" s="1">
        <f t="shared" si="27"/>
        <v>78</v>
      </c>
      <c r="K874" s="1">
        <f t="shared" si="28"/>
        <v>0.58974358974358976</v>
      </c>
      <c r="L874" s="1" t="s">
        <v>4571</v>
      </c>
      <c r="M874" s="1">
        <v>25</v>
      </c>
      <c r="N874" s="1" t="s">
        <v>2686</v>
      </c>
      <c r="O874" s="1">
        <v>40</v>
      </c>
      <c r="P874" s="1" t="s">
        <v>4542</v>
      </c>
      <c r="Q874" s="1" t="s">
        <v>33</v>
      </c>
      <c r="R874" s="1" t="s">
        <v>34</v>
      </c>
      <c r="S874" s="1" t="s">
        <v>73</v>
      </c>
      <c r="T874" s="1" t="s">
        <v>36</v>
      </c>
      <c r="U874" s="1" t="s">
        <v>4543</v>
      </c>
      <c r="V874" s="1" t="s">
        <v>38</v>
      </c>
      <c r="W874" s="1" t="s">
        <v>4553</v>
      </c>
      <c r="X874" s="1">
        <v>10000838</v>
      </c>
      <c r="Z874" s="1" t="s">
        <v>4545</v>
      </c>
      <c r="AA874" s="1" t="s">
        <v>41</v>
      </c>
    </row>
    <row r="875" spans="1:28" x14ac:dyDescent="0.3">
      <c r="A875" s="1">
        <v>2011</v>
      </c>
      <c r="B875" s="1" t="s">
        <v>4536</v>
      </c>
      <c r="C875" s="1" t="s">
        <v>2682</v>
      </c>
      <c r="D875" s="1" t="s">
        <v>4537</v>
      </c>
      <c r="E875" s="1" t="s">
        <v>4546</v>
      </c>
      <c r="F875" s="1" t="s">
        <v>66</v>
      </c>
      <c r="G875" s="1" t="s">
        <v>4572</v>
      </c>
      <c r="H875" s="1" t="s">
        <v>4539</v>
      </c>
      <c r="I875" s="1" t="s">
        <v>4573</v>
      </c>
      <c r="J875" s="1">
        <f t="shared" si="27"/>
        <v>80</v>
      </c>
      <c r="K875" s="1">
        <f t="shared" si="28"/>
        <v>0.5625</v>
      </c>
      <c r="L875" s="1" t="s">
        <v>4574</v>
      </c>
      <c r="M875" s="1">
        <v>17</v>
      </c>
      <c r="N875" s="1" t="s">
        <v>2686</v>
      </c>
      <c r="O875" s="1">
        <v>40</v>
      </c>
      <c r="P875" s="1" t="s">
        <v>4542</v>
      </c>
      <c r="Q875" s="1" t="s">
        <v>33</v>
      </c>
      <c r="R875" s="1" t="s">
        <v>34</v>
      </c>
      <c r="S875" s="1" t="s">
        <v>73</v>
      </c>
      <c r="T875" s="1" t="s">
        <v>36</v>
      </c>
      <c r="U875" s="1" t="s">
        <v>4543</v>
      </c>
      <c r="V875" s="1" t="s">
        <v>38</v>
      </c>
      <c r="W875" s="1" t="s">
        <v>4553</v>
      </c>
      <c r="X875" s="1">
        <v>10000839</v>
      </c>
      <c r="Z875" s="1" t="s">
        <v>4545</v>
      </c>
      <c r="AA875" s="1" t="s">
        <v>41</v>
      </c>
    </row>
    <row r="876" spans="1:28" x14ac:dyDescent="0.3">
      <c r="A876" s="1">
        <v>2011</v>
      </c>
      <c r="B876" s="1" t="s">
        <v>4575</v>
      </c>
      <c r="C876" s="1" t="s">
        <v>4576</v>
      </c>
      <c r="D876" s="1" t="s">
        <v>4577</v>
      </c>
      <c r="E876" s="1" t="s">
        <v>4578</v>
      </c>
      <c r="F876" s="1" t="s">
        <v>107</v>
      </c>
      <c r="G876" s="1" t="s">
        <v>4579</v>
      </c>
      <c r="H876" s="1" t="s">
        <v>4580</v>
      </c>
      <c r="I876" s="1" t="s">
        <v>4581</v>
      </c>
      <c r="J876" s="1">
        <f t="shared" si="27"/>
        <v>80</v>
      </c>
      <c r="K876" s="1">
        <f t="shared" si="28"/>
        <v>0.58750000000000002</v>
      </c>
      <c r="L876" s="1" t="s">
        <v>4582</v>
      </c>
      <c r="M876" s="1">
        <v>52</v>
      </c>
      <c r="N876" s="1" t="s">
        <v>4583</v>
      </c>
      <c r="O876" s="1">
        <v>50</v>
      </c>
      <c r="P876" s="1" t="s">
        <v>4584</v>
      </c>
      <c r="Q876" s="1" t="s">
        <v>297</v>
      </c>
      <c r="R876" s="1" t="s">
        <v>315</v>
      </c>
      <c r="S876" s="1" t="s">
        <v>73</v>
      </c>
      <c r="T876" s="1" t="s">
        <v>36</v>
      </c>
      <c r="U876" s="1" t="s">
        <v>4585</v>
      </c>
      <c r="V876" s="1" t="s">
        <v>38</v>
      </c>
      <c r="W876" s="1" t="s">
        <v>4586</v>
      </c>
      <c r="X876" s="1">
        <v>10000840</v>
      </c>
      <c r="Z876" s="1" t="s">
        <v>4587</v>
      </c>
      <c r="AA876" s="1" t="s">
        <v>41</v>
      </c>
    </row>
    <row r="877" spans="1:28" x14ac:dyDescent="0.3">
      <c r="A877" s="1">
        <v>2011</v>
      </c>
      <c r="B877" s="1" t="s">
        <v>4588</v>
      </c>
      <c r="C877" s="1" t="s">
        <v>4027</v>
      </c>
      <c r="D877" s="1" t="s">
        <v>4589</v>
      </c>
      <c r="E877" s="1" t="s">
        <v>4590</v>
      </c>
      <c r="F877" s="1" t="s">
        <v>66</v>
      </c>
      <c r="G877" s="1" t="s">
        <v>4591</v>
      </c>
      <c r="H877" s="1" t="s">
        <v>4592</v>
      </c>
      <c r="I877" s="1" t="s">
        <v>4593</v>
      </c>
      <c r="J877" s="1">
        <f t="shared" si="27"/>
        <v>109</v>
      </c>
      <c r="K877" s="1">
        <f t="shared" si="28"/>
        <v>0.6330275229357798</v>
      </c>
      <c r="L877" s="1" t="s">
        <v>4594</v>
      </c>
      <c r="M877" s="1">
        <v>8.3000000000000007</v>
      </c>
      <c r="N877" s="1" t="s">
        <v>4595</v>
      </c>
      <c r="O877" s="1">
        <v>60</v>
      </c>
      <c r="P877" s="1" t="s">
        <v>4596</v>
      </c>
      <c r="Q877" s="1" t="s">
        <v>33</v>
      </c>
      <c r="R877" s="1" t="s">
        <v>34</v>
      </c>
      <c r="S877" s="1" t="s">
        <v>162</v>
      </c>
      <c r="T877" s="1" t="s">
        <v>4597</v>
      </c>
      <c r="U877" s="1" t="s">
        <v>4598</v>
      </c>
      <c r="V877" s="1" t="s">
        <v>38</v>
      </c>
      <c r="W877" s="1" t="s">
        <v>91</v>
      </c>
      <c r="X877" s="1">
        <v>10000841</v>
      </c>
      <c r="Z877" s="1" t="s">
        <v>4599</v>
      </c>
      <c r="AA877" s="1" t="s">
        <v>41</v>
      </c>
      <c r="AB877" s="1" t="s">
        <v>8816</v>
      </c>
    </row>
    <row r="878" spans="1:28" x14ac:dyDescent="0.3">
      <c r="A878" s="1">
        <v>2011</v>
      </c>
      <c r="B878" s="1" t="s">
        <v>4588</v>
      </c>
      <c r="C878" s="1" t="s">
        <v>4027</v>
      </c>
      <c r="D878" s="1" t="s">
        <v>4589</v>
      </c>
      <c r="E878" s="1" t="s">
        <v>4590</v>
      </c>
      <c r="F878" s="1" t="s">
        <v>66</v>
      </c>
      <c r="G878" s="1" t="s">
        <v>4591</v>
      </c>
      <c r="H878" s="1" t="s">
        <v>4600</v>
      </c>
      <c r="I878" s="1" t="s">
        <v>4593</v>
      </c>
      <c r="J878" s="1">
        <f t="shared" si="27"/>
        <v>109</v>
      </c>
      <c r="K878" s="1">
        <f t="shared" si="28"/>
        <v>0.6330275229357798</v>
      </c>
      <c r="L878" s="1" t="s">
        <v>4601</v>
      </c>
      <c r="M878" s="1">
        <v>208000000</v>
      </c>
      <c r="N878" s="1" t="s">
        <v>4602</v>
      </c>
      <c r="O878" s="1">
        <v>60</v>
      </c>
      <c r="P878" s="1" t="s">
        <v>4596</v>
      </c>
      <c r="Q878" s="1" t="s">
        <v>33</v>
      </c>
      <c r="R878" s="1" t="s">
        <v>34</v>
      </c>
      <c r="S878" s="1">
        <v>8</v>
      </c>
      <c r="T878" s="1" t="s">
        <v>4597</v>
      </c>
      <c r="U878" s="1" t="s">
        <v>4598</v>
      </c>
      <c r="V878" s="1" t="s">
        <v>38</v>
      </c>
      <c r="W878" s="1" t="s">
        <v>91</v>
      </c>
      <c r="X878" s="1">
        <v>10000841</v>
      </c>
      <c r="Z878" s="1" t="s">
        <v>4599</v>
      </c>
      <c r="AA878" s="1" t="s">
        <v>41</v>
      </c>
    </row>
    <row r="879" spans="1:28" x14ac:dyDescent="0.3">
      <c r="A879" s="1">
        <v>2011</v>
      </c>
      <c r="B879" s="1" t="s">
        <v>4588</v>
      </c>
      <c r="C879" s="1" t="s">
        <v>4027</v>
      </c>
      <c r="D879" s="1" t="s">
        <v>4589</v>
      </c>
      <c r="E879" s="1" t="s">
        <v>4590</v>
      </c>
      <c r="F879" s="1" t="s">
        <v>66</v>
      </c>
      <c r="G879" s="1" t="s">
        <v>4591</v>
      </c>
      <c r="H879" s="1" t="s">
        <v>4603</v>
      </c>
      <c r="I879" s="1" t="s">
        <v>4593</v>
      </c>
      <c r="J879" s="1">
        <f t="shared" si="27"/>
        <v>109</v>
      </c>
      <c r="K879" s="1">
        <f t="shared" si="28"/>
        <v>0.6330275229357798</v>
      </c>
      <c r="L879" s="1" t="s">
        <v>4604</v>
      </c>
      <c r="M879" s="1">
        <v>139000000</v>
      </c>
      <c r="N879" s="1" t="s">
        <v>4602</v>
      </c>
      <c r="O879" s="1">
        <v>60</v>
      </c>
      <c r="P879" s="1" t="s">
        <v>4596</v>
      </c>
      <c r="Q879" s="1" t="s">
        <v>33</v>
      </c>
      <c r="R879" s="1" t="s">
        <v>34</v>
      </c>
      <c r="S879" s="1">
        <v>8</v>
      </c>
      <c r="T879" s="1" t="s">
        <v>4597</v>
      </c>
      <c r="U879" s="1" t="s">
        <v>4598</v>
      </c>
      <c r="V879" s="1" t="s">
        <v>38</v>
      </c>
      <c r="W879" s="1" t="s">
        <v>91</v>
      </c>
      <c r="X879" s="1">
        <v>10000841</v>
      </c>
      <c r="Z879" s="1" t="s">
        <v>4599</v>
      </c>
      <c r="AA879" s="1" t="s">
        <v>41</v>
      </c>
    </row>
    <row r="880" spans="1:28" x14ac:dyDescent="0.3">
      <c r="A880" s="1">
        <v>2011</v>
      </c>
      <c r="B880" s="1" t="s">
        <v>4588</v>
      </c>
      <c r="C880" s="1" t="s">
        <v>4027</v>
      </c>
      <c r="D880" s="1" t="s">
        <v>4589</v>
      </c>
      <c r="E880" s="1" t="s">
        <v>4590</v>
      </c>
      <c r="F880" s="1" t="s">
        <v>66</v>
      </c>
      <c r="G880" s="1" t="s">
        <v>4591</v>
      </c>
      <c r="H880" s="1" t="s">
        <v>4605</v>
      </c>
      <c r="I880" s="1" t="s">
        <v>4593</v>
      </c>
      <c r="J880" s="1">
        <f t="shared" si="27"/>
        <v>109</v>
      </c>
      <c r="K880" s="1">
        <f t="shared" si="28"/>
        <v>0.6330275229357798</v>
      </c>
      <c r="L880" s="1" t="s">
        <v>4604</v>
      </c>
      <c r="M880" s="1">
        <v>139000000</v>
      </c>
      <c r="N880" s="1" t="s">
        <v>4602</v>
      </c>
      <c r="O880" s="1">
        <v>60</v>
      </c>
      <c r="P880" s="1" t="s">
        <v>4596</v>
      </c>
      <c r="Q880" s="1" t="s">
        <v>33</v>
      </c>
      <c r="R880" s="1" t="s">
        <v>34</v>
      </c>
      <c r="S880" s="1">
        <v>8</v>
      </c>
      <c r="T880" s="1" t="s">
        <v>4597</v>
      </c>
      <c r="U880" s="1" t="s">
        <v>4598</v>
      </c>
      <c r="V880" s="1" t="s">
        <v>38</v>
      </c>
      <c r="W880" s="1" t="s">
        <v>91</v>
      </c>
      <c r="X880" s="1">
        <v>10000841</v>
      </c>
      <c r="Z880" s="1" t="s">
        <v>4599</v>
      </c>
      <c r="AA880" s="1" t="s">
        <v>41</v>
      </c>
    </row>
    <row r="881" spans="1:28" x14ac:dyDescent="0.3">
      <c r="A881" s="1">
        <v>2011</v>
      </c>
      <c r="B881" s="1" t="s">
        <v>4606</v>
      </c>
      <c r="C881" s="1" t="s">
        <v>3921</v>
      </c>
      <c r="D881" s="1" t="s">
        <v>4607</v>
      </c>
      <c r="E881" s="1" t="s">
        <v>4617</v>
      </c>
      <c r="F881" s="1" t="s">
        <v>26</v>
      </c>
      <c r="G881" s="1" t="s">
        <v>4608</v>
      </c>
      <c r="H881" s="1" t="s">
        <v>4609</v>
      </c>
      <c r="I881" s="1" t="s">
        <v>4610</v>
      </c>
      <c r="J881" s="1">
        <f t="shared" si="27"/>
        <v>61</v>
      </c>
      <c r="K881" s="1">
        <f t="shared" si="28"/>
        <v>0.36065573770491804</v>
      </c>
      <c r="L881" s="1" t="s">
        <v>36</v>
      </c>
      <c r="M881" s="1" t="str">
        <f t="shared" ref="M881:M882" si="30">IF(L881="Not reported","N/A","")</f>
        <v>N/A</v>
      </c>
      <c r="N881" s="1" t="s">
        <v>4611</v>
      </c>
      <c r="O881" s="1">
        <v>23</v>
      </c>
      <c r="P881" s="1" t="s">
        <v>4612</v>
      </c>
      <c r="Q881" s="1" t="str">
        <f ca="1">IFERROR(__xludf.DUMMYFUNCTION("IFNA(IFS(REGEXMATCH(R882,""MgCl""),""MgCl"",REGEXMATCH(R882,""CaCl""),""CaCl"", REGEXMATCH(R882,""MgCl CaCl""),""MgCl CaCl""),""None"")
"),"None")</f>
        <v>None</v>
      </c>
      <c r="R881" s="1" t="s">
        <v>103</v>
      </c>
      <c r="S881" s="1" t="s">
        <v>73</v>
      </c>
      <c r="T881" s="1" t="s">
        <v>4613</v>
      </c>
      <c r="U881" s="1" t="s">
        <v>4614</v>
      </c>
      <c r="V881" s="1" t="s">
        <v>38</v>
      </c>
      <c r="W881" s="1" t="s">
        <v>4615</v>
      </c>
      <c r="X881" s="1">
        <v>10000842</v>
      </c>
      <c r="Z881" s="1" t="s">
        <v>4616</v>
      </c>
      <c r="AA881" s="1" t="s">
        <v>41</v>
      </c>
    </row>
    <row r="882" spans="1:28" x14ac:dyDescent="0.3">
      <c r="A882" s="1">
        <v>2011</v>
      </c>
      <c r="B882" s="1" t="s">
        <v>4606</v>
      </c>
      <c r="C882" s="1" t="s">
        <v>3921</v>
      </c>
      <c r="D882" s="1" t="s">
        <v>4607</v>
      </c>
      <c r="E882" s="1" t="s">
        <v>4617</v>
      </c>
      <c r="F882" s="1" t="s">
        <v>26</v>
      </c>
      <c r="G882" s="1" t="s">
        <v>4618</v>
      </c>
      <c r="H882" s="1" t="s">
        <v>4609</v>
      </c>
      <c r="I882" s="1" t="s">
        <v>4619</v>
      </c>
      <c r="J882" s="1">
        <f t="shared" si="27"/>
        <v>61</v>
      </c>
      <c r="K882" s="1">
        <f t="shared" si="28"/>
        <v>0.39344262295081966</v>
      </c>
      <c r="L882" s="1" t="s">
        <v>36</v>
      </c>
      <c r="M882" s="1" t="str">
        <f t="shared" si="30"/>
        <v>N/A</v>
      </c>
      <c r="N882" s="1" t="s">
        <v>4611</v>
      </c>
      <c r="O882" s="1">
        <v>23</v>
      </c>
      <c r="P882" s="1" t="s">
        <v>4612</v>
      </c>
      <c r="Q882" s="1" t="str">
        <f ca="1">IFERROR(__xludf.DUMMYFUNCTION("IFNA(IFS(REGEXMATCH(R883,""MgCl""),""MgCl"",REGEXMATCH(R883,""CaCl""),""CaCl"", REGEXMATCH(R883,""MgCl CaCl""),""MgCl CaCl""),""None"")
"),"None")</f>
        <v>None</v>
      </c>
      <c r="R882" s="1" t="s">
        <v>103</v>
      </c>
      <c r="S882" s="1" t="s">
        <v>73</v>
      </c>
      <c r="T882" s="1" t="s">
        <v>4613</v>
      </c>
      <c r="U882" s="1" t="s">
        <v>4614</v>
      </c>
      <c r="V882" s="1" t="s">
        <v>38</v>
      </c>
      <c r="W882" s="1" t="s">
        <v>91</v>
      </c>
      <c r="X882" s="1">
        <v>10000843</v>
      </c>
      <c r="Z882" s="1" t="s">
        <v>4616</v>
      </c>
      <c r="AA882" s="1" t="s">
        <v>41</v>
      </c>
    </row>
    <row r="883" spans="1:28" x14ac:dyDescent="0.3">
      <c r="A883" s="1">
        <v>2011</v>
      </c>
      <c r="B883" s="1" t="s">
        <v>4620</v>
      </c>
      <c r="C883" s="1" t="s">
        <v>3540</v>
      </c>
      <c r="D883" s="1" t="s">
        <v>4621</v>
      </c>
      <c r="E883" s="1" t="s">
        <v>4622</v>
      </c>
      <c r="F883" s="1" t="s">
        <v>66</v>
      </c>
      <c r="G883" s="1" t="s">
        <v>4623</v>
      </c>
      <c r="H883" s="1" t="s">
        <v>4624</v>
      </c>
      <c r="I883" s="1" t="s">
        <v>4625</v>
      </c>
      <c r="J883" s="1">
        <f t="shared" si="27"/>
        <v>91</v>
      </c>
      <c r="K883" s="1">
        <f t="shared" si="28"/>
        <v>0.50549450549450547</v>
      </c>
      <c r="L883" s="1" t="s">
        <v>4626</v>
      </c>
      <c r="M883" s="1">
        <v>4980</v>
      </c>
      <c r="N883" s="1" t="s">
        <v>4627</v>
      </c>
      <c r="O883" s="1">
        <v>30</v>
      </c>
      <c r="P883" s="1" t="s">
        <v>36</v>
      </c>
      <c r="Q883" s="1" t="s">
        <v>57</v>
      </c>
      <c r="R883" s="1" t="s">
        <v>58</v>
      </c>
      <c r="S883" s="1" t="s">
        <v>59</v>
      </c>
      <c r="T883" s="1" t="s">
        <v>36</v>
      </c>
      <c r="U883" s="1" t="s">
        <v>4628</v>
      </c>
      <c r="V883" s="1" t="s">
        <v>38</v>
      </c>
      <c r="W883" s="1" t="s">
        <v>4629</v>
      </c>
      <c r="X883" s="1">
        <v>10000844</v>
      </c>
      <c r="Z883" s="1" t="s">
        <v>4630</v>
      </c>
      <c r="AA883" s="1" t="s">
        <v>41</v>
      </c>
    </row>
    <row r="884" spans="1:28" x14ac:dyDescent="0.3">
      <c r="A884" s="1">
        <v>2011</v>
      </c>
      <c r="B884" s="1" t="s">
        <v>4631</v>
      </c>
      <c r="C884" s="1" t="s">
        <v>4136</v>
      </c>
      <c r="D884" s="1" t="s">
        <v>4632</v>
      </c>
      <c r="E884" s="1" t="s">
        <v>4633</v>
      </c>
      <c r="F884" s="1" t="s">
        <v>66</v>
      </c>
      <c r="G884" s="1" t="s">
        <v>4634</v>
      </c>
      <c r="H884" s="1" t="s">
        <v>4635</v>
      </c>
      <c r="I884" s="1" t="s">
        <v>4636</v>
      </c>
      <c r="J884" s="1">
        <f t="shared" si="27"/>
        <v>61</v>
      </c>
      <c r="K884" s="1">
        <f t="shared" si="28"/>
        <v>0.42622950819672129</v>
      </c>
      <c r="L884" s="1" t="s">
        <v>36</v>
      </c>
      <c r="M884" s="1" t="str">
        <f t="shared" ref="M884:M885" si="31">IF(L884="Not reported","N/A","")</f>
        <v>N/A</v>
      </c>
      <c r="N884" s="1" t="s">
        <v>4637</v>
      </c>
      <c r="O884" s="1">
        <v>25</v>
      </c>
      <c r="P884" s="1" t="s">
        <v>4638</v>
      </c>
      <c r="Q884" s="1" t="str">
        <f ca="1">IFERROR(__xludf.DUMMYFUNCTION("IFNA(IFS(REGEXMATCH(R885,""MgCl""),""MgCl"",REGEXMATCH(R885,""CaCl""),""CaCl"", REGEXMATCH(R885,""MgCl CaCl""),""MgCl CaCl""),""None"")
"),"MgCl")</f>
        <v>MgCl</v>
      </c>
      <c r="R884" s="1" t="s">
        <v>103</v>
      </c>
      <c r="S884" s="1" t="s">
        <v>73</v>
      </c>
      <c r="T884" s="1" t="s">
        <v>36</v>
      </c>
      <c r="U884" s="1" t="s">
        <v>4639</v>
      </c>
      <c r="V884" s="1" t="s">
        <v>38</v>
      </c>
      <c r="W884" s="1" t="s">
        <v>91</v>
      </c>
      <c r="X884" s="1">
        <v>10000845</v>
      </c>
      <c r="Z884" s="1" t="s">
        <v>4640</v>
      </c>
      <c r="AA884" s="1" t="s">
        <v>41</v>
      </c>
    </row>
    <row r="885" spans="1:28" x14ac:dyDescent="0.3">
      <c r="A885" s="1">
        <v>2011</v>
      </c>
      <c r="B885" s="1" t="s">
        <v>4631</v>
      </c>
      <c r="C885" s="1" t="s">
        <v>4136</v>
      </c>
      <c r="D885" s="1" t="s">
        <v>4632</v>
      </c>
      <c r="E885" s="1" t="s">
        <v>4633</v>
      </c>
      <c r="F885" s="1" t="s">
        <v>66</v>
      </c>
      <c r="G885" s="1" t="s">
        <v>4641</v>
      </c>
      <c r="H885" s="1" t="s">
        <v>4635</v>
      </c>
      <c r="I885" s="1" t="s">
        <v>4642</v>
      </c>
      <c r="J885" s="1">
        <f t="shared" si="27"/>
        <v>61</v>
      </c>
      <c r="K885" s="1">
        <f t="shared" si="28"/>
        <v>0.34426229508196721</v>
      </c>
      <c r="L885" s="1" t="s">
        <v>36</v>
      </c>
      <c r="M885" s="1" t="str">
        <f t="shared" si="31"/>
        <v>N/A</v>
      </c>
      <c r="N885" s="1" t="s">
        <v>4637</v>
      </c>
      <c r="O885" s="1">
        <v>25</v>
      </c>
      <c r="P885" s="1" t="s">
        <v>4638</v>
      </c>
      <c r="Q885" s="1" t="str">
        <f ca="1">IFERROR(__xludf.DUMMYFUNCTION("IFNA(IFS(REGEXMATCH(R886,""MgCl""),""MgCl"",REGEXMATCH(R886,""CaCl""),""CaCl"", REGEXMATCH(R886,""MgCl CaCl""),""MgCl CaCl""),""None"")
"),"MgCl")</f>
        <v>MgCl</v>
      </c>
      <c r="R885" s="1" t="s">
        <v>103</v>
      </c>
      <c r="S885" s="1" t="s">
        <v>73</v>
      </c>
      <c r="T885" s="1" t="s">
        <v>36</v>
      </c>
      <c r="U885" s="1" t="s">
        <v>4639</v>
      </c>
      <c r="V885" s="1" t="s">
        <v>38</v>
      </c>
      <c r="W885" s="1" t="s">
        <v>91</v>
      </c>
      <c r="X885" s="1">
        <v>10000846</v>
      </c>
      <c r="Z885" s="1" t="s">
        <v>4640</v>
      </c>
      <c r="AA885" s="1" t="s">
        <v>41</v>
      </c>
    </row>
    <row r="886" spans="1:28" x14ac:dyDescent="0.3">
      <c r="A886" s="1">
        <v>2011</v>
      </c>
      <c r="B886" s="1" t="s">
        <v>4643</v>
      </c>
      <c r="C886" s="1" t="s">
        <v>4644</v>
      </c>
      <c r="D886" s="1" t="s">
        <v>4645</v>
      </c>
      <c r="E886" s="1" t="s">
        <v>8634</v>
      </c>
      <c r="F886" s="1" t="s">
        <v>66</v>
      </c>
      <c r="G886" s="1" t="s">
        <v>170</v>
      </c>
      <c r="H886" s="1" t="s">
        <v>4646</v>
      </c>
      <c r="I886" s="1" t="s">
        <v>4647</v>
      </c>
      <c r="J886" s="1">
        <f t="shared" si="27"/>
        <v>96</v>
      </c>
      <c r="K886" s="1">
        <f t="shared" si="28"/>
        <v>0.64583333333333337</v>
      </c>
      <c r="L886" s="1" t="s">
        <v>4648</v>
      </c>
      <c r="M886" s="1">
        <v>44</v>
      </c>
      <c r="N886" s="1" t="s">
        <v>4649</v>
      </c>
      <c r="O886" s="1">
        <v>60</v>
      </c>
      <c r="P886" s="1" t="s">
        <v>4650</v>
      </c>
      <c r="Q886" s="1" t="s">
        <v>297</v>
      </c>
      <c r="R886" s="1" t="s">
        <v>315</v>
      </c>
      <c r="S886" s="1">
        <v>7.35</v>
      </c>
      <c r="T886" s="1" t="s">
        <v>36</v>
      </c>
      <c r="U886" s="1" t="s">
        <v>4651</v>
      </c>
      <c r="V886" s="1" t="s">
        <v>38</v>
      </c>
      <c r="W886" s="1" t="s">
        <v>91</v>
      </c>
      <c r="X886" s="1">
        <v>10000847</v>
      </c>
      <c r="Z886" s="1" t="s">
        <v>4652</v>
      </c>
      <c r="AA886" s="1" t="s">
        <v>41</v>
      </c>
    </row>
    <row r="887" spans="1:28" x14ac:dyDescent="0.3">
      <c r="A887" s="1">
        <v>2011</v>
      </c>
      <c r="B887" s="1" t="s">
        <v>4643</v>
      </c>
      <c r="C887" s="1" t="s">
        <v>4644</v>
      </c>
      <c r="D887" s="1" t="s">
        <v>4645</v>
      </c>
      <c r="E887" s="1" t="s">
        <v>8634</v>
      </c>
      <c r="F887" s="1" t="s">
        <v>66</v>
      </c>
      <c r="G887" s="1" t="s">
        <v>4653</v>
      </c>
      <c r="H887" s="1" t="s">
        <v>4646</v>
      </c>
      <c r="I887" s="1" t="s">
        <v>4654</v>
      </c>
      <c r="J887" s="1">
        <f t="shared" si="27"/>
        <v>96</v>
      </c>
      <c r="K887" s="1">
        <f t="shared" si="28"/>
        <v>0.47916666666666669</v>
      </c>
      <c r="L887" s="1" t="s">
        <v>4655</v>
      </c>
      <c r="M887" s="1">
        <v>36</v>
      </c>
      <c r="N887" s="1" t="s">
        <v>4649</v>
      </c>
      <c r="O887" s="1">
        <v>60</v>
      </c>
      <c r="P887" s="1" t="s">
        <v>4650</v>
      </c>
      <c r="Q887" s="1" t="s">
        <v>297</v>
      </c>
      <c r="R887" s="1" t="s">
        <v>315</v>
      </c>
      <c r="S887" s="1">
        <v>7.35</v>
      </c>
      <c r="T887" s="1" t="s">
        <v>36</v>
      </c>
      <c r="U887" s="1" t="s">
        <v>4651</v>
      </c>
      <c r="V887" s="1" t="s">
        <v>38</v>
      </c>
      <c r="W887" s="1" t="s">
        <v>91</v>
      </c>
      <c r="X887" s="1">
        <v>10000848</v>
      </c>
      <c r="Z887" s="1" t="s">
        <v>4652</v>
      </c>
      <c r="AA887" s="1" t="s">
        <v>41</v>
      </c>
    </row>
    <row r="888" spans="1:28" x14ac:dyDescent="0.3">
      <c r="A888" s="1">
        <v>2011</v>
      </c>
      <c r="B888" s="1" t="s">
        <v>4643</v>
      </c>
      <c r="C888" s="1" t="s">
        <v>4644</v>
      </c>
      <c r="D888" s="1" t="s">
        <v>4645</v>
      </c>
      <c r="E888" s="1" t="s">
        <v>8634</v>
      </c>
      <c r="F888" s="1" t="s">
        <v>66</v>
      </c>
      <c r="G888" s="1" t="s">
        <v>4656</v>
      </c>
      <c r="H888" s="1" t="s">
        <v>4646</v>
      </c>
      <c r="I888" s="1" t="s">
        <v>4657</v>
      </c>
      <c r="J888" s="1">
        <f t="shared" si="27"/>
        <v>96</v>
      </c>
      <c r="K888" s="1">
        <f t="shared" si="28"/>
        <v>0.59375</v>
      </c>
      <c r="L888" s="1" t="s">
        <v>4658</v>
      </c>
      <c r="M888" s="1">
        <v>43</v>
      </c>
      <c r="N888" s="1" t="s">
        <v>4649</v>
      </c>
      <c r="O888" s="1">
        <v>60</v>
      </c>
      <c r="P888" s="1" t="s">
        <v>4650</v>
      </c>
      <c r="Q888" s="1" t="s">
        <v>297</v>
      </c>
      <c r="R888" s="1" t="s">
        <v>315</v>
      </c>
      <c r="S888" s="1">
        <v>7.35</v>
      </c>
      <c r="T888" s="1" t="s">
        <v>36</v>
      </c>
      <c r="U888" s="1" t="s">
        <v>4651</v>
      </c>
      <c r="V888" s="1" t="s">
        <v>38</v>
      </c>
      <c r="W888" s="1" t="s">
        <v>91</v>
      </c>
      <c r="X888" s="1">
        <v>10000849</v>
      </c>
      <c r="Z888" s="1" t="s">
        <v>4652</v>
      </c>
      <c r="AA888" s="1" t="s">
        <v>41</v>
      </c>
    </row>
    <row r="889" spans="1:28" x14ac:dyDescent="0.3">
      <c r="A889" s="1">
        <v>2011</v>
      </c>
      <c r="B889" s="1" t="s">
        <v>4643</v>
      </c>
      <c r="C889" s="1" t="s">
        <v>4644</v>
      </c>
      <c r="D889" s="1" t="s">
        <v>4645</v>
      </c>
      <c r="E889" s="1" t="s">
        <v>8634</v>
      </c>
      <c r="F889" s="1" t="s">
        <v>66</v>
      </c>
      <c r="G889" s="1" t="s">
        <v>4659</v>
      </c>
      <c r="H889" s="1" t="s">
        <v>4646</v>
      </c>
      <c r="I889" s="1" t="s">
        <v>4660</v>
      </c>
      <c r="J889" s="1">
        <f t="shared" si="27"/>
        <v>96</v>
      </c>
      <c r="K889" s="1">
        <f t="shared" si="28"/>
        <v>0.60416666666666663</v>
      </c>
      <c r="L889" s="1" t="s">
        <v>4661</v>
      </c>
      <c r="M889" s="1">
        <v>25</v>
      </c>
      <c r="N889" s="1" t="s">
        <v>4649</v>
      </c>
      <c r="O889" s="1">
        <v>60</v>
      </c>
      <c r="P889" s="1" t="s">
        <v>4650</v>
      </c>
      <c r="Q889" s="1" t="s">
        <v>297</v>
      </c>
      <c r="R889" s="1" t="s">
        <v>315</v>
      </c>
      <c r="S889" s="1">
        <v>7.35</v>
      </c>
      <c r="T889" s="1" t="s">
        <v>36</v>
      </c>
      <c r="U889" s="1" t="s">
        <v>4651</v>
      </c>
      <c r="V889" s="1" t="s">
        <v>38</v>
      </c>
      <c r="W889" s="1" t="s">
        <v>91</v>
      </c>
      <c r="X889" s="1">
        <v>10000850</v>
      </c>
      <c r="Z889" s="1" t="s">
        <v>4652</v>
      </c>
      <c r="AA889" s="1" t="s">
        <v>41</v>
      </c>
    </row>
    <row r="890" spans="1:28" x14ac:dyDescent="0.3">
      <c r="A890" s="1">
        <v>2012</v>
      </c>
      <c r="B890" s="1" t="s">
        <v>4662</v>
      </c>
      <c r="C890" s="1" t="s">
        <v>3540</v>
      </c>
      <c r="D890" s="1" t="s">
        <v>4663</v>
      </c>
      <c r="E890" s="1" t="s">
        <v>4664</v>
      </c>
      <c r="F890" s="1" t="s">
        <v>66</v>
      </c>
      <c r="G890" s="1" t="s">
        <v>4665</v>
      </c>
      <c r="H890" s="1" t="s">
        <v>4666</v>
      </c>
      <c r="I890" s="1" t="s">
        <v>4667</v>
      </c>
      <c r="J890" s="1">
        <f t="shared" si="27"/>
        <v>87</v>
      </c>
      <c r="K890" s="1">
        <f t="shared" si="28"/>
        <v>0.48275862068965519</v>
      </c>
      <c r="L890" s="1" t="s">
        <v>4668</v>
      </c>
      <c r="M890" s="1">
        <v>21.45</v>
      </c>
      <c r="N890" s="1" t="s">
        <v>4669</v>
      </c>
      <c r="O890" s="1">
        <v>40</v>
      </c>
      <c r="P890" s="1" t="s">
        <v>4670</v>
      </c>
      <c r="Q890" s="1" t="s">
        <v>33</v>
      </c>
      <c r="R890" s="1" t="s">
        <v>34</v>
      </c>
      <c r="S890" s="1" t="s">
        <v>73</v>
      </c>
      <c r="T890" s="1" t="s">
        <v>36</v>
      </c>
      <c r="U890" s="1" t="s">
        <v>4671</v>
      </c>
      <c r="V890" s="1" t="s">
        <v>38</v>
      </c>
      <c r="W890" s="1" t="s">
        <v>91</v>
      </c>
      <c r="X890" s="1">
        <v>10000851</v>
      </c>
      <c r="Z890" s="1" t="s">
        <v>4672</v>
      </c>
      <c r="AA890" s="1" t="s">
        <v>41</v>
      </c>
    </row>
    <row r="891" spans="1:28" x14ac:dyDescent="0.3">
      <c r="A891" s="1">
        <v>2012</v>
      </c>
      <c r="B891" s="1" t="s">
        <v>4662</v>
      </c>
      <c r="C891" s="1" t="s">
        <v>3540</v>
      </c>
      <c r="D891" s="1" t="s">
        <v>4663</v>
      </c>
      <c r="E891" s="1" t="s">
        <v>4664</v>
      </c>
      <c r="F891" s="1" t="s">
        <v>66</v>
      </c>
      <c r="G891" s="1" t="s">
        <v>4673</v>
      </c>
      <c r="H891" s="1" t="s">
        <v>4666</v>
      </c>
      <c r="I891" s="1" t="s">
        <v>4674</v>
      </c>
      <c r="J891" s="1">
        <f t="shared" si="27"/>
        <v>87</v>
      </c>
      <c r="K891" s="1">
        <f t="shared" si="28"/>
        <v>0.41379310344827586</v>
      </c>
      <c r="L891" s="1" t="s">
        <v>4675</v>
      </c>
      <c r="M891" s="1">
        <v>16.88</v>
      </c>
      <c r="N891" s="1" t="s">
        <v>4669</v>
      </c>
      <c r="O891" s="1">
        <v>40</v>
      </c>
      <c r="P891" s="1" t="s">
        <v>4670</v>
      </c>
      <c r="Q891" s="1" t="s">
        <v>33</v>
      </c>
      <c r="R891" s="1" t="s">
        <v>34</v>
      </c>
      <c r="S891" s="1" t="s">
        <v>73</v>
      </c>
      <c r="T891" s="1" t="s">
        <v>36</v>
      </c>
      <c r="U891" s="1" t="s">
        <v>4671</v>
      </c>
      <c r="V891" s="1" t="s">
        <v>38</v>
      </c>
      <c r="W891" s="1" t="s">
        <v>91</v>
      </c>
      <c r="X891" s="1">
        <v>10000852</v>
      </c>
      <c r="Z891" s="1" t="s">
        <v>4672</v>
      </c>
      <c r="AA891" s="1" t="s">
        <v>41</v>
      </c>
      <c r="AB891" s="1" t="s">
        <v>8817</v>
      </c>
    </row>
    <row r="892" spans="1:28" x14ac:dyDescent="0.3">
      <c r="A892" s="1">
        <v>2012</v>
      </c>
      <c r="B892" s="1" t="s">
        <v>4676</v>
      </c>
      <c r="C892" s="1" t="s">
        <v>3921</v>
      </c>
      <c r="D892" s="1" t="s">
        <v>4677</v>
      </c>
      <c r="E892" s="1" t="s">
        <v>8818</v>
      </c>
      <c r="F892" s="1" t="s">
        <v>66</v>
      </c>
      <c r="G892" s="1" t="s">
        <v>4678</v>
      </c>
      <c r="H892" s="1" t="s">
        <v>4679</v>
      </c>
      <c r="I892" s="1" t="s">
        <v>4680</v>
      </c>
      <c r="J892" s="1">
        <f t="shared" si="27"/>
        <v>82</v>
      </c>
      <c r="K892" s="1">
        <f t="shared" si="28"/>
        <v>0.48780487804878048</v>
      </c>
      <c r="L892" s="1" t="s">
        <v>4681</v>
      </c>
      <c r="M892" s="1">
        <v>43.8</v>
      </c>
      <c r="N892" s="1" t="s">
        <v>4682</v>
      </c>
      <c r="O892" s="1">
        <v>40</v>
      </c>
      <c r="P892" s="1" t="s">
        <v>4683</v>
      </c>
      <c r="Q892" s="1" t="s">
        <v>33</v>
      </c>
      <c r="R892" s="1" t="s">
        <v>34</v>
      </c>
      <c r="S892" s="1" t="s">
        <v>391</v>
      </c>
      <c r="T892" s="1" t="s">
        <v>36</v>
      </c>
      <c r="U892" s="1" t="s">
        <v>4684</v>
      </c>
      <c r="V892" s="1" t="s">
        <v>38</v>
      </c>
      <c r="W892" s="1" t="s">
        <v>4685</v>
      </c>
      <c r="X892" s="1">
        <v>10000853</v>
      </c>
      <c r="Z892" s="1" t="s">
        <v>4686</v>
      </c>
      <c r="AA892" s="1" t="s">
        <v>41</v>
      </c>
    </row>
    <row r="893" spans="1:28" x14ac:dyDescent="0.3">
      <c r="A893" s="1">
        <v>2012</v>
      </c>
      <c r="B893" s="1" t="s">
        <v>4676</v>
      </c>
      <c r="C893" s="1" t="s">
        <v>3921</v>
      </c>
      <c r="D893" s="1" t="s">
        <v>4677</v>
      </c>
      <c r="E893" s="1" t="s">
        <v>8818</v>
      </c>
      <c r="F893" s="1" t="s">
        <v>66</v>
      </c>
      <c r="G893" s="1" t="s">
        <v>4687</v>
      </c>
      <c r="H893" s="1" t="s">
        <v>4688</v>
      </c>
      <c r="I893" s="1" t="s">
        <v>4689</v>
      </c>
      <c r="J893" s="1">
        <f t="shared" si="27"/>
        <v>75</v>
      </c>
      <c r="K893" s="1">
        <f t="shared" si="28"/>
        <v>0.49333333333333335</v>
      </c>
      <c r="L893" s="1" t="s">
        <v>36</v>
      </c>
      <c r="M893" s="1" t="str">
        <f t="shared" ref="M893:M896" si="32">IF(L893="Not reported","N/A","")</f>
        <v>N/A</v>
      </c>
      <c r="N893" s="1" t="s">
        <v>4682</v>
      </c>
      <c r="O893" s="1">
        <v>40</v>
      </c>
      <c r="P893" s="1" t="s">
        <v>4690</v>
      </c>
      <c r="Q893" s="1" t="str">
        <f ca="1">IFERROR(__xludf.DUMMYFUNCTION("IFNA(IFS(REGEXMATCH(R894,""MgCl""),""MgCl"",REGEXMATCH(R894,""CaCl""),""CaCl"", REGEXMATCH(R894,""MgCl CaCl""),""MgCl CaCl""),""None"")
"),"MgCl")</f>
        <v>MgCl</v>
      </c>
      <c r="R893" s="1" t="s">
        <v>34</v>
      </c>
      <c r="S893" s="1" t="s">
        <v>391</v>
      </c>
      <c r="T893" s="1" t="s">
        <v>36</v>
      </c>
      <c r="U893" s="1" t="s">
        <v>4684</v>
      </c>
      <c r="V893" s="1" t="s">
        <v>38</v>
      </c>
      <c r="W893" s="1" t="s">
        <v>91</v>
      </c>
      <c r="X893" s="1">
        <v>10000854</v>
      </c>
      <c r="Z893" s="1" t="s">
        <v>4686</v>
      </c>
      <c r="AA893" s="1" t="s">
        <v>41</v>
      </c>
    </row>
    <row r="894" spans="1:28" x14ac:dyDescent="0.3">
      <c r="A894" s="1">
        <v>2012</v>
      </c>
      <c r="B894" s="1" t="s">
        <v>4676</v>
      </c>
      <c r="C894" s="1" t="s">
        <v>3921</v>
      </c>
      <c r="D894" s="1" t="s">
        <v>4677</v>
      </c>
      <c r="E894" s="1" t="s">
        <v>8818</v>
      </c>
      <c r="F894" s="1" t="s">
        <v>66</v>
      </c>
      <c r="G894" s="1" t="s">
        <v>4691</v>
      </c>
      <c r="H894" s="1" t="s">
        <v>4688</v>
      </c>
      <c r="I894" s="1" t="s">
        <v>4692</v>
      </c>
      <c r="J894" s="1">
        <f t="shared" si="27"/>
        <v>72</v>
      </c>
      <c r="K894" s="1">
        <f t="shared" si="28"/>
        <v>0.45833333333333331</v>
      </c>
      <c r="L894" s="1" t="s">
        <v>36</v>
      </c>
      <c r="M894" s="1" t="str">
        <f t="shared" si="32"/>
        <v>N/A</v>
      </c>
      <c r="N894" s="1" t="s">
        <v>4682</v>
      </c>
      <c r="O894" s="1">
        <v>40</v>
      </c>
      <c r="P894" s="1" t="s">
        <v>4690</v>
      </c>
      <c r="Q894" s="1" t="str">
        <f ca="1">IFERROR(__xludf.DUMMYFUNCTION("IFNA(IFS(REGEXMATCH(R895,""MgCl""),""MgCl"",REGEXMATCH(R895,""CaCl""),""CaCl"", REGEXMATCH(R895,""MgCl CaCl""),""MgCl CaCl""),""None"")
"),"MgCl")</f>
        <v>MgCl</v>
      </c>
      <c r="R894" s="1" t="s">
        <v>34</v>
      </c>
      <c r="S894" s="1" t="s">
        <v>391</v>
      </c>
      <c r="T894" s="1" t="s">
        <v>36</v>
      </c>
      <c r="U894" s="1" t="s">
        <v>4684</v>
      </c>
      <c r="V894" s="1" t="s">
        <v>38</v>
      </c>
      <c r="W894" s="1" t="s">
        <v>91</v>
      </c>
      <c r="X894" s="1">
        <v>10000855</v>
      </c>
      <c r="Z894" s="1" t="s">
        <v>4686</v>
      </c>
      <c r="AA894" s="1" t="s">
        <v>41</v>
      </c>
    </row>
    <row r="895" spans="1:28" x14ac:dyDescent="0.3">
      <c r="A895" s="1">
        <v>2012</v>
      </c>
      <c r="B895" s="1" t="s">
        <v>4676</v>
      </c>
      <c r="C895" s="1" t="s">
        <v>3921</v>
      </c>
      <c r="D895" s="1" t="s">
        <v>4677</v>
      </c>
      <c r="E895" s="1" t="s">
        <v>8818</v>
      </c>
      <c r="F895" s="1" t="s">
        <v>66</v>
      </c>
      <c r="G895" s="1" t="s">
        <v>4693</v>
      </c>
      <c r="H895" s="1" t="s">
        <v>4688</v>
      </c>
      <c r="I895" s="1" t="s">
        <v>4694</v>
      </c>
      <c r="J895" s="1">
        <f t="shared" si="27"/>
        <v>71</v>
      </c>
      <c r="K895" s="1">
        <f t="shared" si="28"/>
        <v>0.47887323943661969</v>
      </c>
      <c r="L895" s="1" t="s">
        <v>36</v>
      </c>
      <c r="M895" s="1" t="str">
        <f t="shared" si="32"/>
        <v>N/A</v>
      </c>
      <c r="N895" s="1" t="s">
        <v>4682</v>
      </c>
      <c r="O895" s="1">
        <v>40</v>
      </c>
      <c r="P895" s="1" t="s">
        <v>4690</v>
      </c>
      <c r="Q895" s="1" t="str">
        <f ca="1">IFERROR(__xludf.DUMMYFUNCTION("IFNA(IFS(REGEXMATCH(R896,""MgCl""),""MgCl"",REGEXMATCH(R896,""CaCl""),""CaCl"", REGEXMATCH(R896,""MgCl CaCl""),""MgCl CaCl""),""None"")
"),"MgCl")</f>
        <v>MgCl</v>
      </c>
      <c r="R895" s="1" t="s">
        <v>34</v>
      </c>
      <c r="S895" s="1" t="s">
        <v>391</v>
      </c>
      <c r="T895" s="1" t="s">
        <v>36</v>
      </c>
      <c r="U895" s="1" t="s">
        <v>4684</v>
      </c>
      <c r="V895" s="1" t="s">
        <v>38</v>
      </c>
      <c r="W895" s="1" t="s">
        <v>91</v>
      </c>
      <c r="X895" s="1">
        <v>10000856</v>
      </c>
      <c r="Z895" s="1" t="s">
        <v>4686</v>
      </c>
      <c r="AA895" s="1" t="s">
        <v>41</v>
      </c>
    </row>
    <row r="896" spans="1:28" x14ac:dyDescent="0.3">
      <c r="A896" s="1">
        <v>2012</v>
      </c>
      <c r="B896" s="1" t="s">
        <v>4676</v>
      </c>
      <c r="C896" s="1" t="s">
        <v>3921</v>
      </c>
      <c r="D896" s="1" t="s">
        <v>4677</v>
      </c>
      <c r="E896" s="1" t="s">
        <v>8818</v>
      </c>
      <c r="F896" s="1" t="s">
        <v>66</v>
      </c>
      <c r="G896" s="1" t="s">
        <v>4695</v>
      </c>
      <c r="H896" s="1" t="s">
        <v>4688</v>
      </c>
      <c r="I896" s="1" t="s">
        <v>4696</v>
      </c>
      <c r="J896" s="1">
        <f t="shared" si="27"/>
        <v>80</v>
      </c>
      <c r="K896" s="1">
        <f t="shared" si="28"/>
        <v>0.47499999999999998</v>
      </c>
      <c r="L896" s="1" t="s">
        <v>36</v>
      </c>
      <c r="M896" s="1" t="str">
        <f t="shared" si="32"/>
        <v>N/A</v>
      </c>
      <c r="N896" s="1" t="s">
        <v>4682</v>
      </c>
      <c r="O896" s="1">
        <v>40</v>
      </c>
      <c r="P896" s="1" t="s">
        <v>4690</v>
      </c>
      <c r="Q896" s="1" t="str">
        <f ca="1">IFERROR(__xludf.DUMMYFUNCTION("IFNA(IFS(REGEXMATCH(R897,""MgCl""),""MgCl"",REGEXMATCH(R897,""CaCl""),""CaCl"", REGEXMATCH(R897,""MgCl CaCl""),""MgCl CaCl""),""None"")
"),"MgCl")</f>
        <v>MgCl</v>
      </c>
      <c r="R896" s="1" t="s">
        <v>34</v>
      </c>
      <c r="S896" s="1" t="s">
        <v>391</v>
      </c>
      <c r="T896" s="1" t="s">
        <v>36</v>
      </c>
      <c r="U896" s="1" t="s">
        <v>4684</v>
      </c>
      <c r="V896" s="1" t="s">
        <v>38</v>
      </c>
      <c r="W896" s="1" t="s">
        <v>91</v>
      </c>
      <c r="X896" s="1">
        <v>10000857</v>
      </c>
      <c r="Z896" s="1" t="s">
        <v>4686</v>
      </c>
      <c r="AA896" s="1" t="s">
        <v>41</v>
      </c>
    </row>
    <row r="897" spans="1:28" x14ac:dyDescent="0.3">
      <c r="A897" s="1">
        <v>2012</v>
      </c>
      <c r="B897" s="1" t="s">
        <v>4697</v>
      </c>
      <c r="C897" s="1" t="s">
        <v>3921</v>
      </c>
      <c r="D897" s="1" t="s">
        <v>4698</v>
      </c>
      <c r="E897" s="1" t="s">
        <v>4707</v>
      </c>
      <c r="F897" s="1" t="s">
        <v>66</v>
      </c>
      <c r="G897" s="1" t="s">
        <v>4699</v>
      </c>
      <c r="H897" s="1" t="s">
        <v>4700</v>
      </c>
      <c r="I897" s="1" t="s">
        <v>4701</v>
      </c>
      <c r="J897" s="1">
        <f t="shared" si="27"/>
        <v>104</v>
      </c>
      <c r="K897" s="1">
        <f t="shared" si="28"/>
        <v>0.67307692307692313</v>
      </c>
      <c r="L897" s="1" t="s">
        <v>4702</v>
      </c>
      <c r="M897" s="1">
        <v>13.1</v>
      </c>
      <c r="N897" s="1" t="s">
        <v>4703</v>
      </c>
      <c r="O897" s="1">
        <v>45</v>
      </c>
      <c r="P897" s="1" t="s">
        <v>4704</v>
      </c>
      <c r="Q897" s="1" t="s">
        <v>57</v>
      </c>
      <c r="R897" s="1" t="s">
        <v>103</v>
      </c>
      <c r="S897" s="1" t="s">
        <v>73</v>
      </c>
      <c r="T897" s="1" t="s">
        <v>36</v>
      </c>
      <c r="U897" s="1" t="s">
        <v>4705</v>
      </c>
      <c r="V897" s="1" t="s">
        <v>38</v>
      </c>
      <c r="W897" s="1" t="s">
        <v>91</v>
      </c>
      <c r="X897" s="1">
        <v>10000858</v>
      </c>
      <c r="Z897" s="1" t="s">
        <v>4706</v>
      </c>
      <c r="AA897" s="1" t="s">
        <v>41</v>
      </c>
    </row>
    <row r="898" spans="1:28" x14ac:dyDescent="0.3">
      <c r="A898" s="1">
        <v>2012</v>
      </c>
      <c r="B898" s="1" t="s">
        <v>4697</v>
      </c>
      <c r="C898" s="1" t="s">
        <v>3921</v>
      </c>
      <c r="D898" s="1" t="s">
        <v>4698</v>
      </c>
      <c r="E898" s="1" t="s">
        <v>4707</v>
      </c>
      <c r="F898" s="1" t="s">
        <v>66</v>
      </c>
      <c r="G898" s="1" t="s">
        <v>4708</v>
      </c>
      <c r="H898" s="1" t="s">
        <v>4700</v>
      </c>
      <c r="I898" s="1" t="s">
        <v>4709</v>
      </c>
      <c r="J898" s="1">
        <f t="shared" si="27"/>
        <v>75</v>
      </c>
      <c r="K898" s="1">
        <f t="shared" si="28"/>
        <v>0.70666666666666667</v>
      </c>
      <c r="L898" s="1" t="s">
        <v>4710</v>
      </c>
      <c r="M898" s="1">
        <v>19.100000000000001</v>
      </c>
      <c r="N898" s="1" t="s">
        <v>4703</v>
      </c>
      <c r="O898" s="1">
        <v>45</v>
      </c>
      <c r="P898" s="1" t="s">
        <v>4704</v>
      </c>
      <c r="Q898" s="1" t="s">
        <v>57</v>
      </c>
      <c r="R898" s="1" t="s">
        <v>103</v>
      </c>
      <c r="S898" s="1" t="s">
        <v>73</v>
      </c>
      <c r="T898" s="1" t="s">
        <v>36</v>
      </c>
      <c r="U898" s="1" t="s">
        <v>4705</v>
      </c>
      <c r="V898" s="1" t="s">
        <v>38</v>
      </c>
      <c r="W898" s="1" t="s">
        <v>91</v>
      </c>
      <c r="X898" s="1">
        <v>10000859</v>
      </c>
      <c r="Z898" s="1" t="s">
        <v>4706</v>
      </c>
      <c r="AA898" s="1" t="s">
        <v>41</v>
      </c>
    </row>
    <row r="899" spans="1:28" x14ac:dyDescent="0.3">
      <c r="A899" s="1">
        <v>2012</v>
      </c>
      <c r="B899" s="1" t="s">
        <v>4711</v>
      </c>
      <c r="C899" s="1" t="s">
        <v>3287</v>
      </c>
      <c r="D899" s="1" t="s">
        <v>4712</v>
      </c>
      <c r="E899" s="1" t="s">
        <v>8635</v>
      </c>
      <c r="F899" s="1" t="s">
        <v>66</v>
      </c>
      <c r="G899" s="1" t="s">
        <v>4713</v>
      </c>
      <c r="H899" s="1" t="s">
        <v>4714</v>
      </c>
      <c r="I899" s="1" t="s">
        <v>4715</v>
      </c>
      <c r="J899" s="1">
        <f t="shared" si="27"/>
        <v>78</v>
      </c>
      <c r="K899" s="1">
        <f t="shared" si="28"/>
        <v>0.67948717948717952</v>
      </c>
      <c r="L899" s="1" t="s">
        <v>4716</v>
      </c>
      <c r="M899" s="1">
        <v>3.4</v>
      </c>
      <c r="N899" s="1" t="s">
        <v>4717</v>
      </c>
      <c r="O899" s="1">
        <v>40</v>
      </c>
      <c r="P899" s="1" t="s">
        <v>4718</v>
      </c>
      <c r="Q899" s="1" t="s">
        <v>57</v>
      </c>
      <c r="R899" s="1" t="s">
        <v>103</v>
      </c>
      <c r="S899" s="1" t="s">
        <v>73</v>
      </c>
      <c r="T899" s="1" t="s">
        <v>36</v>
      </c>
      <c r="U899" s="1" t="s">
        <v>4719</v>
      </c>
      <c r="V899" s="1" t="s">
        <v>38</v>
      </c>
      <c r="W899" s="1" t="s">
        <v>91</v>
      </c>
      <c r="X899" s="1">
        <v>10000860</v>
      </c>
      <c r="Z899" s="1" t="s">
        <v>4720</v>
      </c>
      <c r="AA899" s="1" t="s">
        <v>41</v>
      </c>
    </row>
    <row r="900" spans="1:28" x14ac:dyDescent="0.3">
      <c r="A900" s="1">
        <v>2012</v>
      </c>
      <c r="B900" s="1" t="s">
        <v>4721</v>
      </c>
      <c r="C900" s="1" t="s">
        <v>4722</v>
      </c>
      <c r="D900" s="1" t="s">
        <v>4723</v>
      </c>
      <c r="E900" s="1" t="s">
        <v>4739</v>
      </c>
      <c r="F900" s="1" t="s">
        <v>66</v>
      </c>
      <c r="G900" s="1" t="s">
        <v>4724</v>
      </c>
      <c r="H900" s="1" t="s">
        <v>4725</v>
      </c>
      <c r="I900" s="1" t="s">
        <v>4726</v>
      </c>
      <c r="J900" s="1">
        <f t="shared" si="27"/>
        <v>78</v>
      </c>
      <c r="K900" s="1">
        <f t="shared" si="28"/>
        <v>0.52564102564102566</v>
      </c>
      <c r="L900" s="1" t="s">
        <v>4727</v>
      </c>
      <c r="M900" s="1">
        <v>7.1</v>
      </c>
      <c r="N900" s="1" t="s">
        <v>4728</v>
      </c>
      <c r="O900" s="1">
        <v>40</v>
      </c>
      <c r="P900" s="1" t="s">
        <v>4729</v>
      </c>
      <c r="Q900" s="1" t="s">
        <v>57</v>
      </c>
      <c r="R900" s="1" t="s">
        <v>103</v>
      </c>
      <c r="S900" s="1" t="s">
        <v>466</v>
      </c>
      <c r="T900" s="1" t="s">
        <v>36</v>
      </c>
      <c r="U900" s="1" t="s">
        <v>4730</v>
      </c>
      <c r="V900" s="1" t="s">
        <v>38</v>
      </c>
      <c r="W900" s="1" t="s">
        <v>4731</v>
      </c>
      <c r="X900" s="1">
        <v>10000861</v>
      </c>
      <c r="Z900" s="1" t="s">
        <v>3198</v>
      </c>
      <c r="AA900" s="1" t="s">
        <v>41</v>
      </c>
    </row>
    <row r="901" spans="1:28" x14ac:dyDescent="0.3">
      <c r="A901" s="1">
        <v>2012</v>
      </c>
      <c r="B901" s="1" t="s">
        <v>4721</v>
      </c>
      <c r="C901" s="1" t="s">
        <v>4722</v>
      </c>
      <c r="D901" s="1" t="s">
        <v>4723</v>
      </c>
      <c r="E901" s="1" t="s">
        <v>4739</v>
      </c>
      <c r="F901" s="1" t="s">
        <v>66</v>
      </c>
      <c r="G901" s="1" t="s">
        <v>4732</v>
      </c>
      <c r="H901" s="1" t="s">
        <v>4725</v>
      </c>
      <c r="I901" s="1" t="s">
        <v>4733</v>
      </c>
      <c r="J901" s="1">
        <f t="shared" si="27"/>
        <v>78</v>
      </c>
      <c r="K901" s="1">
        <f t="shared" si="28"/>
        <v>0.48717948717948717</v>
      </c>
      <c r="L901" s="1" t="s">
        <v>4734</v>
      </c>
      <c r="M901" s="1">
        <v>22.3</v>
      </c>
      <c r="N901" s="1" t="s">
        <v>4728</v>
      </c>
      <c r="O901" s="1">
        <v>40</v>
      </c>
      <c r="P901" s="1" t="s">
        <v>4729</v>
      </c>
      <c r="Q901" s="1" t="s">
        <v>57</v>
      </c>
      <c r="R901" s="1" t="s">
        <v>103</v>
      </c>
      <c r="S901" s="1" t="s">
        <v>466</v>
      </c>
      <c r="T901" s="1" t="s">
        <v>36</v>
      </c>
      <c r="U901" s="1" t="s">
        <v>4730</v>
      </c>
      <c r="V901" s="1" t="s">
        <v>38</v>
      </c>
      <c r="W901" s="1" t="s">
        <v>4731</v>
      </c>
      <c r="X901" s="1">
        <v>10000862</v>
      </c>
      <c r="Z901" s="1" t="s">
        <v>3198</v>
      </c>
      <c r="AA901" s="1" t="s">
        <v>41</v>
      </c>
    </row>
    <row r="902" spans="1:28" x14ac:dyDescent="0.3">
      <c r="A902" s="1">
        <v>2012</v>
      </c>
      <c r="B902" s="1" t="s">
        <v>4721</v>
      </c>
      <c r="C902" s="1" t="s">
        <v>4722</v>
      </c>
      <c r="D902" s="1" t="s">
        <v>4723</v>
      </c>
      <c r="E902" s="1" t="s">
        <v>4739</v>
      </c>
      <c r="F902" s="1" t="s">
        <v>66</v>
      </c>
      <c r="G902" s="1" t="s">
        <v>4735</v>
      </c>
      <c r="H902" s="1" t="s">
        <v>4725</v>
      </c>
      <c r="I902" s="1" t="s">
        <v>4736</v>
      </c>
      <c r="J902" s="1">
        <f t="shared" si="27"/>
        <v>78</v>
      </c>
      <c r="K902" s="1">
        <f t="shared" si="28"/>
        <v>0.46153846153846156</v>
      </c>
      <c r="L902" s="1" t="s">
        <v>4737</v>
      </c>
      <c r="M902" s="1">
        <v>16</v>
      </c>
      <c r="N902" s="1" t="s">
        <v>4738</v>
      </c>
      <c r="O902" s="1">
        <v>40</v>
      </c>
      <c r="P902" s="1" t="s">
        <v>4729</v>
      </c>
      <c r="Q902" s="1" t="s">
        <v>57</v>
      </c>
      <c r="R902" s="1" t="s">
        <v>103</v>
      </c>
      <c r="S902" s="1" t="s">
        <v>466</v>
      </c>
      <c r="T902" s="1" t="s">
        <v>36</v>
      </c>
      <c r="U902" s="1" t="s">
        <v>4730</v>
      </c>
      <c r="V902" s="1" t="s">
        <v>38</v>
      </c>
      <c r="W902" s="1" t="s">
        <v>4731</v>
      </c>
      <c r="X902" s="1">
        <v>10000863</v>
      </c>
      <c r="Z902" s="1" t="s">
        <v>3198</v>
      </c>
      <c r="AA902" s="1" t="s">
        <v>41</v>
      </c>
    </row>
    <row r="903" spans="1:28" x14ac:dyDescent="0.3">
      <c r="A903" s="1">
        <v>2012</v>
      </c>
      <c r="B903" s="1" t="s">
        <v>4721</v>
      </c>
      <c r="C903" s="1" t="s">
        <v>4722</v>
      </c>
      <c r="D903" s="1" t="s">
        <v>4723</v>
      </c>
      <c r="E903" s="1" t="s">
        <v>4739</v>
      </c>
      <c r="F903" s="1" t="s">
        <v>66</v>
      </c>
      <c r="G903" s="1" t="s">
        <v>4740</v>
      </c>
      <c r="H903" s="1" t="s">
        <v>4725</v>
      </c>
      <c r="I903" s="1" t="s">
        <v>4741</v>
      </c>
      <c r="J903" s="1">
        <f t="shared" si="27"/>
        <v>78</v>
      </c>
      <c r="K903" s="1">
        <f t="shared" si="28"/>
        <v>0.5</v>
      </c>
      <c r="L903" s="1" t="s">
        <v>4742</v>
      </c>
      <c r="M903" s="1">
        <v>3.7</v>
      </c>
      <c r="N903" s="1" t="s">
        <v>4743</v>
      </c>
      <c r="O903" s="1">
        <v>40</v>
      </c>
      <c r="P903" s="1" t="s">
        <v>4729</v>
      </c>
      <c r="Q903" s="1" t="s">
        <v>57</v>
      </c>
      <c r="R903" s="1" t="s">
        <v>103</v>
      </c>
      <c r="S903" s="1" t="s">
        <v>466</v>
      </c>
      <c r="T903" s="1" t="s">
        <v>36</v>
      </c>
      <c r="U903" s="1" t="s">
        <v>4730</v>
      </c>
      <c r="V903" s="1" t="s">
        <v>38</v>
      </c>
      <c r="W903" s="1" t="s">
        <v>4731</v>
      </c>
      <c r="X903" s="1">
        <v>10000864</v>
      </c>
      <c r="Z903" s="1" t="s">
        <v>3198</v>
      </c>
      <c r="AA903" s="1" t="s">
        <v>41</v>
      </c>
    </row>
    <row r="904" spans="1:28" x14ac:dyDescent="0.3">
      <c r="A904" s="1">
        <v>2012</v>
      </c>
      <c r="B904" s="1" t="s">
        <v>4744</v>
      </c>
      <c r="C904" s="1" t="s">
        <v>2191</v>
      </c>
      <c r="D904" s="1" t="s">
        <v>4745</v>
      </c>
      <c r="E904" s="1" t="s">
        <v>4746</v>
      </c>
      <c r="F904" s="1" t="s">
        <v>66</v>
      </c>
      <c r="G904" s="1" t="s">
        <v>4747</v>
      </c>
      <c r="H904" s="1" t="s">
        <v>4748</v>
      </c>
      <c r="I904" s="1" t="s">
        <v>4749</v>
      </c>
      <c r="J904" s="1">
        <f t="shared" si="27"/>
        <v>81</v>
      </c>
      <c r="K904" s="1">
        <f t="shared" si="28"/>
        <v>0.54320987654320985</v>
      </c>
      <c r="L904" s="1" t="s">
        <v>4750</v>
      </c>
      <c r="M904" s="1">
        <v>870</v>
      </c>
      <c r="N904" s="1" t="s">
        <v>4751</v>
      </c>
      <c r="O904" s="1">
        <v>40</v>
      </c>
      <c r="P904" s="1" t="s">
        <v>4752</v>
      </c>
      <c r="Q904" s="1" t="s">
        <v>57</v>
      </c>
      <c r="R904" s="1" t="s">
        <v>34</v>
      </c>
      <c r="S904" s="1" t="s">
        <v>720</v>
      </c>
      <c r="T904" s="1" t="s">
        <v>4753</v>
      </c>
      <c r="U904" s="1" t="s">
        <v>4754</v>
      </c>
      <c r="V904" s="1" t="s">
        <v>38</v>
      </c>
      <c r="W904" s="1" t="s">
        <v>4755</v>
      </c>
      <c r="X904" s="1">
        <v>10000865</v>
      </c>
      <c r="Z904" s="1" t="s">
        <v>4756</v>
      </c>
      <c r="AA904" s="1" t="s">
        <v>41</v>
      </c>
    </row>
    <row r="905" spans="1:28" x14ac:dyDescent="0.3">
      <c r="A905" s="1">
        <v>2012</v>
      </c>
      <c r="B905" s="1" t="s">
        <v>4744</v>
      </c>
      <c r="C905" s="1" t="s">
        <v>2191</v>
      </c>
      <c r="D905" s="1" t="s">
        <v>4745</v>
      </c>
      <c r="E905" s="1" t="s">
        <v>4746</v>
      </c>
      <c r="F905" s="1" t="s">
        <v>66</v>
      </c>
      <c r="G905" s="1" t="s">
        <v>4757</v>
      </c>
      <c r="H905" s="1" t="s">
        <v>4748</v>
      </c>
      <c r="I905" s="1" t="s">
        <v>4758</v>
      </c>
      <c r="J905" s="1">
        <f t="shared" si="27"/>
        <v>81</v>
      </c>
      <c r="K905" s="1">
        <f t="shared" si="28"/>
        <v>0.54320987654320985</v>
      </c>
      <c r="L905" s="1" t="s">
        <v>4759</v>
      </c>
      <c r="M905" s="1">
        <v>410</v>
      </c>
      <c r="N905" s="1" t="s">
        <v>4751</v>
      </c>
      <c r="O905" s="1">
        <v>40</v>
      </c>
      <c r="P905" s="1" t="s">
        <v>4752</v>
      </c>
      <c r="Q905" s="1" t="s">
        <v>57</v>
      </c>
      <c r="R905" s="1" t="s">
        <v>34</v>
      </c>
      <c r="S905" s="1" t="s">
        <v>720</v>
      </c>
      <c r="T905" s="1" t="s">
        <v>4753</v>
      </c>
      <c r="U905" s="1" t="s">
        <v>4754</v>
      </c>
      <c r="V905" s="1" t="s">
        <v>38</v>
      </c>
      <c r="W905" s="1" t="s">
        <v>4755</v>
      </c>
      <c r="X905" s="1">
        <v>10000866</v>
      </c>
      <c r="Z905" s="1" t="s">
        <v>4756</v>
      </c>
      <c r="AA905" s="1" t="s">
        <v>41</v>
      </c>
    </row>
    <row r="906" spans="1:28" x14ac:dyDescent="0.3">
      <c r="A906" s="1">
        <v>2012</v>
      </c>
      <c r="B906" s="1" t="s">
        <v>4744</v>
      </c>
      <c r="C906" s="1" t="s">
        <v>2191</v>
      </c>
      <c r="D906" s="1" t="s">
        <v>4745</v>
      </c>
      <c r="E906" s="1" t="s">
        <v>4746</v>
      </c>
      <c r="F906" s="1" t="s">
        <v>66</v>
      </c>
      <c r="G906" s="1" t="s">
        <v>4760</v>
      </c>
      <c r="H906" s="1" t="s">
        <v>4748</v>
      </c>
      <c r="I906" s="1" t="s">
        <v>4761</v>
      </c>
      <c r="J906" s="1">
        <f t="shared" si="27"/>
        <v>81</v>
      </c>
      <c r="K906" s="1">
        <f t="shared" si="28"/>
        <v>0.5679012345679012</v>
      </c>
      <c r="L906" s="1" t="s">
        <v>4762</v>
      </c>
      <c r="M906" s="1">
        <v>320</v>
      </c>
      <c r="N906" s="1" t="s">
        <v>4751</v>
      </c>
      <c r="O906" s="1">
        <v>40</v>
      </c>
      <c r="P906" s="1" t="s">
        <v>4752</v>
      </c>
      <c r="Q906" s="1" t="s">
        <v>57</v>
      </c>
      <c r="R906" s="1" t="s">
        <v>34</v>
      </c>
      <c r="S906" s="1" t="s">
        <v>720</v>
      </c>
      <c r="T906" s="1" t="s">
        <v>4753</v>
      </c>
      <c r="U906" s="1" t="s">
        <v>4754</v>
      </c>
      <c r="V906" s="1" t="s">
        <v>38</v>
      </c>
      <c r="W906" s="1" t="s">
        <v>4755</v>
      </c>
      <c r="X906" s="1">
        <v>10000867</v>
      </c>
      <c r="Z906" s="1" t="s">
        <v>4756</v>
      </c>
      <c r="AA906" s="1" t="s">
        <v>41</v>
      </c>
      <c r="AB906" s="1" t="s">
        <v>8819</v>
      </c>
    </row>
    <row r="907" spans="1:28" x14ac:dyDescent="0.3">
      <c r="A907" s="1">
        <v>2012</v>
      </c>
      <c r="B907" s="1" t="s">
        <v>4744</v>
      </c>
      <c r="C907" s="1" t="s">
        <v>2191</v>
      </c>
      <c r="D907" s="1" t="s">
        <v>4745</v>
      </c>
      <c r="E907" s="1" t="s">
        <v>4746</v>
      </c>
      <c r="F907" s="1" t="s">
        <v>66</v>
      </c>
      <c r="G907" s="1" t="s">
        <v>4763</v>
      </c>
      <c r="H907" s="1" t="s">
        <v>4748</v>
      </c>
      <c r="I907" s="1" t="s">
        <v>4764</v>
      </c>
      <c r="J907" s="1">
        <f t="shared" si="27"/>
        <v>81</v>
      </c>
      <c r="K907" s="1">
        <f t="shared" si="28"/>
        <v>0.44444444444444442</v>
      </c>
      <c r="L907" s="1" t="s">
        <v>4765</v>
      </c>
      <c r="M907" s="1">
        <v>1470</v>
      </c>
      <c r="N907" s="1" t="s">
        <v>4751</v>
      </c>
      <c r="O907" s="1">
        <v>40</v>
      </c>
      <c r="P907" s="1" t="s">
        <v>4752</v>
      </c>
      <c r="Q907" s="1" t="s">
        <v>57</v>
      </c>
      <c r="R907" s="1" t="s">
        <v>34</v>
      </c>
      <c r="S907" s="1" t="s">
        <v>720</v>
      </c>
      <c r="T907" s="1" t="s">
        <v>4753</v>
      </c>
      <c r="U907" s="1" t="s">
        <v>4754</v>
      </c>
      <c r="V907" s="1" t="s">
        <v>38</v>
      </c>
      <c r="W907" s="1" t="s">
        <v>4755</v>
      </c>
      <c r="X907" s="1">
        <v>10000868</v>
      </c>
      <c r="Z907" s="1" t="s">
        <v>4756</v>
      </c>
      <c r="AA907" s="1" t="s">
        <v>41</v>
      </c>
    </row>
    <row r="908" spans="1:28" x14ac:dyDescent="0.3">
      <c r="A908" s="1">
        <v>2012</v>
      </c>
      <c r="B908" s="1" t="s">
        <v>4766</v>
      </c>
      <c r="C908" s="1" t="s">
        <v>4767</v>
      </c>
      <c r="D908" s="1" t="s">
        <v>4768</v>
      </c>
      <c r="E908" s="1" t="s">
        <v>8636</v>
      </c>
      <c r="F908" s="1" t="s">
        <v>66</v>
      </c>
      <c r="G908" s="1" t="s">
        <v>4769</v>
      </c>
      <c r="H908" s="1" t="s">
        <v>4770</v>
      </c>
      <c r="I908" s="1" t="s">
        <v>4771</v>
      </c>
      <c r="J908" s="1">
        <f t="shared" si="27"/>
        <v>81</v>
      </c>
      <c r="K908" s="1">
        <f t="shared" si="28"/>
        <v>0.50617283950617287</v>
      </c>
      <c r="L908" s="1" t="s">
        <v>4772</v>
      </c>
      <c r="M908" s="1">
        <v>33</v>
      </c>
      <c r="N908" s="1" t="s">
        <v>4773</v>
      </c>
      <c r="O908" s="1">
        <v>45</v>
      </c>
      <c r="P908" s="1" t="s">
        <v>4779</v>
      </c>
      <c r="Q908" s="1" t="s">
        <v>33</v>
      </c>
      <c r="R908" s="1" t="s">
        <v>315</v>
      </c>
      <c r="S908" s="1" t="s">
        <v>73</v>
      </c>
      <c r="T908" s="1" t="s">
        <v>36</v>
      </c>
      <c r="U908" s="1" t="s">
        <v>4774</v>
      </c>
      <c r="V908" s="1" t="s">
        <v>38</v>
      </c>
      <c r="W908" s="1" t="s">
        <v>91</v>
      </c>
      <c r="X908" s="1">
        <v>10000869</v>
      </c>
      <c r="Z908" s="1" t="s">
        <v>4775</v>
      </c>
      <c r="AA908" s="1" t="s">
        <v>41</v>
      </c>
    </row>
    <row r="909" spans="1:28" x14ac:dyDescent="0.3">
      <c r="A909" s="1">
        <v>2012</v>
      </c>
      <c r="B909" s="1" t="s">
        <v>4766</v>
      </c>
      <c r="C909" s="1" t="s">
        <v>4767</v>
      </c>
      <c r="D909" s="1" t="s">
        <v>4768</v>
      </c>
      <c r="E909" s="1" t="s">
        <v>8636</v>
      </c>
      <c r="F909" s="1" t="s">
        <v>66</v>
      </c>
      <c r="G909" s="1" t="s">
        <v>4776</v>
      </c>
      <c r="H909" s="1" t="s">
        <v>4770</v>
      </c>
      <c r="I909" s="1" t="s">
        <v>4777</v>
      </c>
      <c r="J909" s="1">
        <f t="shared" si="27"/>
        <v>81</v>
      </c>
      <c r="K909" s="1">
        <f t="shared" si="28"/>
        <v>0.49382716049382713</v>
      </c>
      <c r="L909" s="1" t="s">
        <v>4778</v>
      </c>
      <c r="M909" s="1">
        <v>39</v>
      </c>
      <c r="N909" s="1" t="s">
        <v>4773</v>
      </c>
      <c r="O909" s="1">
        <v>45</v>
      </c>
      <c r="P909" s="1" t="s">
        <v>4779</v>
      </c>
      <c r="Q909" s="1" t="s">
        <v>33</v>
      </c>
      <c r="R909" s="1" t="s">
        <v>315</v>
      </c>
      <c r="S909" s="1" t="s">
        <v>73</v>
      </c>
      <c r="T909" s="1" t="s">
        <v>36</v>
      </c>
      <c r="U909" s="1" t="s">
        <v>4774</v>
      </c>
      <c r="V909" s="1" t="s">
        <v>38</v>
      </c>
      <c r="W909" s="1" t="s">
        <v>91</v>
      </c>
      <c r="X909" s="1">
        <v>10000870</v>
      </c>
      <c r="Z909" s="1" t="s">
        <v>4775</v>
      </c>
      <c r="AA909" s="1" t="s">
        <v>41</v>
      </c>
    </row>
    <row r="910" spans="1:28" x14ac:dyDescent="0.3">
      <c r="A910" s="1">
        <v>2012</v>
      </c>
      <c r="B910" s="1" t="s">
        <v>4766</v>
      </c>
      <c r="C910" s="1" t="s">
        <v>4767</v>
      </c>
      <c r="D910" s="1" t="s">
        <v>4768</v>
      </c>
      <c r="E910" s="1" t="s">
        <v>8636</v>
      </c>
      <c r="F910" s="1" t="s">
        <v>66</v>
      </c>
      <c r="G910" s="1" t="s">
        <v>4780</v>
      </c>
      <c r="H910" s="1" t="s">
        <v>4770</v>
      </c>
      <c r="I910" s="1" t="s">
        <v>4781</v>
      </c>
      <c r="J910" s="1">
        <f t="shared" si="27"/>
        <v>81</v>
      </c>
      <c r="K910" s="1">
        <f t="shared" si="28"/>
        <v>0.5679012345679012</v>
      </c>
      <c r="L910" s="1" t="s">
        <v>4782</v>
      </c>
      <c r="M910" s="1">
        <v>31</v>
      </c>
      <c r="N910" s="1" t="s">
        <v>4773</v>
      </c>
      <c r="O910" s="1">
        <v>45</v>
      </c>
      <c r="P910" s="1" t="s">
        <v>4779</v>
      </c>
      <c r="Q910" s="1" t="s">
        <v>33</v>
      </c>
      <c r="R910" s="1" t="s">
        <v>315</v>
      </c>
      <c r="S910" s="1" t="s">
        <v>73</v>
      </c>
      <c r="T910" s="1" t="s">
        <v>36</v>
      </c>
      <c r="U910" s="1" t="s">
        <v>4774</v>
      </c>
      <c r="V910" s="1" t="s">
        <v>38</v>
      </c>
      <c r="W910" s="1" t="s">
        <v>91</v>
      </c>
      <c r="X910" s="1">
        <v>10000871</v>
      </c>
      <c r="Z910" s="1" t="s">
        <v>4775</v>
      </c>
      <c r="AA910" s="1" t="s">
        <v>41</v>
      </c>
    </row>
    <row r="911" spans="1:28" x14ac:dyDescent="0.3">
      <c r="A911" s="1">
        <v>2012</v>
      </c>
      <c r="B911" s="1" t="s">
        <v>4766</v>
      </c>
      <c r="C911" s="1" t="s">
        <v>4767</v>
      </c>
      <c r="D911" s="1" t="s">
        <v>4768</v>
      </c>
      <c r="E911" s="1" t="s">
        <v>8636</v>
      </c>
      <c r="F911" s="1" t="s">
        <v>66</v>
      </c>
      <c r="G911" s="1" t="s">
        <v>4783</v>
      </c>
      <c r="H911" s="1" t="s">
        <v>4770</v>
      </c>
      <c r="I911" s="1" t="s">
        <v>4784</v>
      </c>
      <c r="J911" s="1">
        <f t="shared" si="27"/>
        <v>81</v>
      </c>
      <c r="K911" s="1">
        <f t="shared" si="28"/>
        <v>0.48148148148148145</v>
      </c>
      <c r="L911" s="1" t="s">
        <v>4785</v>
      </c>
      <c r="M911" s="1">
        <v>28</v>
      </c>
      <c r="N911" s="1" t="s">
        <v>4773</v>
      </c>
      <c r="O911" s="1">
        <v>45</v>
      </c>
      <c r="P911" s="1" t="s">
        <v>4779</v>
      </c>
      <c r="Q911" s="1" t="s">
        <v>33</v>
      </c>
      <c r="R911" s="1" t="s">
        <v>315</v>
      </c>
      <c r="S911" s="1" t="s">
        <v>73</v>
      </c>
      <c r="T911" s="1" t="s">
        <v>36</v>
      </c>
      <c r="U911" s="1" t="s">
        <v>4774</v>
      </c>
      <c r="V911" s="1" t="s">
        <v>38</v>
      </c>
      <c r="W911" s="1" t="s">
        <v>91</v>
      </c>
      <c r="X911" s="1">
        <v>10000872</v>
      </c>
      <c r="Z911" s="1" t="s">
        <v>4775</v>
      </c>
      <c r="AA911" s="1" t="s">
        <v>41</v>
      </c>
    </row>
    <row r="912" spans="1:28" x14ac:dyDescent="0.3">
      <c r="A912" s="1">
        <v>2012</v>
      </c>
      <c r="B912" s="1" t="s">
        <v>4766</v>
      </c>
      <c r="C912" s="1" t="s">
        <v>4767</v>
      </c>
      <c r="D912" s="1" t="s">
        <v>4768</v>
      </c>
      <c r="E912" s="1" t="s">
        <v>8636</v>
      </c>
      <c r="F912" s="1" t="s">
        <v>66</v>
      </c>
      <c r="G912" s="1" t="s">
        <v>4786</v>
      </c>
      <c r="H912" s="1" t="s">
        <v>4770</v>
      </c>
      <c r="I912" s="1" t="s">
        <v>4787</v>
      </c>
      <c r="J912" s="1">
        <f t="shared" si="27"/>
        <v>81</v>
      </c>
      <c r="K912" s="1">
        <f t="shared" si="28"/>
        <v>0.49382716049382713</v>
      </c>
      <c r="L912" s="1" t="s">
        <v>4788</v>
      </c>
      <c r="M912" s="1">
        <v>28</v>
      </c>
      <c r="N912" s="1" t="s">
        <v>4773</v>
      </c>
      <c r="O912" s="1">
        <v>45</v>
      </c>
      <c r="P912" s="1" t="s">
        <v>4779</v>
      </c>
      <c r="Q912" s="1" t="s">
        <v>33</v>
      </c>
      <c r="R912" s="1" t="s">
        <v>315</v>
      </c>
      <c r="S912" s="1" t="s">
        <v>73</v>
      </c>
      <c r="T912" s="1" t="s">
        <v>36</v>
      </c>
      <c r="U912" s="1" t="s">
        <v>4774</v>
      </c>
      <c r="V912" s="1" t="s">
        <v>38</v>
      </c>
      <c r="W912" s="1" t="s">
        <v>91</v>
      </c>
      <c r="X912" s="1">
        <v>10000873</v>
      </c>
      <c r="Z912" s="1" t="s">
        <v>4775</v>
      </c>
      <c r="AA912" s="1" t="s">
        <v>41</v>
      </c>
    </row>
    <row r="913" spans="1:28" x14ac:dyDescent="0.3">
      <c r="A913" s="1">
        <v>2012</v>
      </c>
      <c r="B913" s="1" t="s">
        <v>4789</v>
      </c>
      <c r="C913" s="1" t="s">
        <v>4790</v>
      </c>
      <c r="D913" s="1" t="s">
        <v>4791</v>
      </c>
      <c r="E913" s="1" t="s">
        <v>4792</v>
      </c>
      <c r="F913" s="1" t="s">
        <v>66</v>
      </c>
      <c r="G913" s="1" t="s">
        <v>4793</v>
      </c>
      <c r="H913" s="1" t="s">
        <v>4794</v>
      </c>
      <c r="I913" s="1" t="s">
        <v>4795</v>
      </c>
      <c r="J913" s="1">
        <f t="shared" si="27"/>
        <v>61</v>
      </c>
      <c r="K913" s="1">
        <f t="shared" si="28"/>
        <v>0.32786885245901637</v>
      </c>
      <c r="L913" s="1" t="s">
        <v>4796</v>
      </c>
      <c r="M913" s="1">
        <v>1200</v>
      </c>
      <c r="N913" s="1" t="s">
        <v>4637</v>
      </c>
      <c r="O913" s="1">
        <v>25</v>
      </c>
      <c r="P913" s="1" t="s">
        <v>4797</v>
      </c>
      <c r="Q913" s="1" t="s">
        <v>297</v>
      </c>
      <c r="R913" s="1" t="s">
        <v>103</v>
      </c>
      <c r="S913" s="1" t="s">
        <v>73</v>
      </c>
      <c r="T913" s="1" t="s">
        <v>36</v>
      </c>
      <c r="U913" s="1" t="s">
        <v>4798</v>
      </c>
      <c r="V913" s="1" t="s">
        <v>38</v>
      </c>
      <c r="W913" s="1" t="s">
        <v>91</v>
      </c>
      <c r="X913" s="1">
        <v>10000874</v>
      </c>
      <c r="Z913" s="1" t="s">
        <v>4799</v>
      </c>
      <c r="AA913" s="1" t="s">
        <v>41</v>
      </c>
      <c r="AB913" s="1" t="s">
        <v>8637</v>
      </c>
    </row>
    <row r="914" spans="1:28" x14ac:dyDescent="0.3">
      <c r="A914" s="1">
        <v>2012</v>
      </c>
      <c r="B914" s="1" t="s">
        <v>4800</v>
      </c>
      <c r="C914" s="1" t="s">
        <v>4801</v>
      </c>
      <c r="D914" s="1" t="s">
        <v>4802</v>
      </c>
      <c r="E914" s="1" t="s">
        <v>4817</v>
      </c>
      <c r="F914" s="1" t="s">
        <v>107</v>
      </c>
      <c r="G914" s="1" t="s">
        <v>4803</v>
      </c>
      <c r="H914" s="1" t="s">
        <v>4804</v>
      </c>
      <c r="I914" s="1" t="s">
        <v>4805</v>
      </c>
      <c r="J914" s="1">
        <f t="shared" si="27"/>
        <v>74</v>
      </c>
      <c r="K914" s="1">
        <f t="shared" si="28"/>
        <v>0.60810810810810811</v>
      </c>
      <c r="L914" s="1" t="s">
        <v>1518</v>
      </c>
      <c r="M914" s="1">
        <v>50</v>
      </c>
      <c r="N914" s="1" t="s">
        <v>4806</v>
      </c>
      <c r="O914" s="1">
        <v>40</v>
      </c>
      <c r="P914" s="1" t="s">
        <v>4807</v>
      </c>
      <c r="Q914" s="1" t="s">
        <v>796</v>
      </c>
      <c r="R914" s="1" t="s">
        <v>315</v>
      </c>
      <c r="S914" s="1" t="s">
        <v>73</v>
      </c>
      <c r="T914" s="1" t="s">
        <v>36</v>
      </c>
      <c r="U914" s="1" t="s">
        <v>4808</v>
      </c>
      <c r="V914" s="1" t="s">
        <v>91</v>
      </c>
      <c r="W914" s="1" t="s">
        <v>4809</v>
      </c>
      <c r="X914" s="1">
        <v>10000875</v>
      </c>
      <c r="Z914" s="1" t="s">
        <v>4810</v>
      </c>
      <c r="AA914" s="1" t="s">
        <v>41</v>
      </c>
    </row>
    <row r="915" spans="1:28" x14ac:dyDescent="0.3">
      <c r="A915" s="1">
        <v>2012</v>
      </c>
      <c r="B915" s="1" t="s">
        <v>4800</v>
      </c>
      <c r="C915" s="1" t="s">
        <v>4801</v>
      </c>
      <c r="D915" s="1" t="s">
        <v>4802</v>
      </c>
      <c r="E915" s="1" t="s">
        <v>4817</v>
      </c>
      <c r="F915" s="1" t="s">
        <v>26</v>
      </c>
      <c r="G915" s="1" t="s">
        <v>4811</v>
      </c>
      <c r="H915" s="1" t="s">
        <v>4812</v>
      </c>
      <c r="I915" s="1" t="s">
        <v>4813</v>
      </c>
      <c r="J915" s="1">
        <f t="shared" si="27"/>
        <v>106</v>
      </c>
      <c r="K915" s="1">
        <f t="shared" si="28"/>
        <v>0.63207547169811318</v>
      </c>
      <c r="L915" s="1" t="s">
        <v>4814</v>
      </c>
      <c r="M915" s="1">
        <v>1.7</v>
      </c>
      <c r="N915" s="1" t="s">
        <v>4815</v>
      </c>
      <c r="O915" s="1">
        <v>40</v>
      </c>
      <c r="P915" s="1" t="s">
        <v>4816</v>
      </c>
      <c r="Q915" s="1" t="s">
        <v>796</v>
      </c>
      <c r="R915" s="1" t="s">
        <v>315</v>
      </c>
      <c r="S915" s="1" t="s">
        <v>391</v>
      </c>
      <c r="T915" s="1" t="s">
        <v>36</v>
      </c>
      <c r="U915" s="1" t="s">
        <v>4808</v>
      </c>
      <c r="V915" s="1" t="s">
        <v>38</v>
      </c>
      <c r="W915" s="1" t="s">
        <v>91</v>
      </c>
      <c r="X915" s="1">
        <v>10000876</v>
      </c>
      <c r="Z915" s="1" t="s">
        <v>4810</v>
      </c>
      <c r="AA915" s="1" t="s">
        <v>41</v>
      </c>
    </row>
    <row r="916" spans="1:28" x14ac:dyDescent="0.3">
      <c r="A916" s="1">
        <v>2012</v>
      </c>
      <c r="B916" s="1" t="s">
        <v>4800</v>
      </c>
      <c r="C916" s="1" t="s">
        <v>4801</v>
      </c>
      <c r="D916" s="1" t="s">
        <v>4802</v>
      </c>
      <c r="E916" s="1" t="s">
        <v>4817</v>
      </c>
      <c r="F916" s="1" t="s">
        <v>26</v>
      </c>
      <c r="G916" s="1" t="s">
        <v>4818</v>
      </c>
      <c r="H916" s="1" t="s">
        <v>4812</v>
      </c>
      <c r="I916" s="1" t="s">
        <v>4819</v>
      </c>
      <c r="J916" s="1">
        <f t="shared" si="27"/>
        <v>111</v>
      </c>
      <c r="K916" s="1">
        <f t="shared" si="28"/>
        <v>0.69369369369369371</v>
      </c>
      <c r="L916" s="1" t="s">
        <v>4820</v>
      </c>
      <c r="M916" s="1">
        <v>10</v>
      </c>
      <c r="N916" s="1" t="s">
        <v>4815</v>
      </c>
      <c r="O916" s="1">
        <v>40</v>
      </c>
      <c r="P916" s="1" t="s">
        <v>4816</v>
      </c>
      <c r="Q916" s="1" t="s">
        <v>796</v>
      </c>
      <c r="R916" s="1" t="s">
        <v>315</v>
      </c>
      <c r="S916" s="1" t="s">
        <v>391</v>
      </c>
      <c r="T916" s="1" t="s">
        <v>36</v>
      </c>
      <c r="U916" s="1" t="s">
        <v>4808</v>
      </c>
      <c r="V916" s="1" t="s">
        <v>38</v>
      </c>
      <c r="W916" s="1" t="s">
        <v>91</v>
      </c>
      <c r="X916" s="1">
        <v>10000877</v>
      </c>
      <c r="Z916" s="1" t="s">
        <v>4810</v>
      </c>
      <c r="AA916" s="1" t="s">
        <v>41</v>
      </c>
    </row>
    <row r="917" spans="1:28" x14ac:dyDescent="0.3">
      <c r="A917" s="1">
        <v>2012</v>
      </c>
      <c r="B917" s="1" t="s">
        <v>4821</v>
      </c>
      <c r="C917" s="1" t="s">
        <v>4822</v>
      </c>
      <c r="D917" s="1" t="s">
        <v>4823</v>
      </c>
      <c r="E917" s="1" t="s">
        <v>4824</v>
      </c>
      <c r="F917" s="1" t="s">
        <v>66</v>
      </c>
      <c r="G917" s="1" t="s">
        <v>4825</v>
      </c>
      <c r="H917" s="1" t="s">
        <v>4826</v>
      </c>
      <c r="I917" s="1" t="s">
        <v>4827</v>
      </c>
      <c r="J917" s="1">
        <f t="shared" si="27"/>
        <v>86</v>
      </c>
      <c r="K917" s="1">
        <f t="shared" si="28"/>
        <v>0.48837209302325579</v>
      </c>
      <c r="L917" s="1" t="s">
        <v>4828</v>
      </c>
      <c r="M917" s="1">
        <v>0.05</v>
      </c>
      <c r="N917" s="1" t="s">
        <v>4829</v>
      </c>
      <c r="O917" s="1">
        <v>50</v>
      </c>
      <c r="P917" s="1" t="s">
        <v>4830</v>
      </c>
      <c r="Q917" s="1" t="s">
        <v>297</v>
      </c>
      <c r="R917" s="1" t="s">
        <v>34</v>
      </c>
      <c r="S917" s="1" t="s">
        <v>35</v>
      </c>
      <c r="T917" s="1" t="s">
        <v>36</v>
      </c>
      <c r="U917" s="1" t="s">
        <v>4831</v>
      </c>
      <c r="V917" s="1" t="s">
        <v>38</v>
      </c>
      <c r="W917" s="1" t="s">
        <v>4832</v>
      </c>
      <c r="X917" s="1">
        <v>10000878</v>
      </c>
      <c r="Z917" s="1" t="s">
        <v>4833</v>
      </c>
      <c r="AA917" s="1" t="s">
        <v>41</v>
      </c>
    </row>
    <row r="918" spans="1:28" x14ac:dyDescent="0.3">
      <c r="A918" s="1">
        <v>2012</v>
      </c>
      <c r="B918" s="1" t="s">
        <v>4821</v>
      </c>
      <c r="C918" s="1" t="s">
        <v>4822</v>
      </c>
      <c r="D918" s="1" t="s">
        <v>4823</v>
      </c>
      <c r="E918" s="1" t="s">
        <v>4824</v>
      </c>
      <c r="F918" s="1" t="s">
        <v>66</v>
      </c>
      <c r="G918" s="1" t="s">
        <v>4834</v>
      </c>
      <c r="H918" s="1" t="s">
        <v>4826</v>
      </c>
      <c r="I918" s="1" t="s">
        <v>4835</v>
      </c>
      <c r="J918" s="1">
        <f t="shared" si="27"/>
        <v>86</v>
      </c>
      <c r="K918" s="1">
        <f t="shared" si="28"/>
        <v>0.45348837209302323</v>
      </c>
      <c r="L918" s="1" t="s">
        <v>36</v>
      </c>
      <c r="M918" s="1" t="str">
        <f t="shared" ref="M918:M919" si="33">IF(L918="Not reported","N/A","")</f>
        <v>N/A</v>
      </c>
      <c r="N918" s="1" t="s">
        <v>4829</v>
      </c>
      <c r="O918" s="1">
        <v>50</v>
      </c>
      <c r="P918" s="1" t="s">
        <v>4830</v>
      </c>
      <c r="Q918" s="1" t="s">
        <v>297</v>
      </c>
      <c r="R918" s="1" t="s">
        <v>34</v>
      </c>
      <c r="S918" s="1" t="s">
        <v>35</v>
      </c>
      <c r="T918" s="1" t="s">
        <v>36</v>
      </c>
      <c r="U918" s="1" t="s">
        <v>4831</v>
      </c>
      <c r="V918" s="1" t="s">
        <v>38</v>
      </c>
      <c r="W918" s="1" t="s">
        <v>4832</v>
      </c>
      <c r="X918" s="1">
        <v>10000879</v>
      </c>
      <c r="Z918" s="1" t="s">
        <v>4833</v>
      </c>
      <c r="AA918" s="1" t="s">
        <v>41</v>
      </c>
    </row>
    <row r="919" spans="1:28" x14ac:dyDescent="0.3">
      <c r="A919" s="1">
        <v>2012</v>
      </c>
      <c r="B919" s="1" t="s">
        <v>4821</v>
      </c>
      <c r="C919" s="1" t="s">
        <v>4822</v>
      </c>
      <c r="D919" s="1" t="s">
        <v>4823</v>
      </c>
      <c r="E919" s="1" t="s">
        <v>4824</v>
      </c>
      <c r="F919" s="1" t="s">
        <v>66</v>
      </c>
      <c r="G919" s="1" t="s">
        <v>4160</v>
      </c>
      <c r="H919" s="1" t="s">
        <v>4826</v>
      </c>
      <c r="I919" s="1" t="s">
        <v>4836</v>
      </c>
      <c r="J919" s="1">
        <f t="shared" si="27"/>
        <v>85</v>
      </c>
      <c r="K919" s="1">
        <f t="shared" si="28"/>
        <v>0.42352941176470588</v>
      </c>
      <c r="L919" s="1" t="s">
        <v>36</v>
      </c>
      <c r="M919" s="1" t="str">
        <f t="shared" si="33"/>
        <v>N/A</v>
      </c>
      <c r="N919" s="1" t="s">
        <v>4829</v>
      </c>
      <c r="O919" s="1">
        <v>50</v>
      </c>
      <c r="P919" s="1" t="s">
        <v>4830</v>
      </c>
      <c r="Q919" s="1" t="s">
        <v>297</v>
      </c>
      <c r="R919" s="1" t="s">
        <v>34</v>
      </c>
      <c r="S919" s="1" t="s">
        <v>35</v>
      </c>
      <c r="T919" s="1" t="s">
        <v>36</v>
      </c>
      <c r="U919" s="1" t="s">
        <v>4831</v>
      </c>
      <c r="V919" s="1" t="s">
        <v>38</v>
      </c>
      <c r="W919" s="1" t="s">
        <v>4832</v>
      </c>
      <c r="X919" s="1">
        <v>10000880</v>
      </c>
      <c r="Z919" s="1" t="s">
        <v>4833</v>
      </c>
      <c r="AA919" s="1" t="s">
        <v>41</v>
      </c>
    </row>
    <row r="920" spans="1:28" x14ac:dyDescent="0.3">
      <c r="A920" s="1">
        <v>2012</v>
      </c>
      <c r="B920" s="1" t="s">
        <v>4821</v>
      </c>
      <c r="C920" s="1" t="s">
        <v>4822</v>
      </c>
      <c r="D920" s="1" t="s">
        <v>4823</v>
      </c>
      <c r="E920" s="1" t="s">
        <v>4824</v>
      </c>
      <c r="F920" s="1" t="s">
        <v>66</v>
      </c>
      <c r="G920" s="1" t="s">
        <v>4837</v>
      </c>
      <c r="H920" s="1" t="s">
        <v>4826</v>
      </c>
      <c r="I920" s="1" t="s">
        <v>4838</v>
      </c>
      <c r="J920" s="1">
        <f t="shared" si="27"/>
        <v>50</v>
      </c>
      <c r="K920" s="1">
        <f t="shared" si="28"/>
        <v>0.62</v>
      </c>
      <c r="L920" s="1" t="s">
        <v>4839</v>
      </c>
      <c r="M920" s="1">
        <v>8.1999999999999993</v>
      </c>
      <c r="N920" s="1" t="s">
        <v>4829</v>
      </c>
      <c r="O920" s="1">
        <v>50</v>
      </c>
      <c r="P920" s="1" t="s">
        <v>4830</v>
      </c>
      <c r="Q920" s="1" t="s">
        <v>297</v>
      </c>
      <c r="R920" s="1" t="s">
        <v>34</v>
      </c>
      <c r="S920" s="1" t="s">
        <v>35</v>
      </c>
      <c r="T920" s="1" t="s">
        <v>36</v>
      </c>
      <c r="U920" s="1" t="s">
        <v>4831</v>
      </c>
      <c r="V920" s="1" t="s">
        <v>38</v>
      </c>
      <c r="W920" s="1" t="s">
        <v>4832</v>
      </c>
      <c r="X920" s="1">
        <v>10000881</v>
      </c>
      <c r="Z920" s="1" t="s">
        <v>4833</v>
      </c>
      <c r="AA920" s="1" t="s">
        <v>41</v>
      </c>
      <c r="AB920" s="1" t="s">
        <v>4840</v>
      </c>
    </row>
    <row r="921" spans="1:28" x14ac:dyDescent="0.3">
      <c r="A921" s="1">
        <v>2012</v>
      </c>
      <c r="B921" s="1" t="s">
        <v>4821</v>
      </c>
      <c r="C921" s="1" t="s">
        <v>4822</v>
      </c>
      <c r="D921" s="1" t="s">
        <v>4823</v>
      </c>
      <c r="E921" s="1" t="s">
        <v>4824</v>
      </c>
      <c r="F921" s="1" t="s">
        <v>66</v>
      </c>
      <c r="G921" s="1" t="s">
        <v>4841</v>
      </c>
      <c r="H921" s="1" t="s">
        <v>4826</v>
      </c>
      <c r="I921" s="1" t="s">
        <v>4842</v>
      </c>
      <c r="J921" s="1">
        <f t="shared" si="27"/>
        <v>50</v>
      </c>
      <c r="K921" s="1">
        <f t="shared" si="28"/>
        <v>0.56000000000000005</v>
      </c>
      <c r="L921" s="1" t="s">
        <v>4843</v>
      </c>
      <c r="M921" s="1">
        <v>44</v>
      </c>
      <c r="N921" s="1" t="s">
        <v>4829</v>
      </c>
      <c r="O921" s="1">
        <v>50</v>
      </c>
      <c r="P921" s="1" t="s">
        <v>4830</v>
      </c>
      <c r="Q921" s="1" t="s">
        <v>297</v>
      </c>
      <c r="R921" s="1" t="s">
        <v>34</v>
      </c>
      <c r="S921" s="1" t="s">
        <v>35</v>
      </c>
      <c r="T921" s="1" t="s">
        <v>36</v>
      </c>
      <c r="U921" s="1" t="s">
        <v>4831</v>
      </c>
      <c r="V921" s="1" t="s">
        <v>38</v>
      </c>
      <c r="W921" s="1" t="s">
        <v>4832</v>
      </c>
      <c r="X921" s="1">
        <v>10000882</v>
      </c>
      <c r="Z921" s="1" t="s">
        <v>4833</v>
      </c>
      <c r="AA921" s="1" t="s">
        <v>41</v>
      </c>
    </row>
    <row r="922" spans="1:28" x14ac:dyDescent="0.3">
      <c r="A922" s="1">
        <v>2012</v>
      </c>
      <c r="B922" s="1" t="s">
        <v>4844</v>
      </c>
      <c r="C922" s="1" t="s">
        <v>3071</v>
      </c>
      <c r="D922" s="1" t="s">
        <v>4845</v>
      </c>
      <c r="E922" s="1" t="s">
        <v>4846</v>
      </c>
      <c r="F922" s="1" t="s">
        <v>66</v>
      </c>
      <c r="G922" s="1" t="s">
        <v>4847</v>
      </c>
      <c r="H922" s="1" t="s">
        <v>4848</v>
      </c>
      <c r="I922" s="1" t="s">
        <v>4849</v>
      </c>
      <c r="J922" s="1">
        <f t="shared" si="27"/>
        <v>71</v>
      </c>
      <c r="K922" s="1">
        <f t="shared" si="28"/>
        <v>0.57746478873239437</v>
      </c>
      <c r="L922" s="1" t="s">
        <v>4850</v>
      </c>
      <c r="M922" s="1">
        <v>9.4</v>
      </c>
      <c r="N922" s="1" t="s">
        <v>4851</v>
      </c>
      <c r="O922" s="1">
        <v>40</v>
      </c>
      <c r="P922" s="1" t="s">
        <v>4852</v>
      </c>
      <c r="Q922" s="1" t="s">
        <v>33</v>
      </c>
      <c r="R922" s="1" t="s">
        <v>34</v>
      </c>
      <c r="S922" s="1" t="s">
        <v>162</v>
      </c>
      <c r="T922" s="1" t="s">
        <v>36</v>
      </c>
      <c r="U922" s="1" t="s">
        <v>4853</v>
      </c>
      <c r="V922" s="1" t="s">
        <v>38</v>
      </c>
      <c r="W922" s="1" t="s">
        <v>4854</v>
      </c>
      <c r="X922" s="1">
        <v>10000883</v>
      </c>
      <c r="Z922" s="1" t="s">
        <v>4855</v>
      </c>
      <c r="AA922" s="1" t="s">
        <v>41</v>
      </c>
    </row>
    <row r="923" spans="1:28" x14ac:dyDescent="0.3">
      <c r="A923" s="1">
        <v>2012</v>
      </c>
      <c r="B923" s="1" t="s">
        <v>4844</v>
      </c>
      <c r="C923" s="1" t="s">
        <v>3071</v>
      </c>
      <c r="D923" s="1" t="s">
        <v>4845</v>
      </c>
      <c r="E923" s="1" t="s">
        <v>4846</v>
      </c>
      <c r="F923" s="1" t="s">
        <v>66</v>
      </c>
      <c r="G923" s="1" t="s">
        <v>4856</v>
      </c>
      <c r="H923" s="1" t="s">
        <v>4848</v>
      </c>
      <c r="I923" s="1" t="s">
        <v>4857</v>
      </c>
      <c r="J923" s="1">
        <f t="shared" si="27"/>
        <v>69</v>
      </c>
      <c r="K923" s="1">
        <f t="shared" si="28"/>
        <v>0.56521739130434778</v>
      </c>
      <c r="L923" s="1" t="s">
        <v>4858</v>
      </c>
      <c r="M923" s="1">
        <v>13.4</v>
      </c>
      <c r="N923" s="1" t="s">
        <v>4851</v>
      </c>
      <c r="O923" s="1">
        <v>40</v>
      </c>
      <c r="P923" s="1" t="s">
        <v>4852</v>
      </c>
      <c r="Q923" s="1" t="s">
        <v>33</v>
      </c>
      <c r="R923" s="1" t="s">
        <v>34</v>
      </c>
      <c r="S923" s="1" t="s">
        <v>162</v>
      </c>
      <c r="T923" s="1" t="s">
        <v>36</v>
      </c>
      <c r="U923" s="1" t="s">
        <v>4853</v>
      </c>
      <c r="V923" s="1" t="s">
        <v>38</v>
      </c>
      <c r="W923" s="1" t="s">
        <v>4854</v>
      </c>
      <c r="X923" s="1">
        <v>10000884</v>
      </c>
      <c r="Z923" s="1" t="s">
        <v>4855</v>
      </c>
      <c r="AA923" s="1" t="s">
        <v>41</v>
      </c>
    </row>
    <row r="924" spans="1:28" x14ac:dyDescent="0.3">
      <c r="A924" s="1">
        <v>2012</v>
      </c>
      <c r="B924" s="1" t="s">
        <v>4844</v>
      </c>
      <c r="C924" s="1" t="s">
        <v>3071</v>
      </c>
      <c r="D924" s="1" t="s">
        <v>4845</v>
      </c>
      <c r="E924" s="1" t="s">
        <v>4846</v>
      </c>
      <c r="F924" s="1" t="s">
        <v>66</v>
      </c>
      <c r="G924" s="1" t="s">
        <v>4859</v>
      </c>
      <c r="H924" s="1" t="s">
        <v>4848</v>
      </c>
      <c r="I924" s="1" t="s">
        <v>4860</v>
      </c>
      <c r="J924" s="1">
        <f t="shared" si="27"/>
        <v>19</v>
      </c>
      <c r="K924" s="1">
        <f t="shared" si="28"/>
        <v>0.42105263157894735</v>
      </c>
      <c r="L924" s="1" t="s">
        <v>4861</v>
      </c>
      <c r="M924" s="1">
        <v>9.8000000000000007</v>
      </c>
      <c r="N924" s="1" t="s">
        <v>4851</v>
      </c>
      <c r="O924" s="1">
        <v>40</v>
      </c>
      <c r="P924" s="1" t="s">
        <v>4852</v>
      </c>
      <c r="Q924" s="1" t="s">
        <v>33</v>
      </c>
      <c r="R924" s="1" t="s">
        <v>34</v>
      </c>
      <c r="S924" s="1" t="s">
        <v>162</v>
      </c>
      <c r="T924" s="1" t="s">
        <v>36</v>
      </c>
      <c r="U924" s="1" t="s">
        <v>4853</v>
      </c>
      <c r="V924" s="1" t="s">
        <v>4862</v>
      </c>
      <c r="W924" s="1" t="s">
        <v>4863</v>
      </c>
      <c r="X924" s="1">
        <v>10000885</v>
      </c>
      <c r="Z924" s="1" t="s">
        <v>4855</v>
      </c>
      <c r="AA924" s="1" t="s">
        <v>41</v>
      </c>
      <c r="AB924" s="1" t="s">
        <v>8638</v>
      </c>
    </row>
    <row r="925" spans="1:28" x14ac:dyDescent="0.3">
      <c r="A925" s="1">
        <v>2012</v>
      </c>
      <c r="B925" s="1" t="s">
        <v>4864</v>
      </c>
      <c r="C925" s="1" t="s">
        <v>4865</v>
      </c>
      <c r="D925" s="1" t="s">
        <v>4866</v>
      </c>
      <c r="E925" s="1" t="s">
        <v>8639</v>
      </c>
      <c r="F925" s="1" t="s">
        <v>66</v>
      </c>
      <c r="G925" s="1" t="s">
        <v>4867</v>
      </c>
      <c r="H925" s="1" t="s">
        <v>4868</v>
      </c>
      <c r="I925" s="1" t="s">
        <v>4869</v>
      </c>
      <c r="J925" s="1">
        <f t="shared" si="27"/>
        <v>86</v>
      </c>
      <c r="K925" s="1">
        <f t="shared" si="28"/>
        <v>0.43023255813953487</v>
      </c>
      <c r="L925" s="1" t="s">
        <v>4870</v>
      </c>
      <c r="M925" s="1">
        <v>18.899999999999999</v>
      </c>
      <c r="N925" s="1" t="s">
        <v>4871</v>
      </c>
      <c r="O925" s="1">
        <v>40</v>
      </c>
      <c r="P925" s="1" t="s">
        <v>4872</v>
      </c>
      <c r="Q925" s="1" t="s">
        <v>57</v>
      </c>
      <c r="R925" s="1" t="s">
        <v>315</v>
      </c>
      <c r="S925" s="1">
        <v>7.2</v>
      </c>
      <c r="T925" s="1" t="s">
        <v>36</v>
      </c>
      <c r="U925" s="1" t="s">
        <v>4873</v>
      </c>
      <c r="V925" s="1" t="s">
        <v>38</v>
      </c>
      <c r="W925" s="1" t="s">
        <v>91</v>
      </c>
      <c r="X925" s="1">
        <v>10000886</v>
      </c>
      <c r="Z925" s="1" t="s">
        <v>4874</v>
      </c>
      <c r="AA925" s="1" t="s">
        <v>41</v>
      </c>
      <c r="AB925" s="1" t="s">
        <v>8820</v>
      </c>
    </row>
    <row r="926" spans="1:28" x14ac:dyDescent="0.3">
      <c r="A926" s="1">
        <v>2012</v>
      </c>
      <c r="B926" s="1" t="s">
        <v>4864</v>
      </c>
      <c r="C926" s="1" t="s">
        <v>4865</v>
      </c>
      <c r="D926" s="1" t="s">
        <v>4866</v>
      </c>
      <c r="E926" s="1" t="s">
        <v>8639</v>
      </c>
      <c r="F926" s="1" t="s">
        <v>66</v>
      </c>
      <c r="G926" s="1" t="s">
        <v>4867</v>
      </c>
      <c r="H926" s="1" t="s">
        <v>4875</v>
      </c>
      <c r="I926" s="1" t="s">
        <v>4869</v>
      </c>
      <c r="J926" s="1">
        <f t="shared" si="27"/>
        <v>86</v>
      </c>
      <c r="K926" s="1">
        <f t="shared" si="28"/>
        <v>0.43023255813953487</v>
      </c>
      <c r="L926" s="1" t="s">
        <v>4876</v>
      </c>
      <c r="M926" s="1">
        <v>316</v>
      </c>
      <c r="N926" s="1" t="s">
        <v>4871</v>
      </c>
      <c r="O926" s="1">
        <v>40</v>
      </c>
      <c r="P926" s="1" t="s">
        <v>4872</v>
      </c>
      <c r="Q926" s="1" t="s">
        <v>57</v>
      </c>
      <c r="R926" s="1" t="s">
        <v>315</v>
      </c>
      <c r="S926" s="1">
        <v>7.2</v>
      </c>
      <c r="T926" s="1" t="s">
        <v>36</v>
      </c>
      <c r="U926" s="1" t="s">
        <v>4873</v>
      </c>
      <c r="V926" s="1" t="s">
        <v>38</v>
      </c>
      <c r="W926" s="1" t="s">
        <v>91</v>
      </c>
      <c r="X926" s="1">
        <v>10000886</v>
      </c>
      <c r="Z926" s="1" t="s">
        <v>4874</v>
      </c>
      <c r="AA926" s="1" t="s">
        <v>41</v>
      </c>
    </row>
    <row r="927" spans="1:28" x14ac:dyDescent="0.3">
      <c r="A927" s="1">
        <v>2012</v>
      </c>
      <c r="B927" s="1" t="s">
        <v>4877</v>
      </c>
      <c r="C927" s="1" t="s">
        <v>4878</v>
      </c>
      <c r="D927" s="1" t="s">
        <v>4879</v>
      </c>
      <c r="E927" s="1" t="s">
        <v>8640</v>
      </c>
      <c r="F927" s="1" t="s">
        <v>26</v>
      </c>
      <c r="G927" s="1" t="s">
        <v>4880</v>
      </c>
      <c r="H927" s="1" t="s">
        <v>4881</v>
      </c>
      <c r="I927" s="1" t="s">
        <v>4882</v>
      </c>
      <c r="J927" s="1">
        <f t="shared" si="27"/>
        <v>40</v>
      </c>
      <c r="K927" s="1">
        <f t="shared" si="28"/>
        <v>0.32500000000000001</v>
      </c>
      <c r="L927" s="1" t="s">
        <v>36</v>
      </c>
      <c r="M927" s="1" t="str">
        <f t="shared" ref="M927:M930" si="34">IF(L927="Not reported","N/A","")</f>
        <v>N/A</v>
      </c>
      <c r="N927" s="1" t="s">
        <v>4883</v>
      </c>
      <c r="O927" s="1">
        <v>40</v>
      </c>
      <c r="P927" s="1" t="s">
        <v>4884</v>
      </c>
      <c r="Q927" s="1" t="str">
        <f ca="1">IFERROR(__xludf.DUMMYFUNCTION("IFNA(IFS(REGEXMATCH(R928,""MgCl""),""MgCl"",REGEXMATCH(R928,""CaCl""),""CaCl"", REGEXMATCH(R928,""MgCl CaCl""),""MgCl CaCl""),""None"")
"),"MgCl")</f>
        <v>MgCl</v>
      </c>
      <c r="R927" s="1" t="s">
        <v>34</v>
      </c>
      <c r="S927" s="1" t="s">
        <v>391</v>
      </c>
      <c r="T927" s="1" t="s">
        <v>36</v>
      </c>
      <c r="U927" s="1" t="s">
        <v>4885</v>
      </c>
      <c r="V927" s="1" t="s">
        <v>38</v>
      </c>
      <c r="W927" s="1" t="s">
        <v>91</v>
      </c>
      <c r="X927" s="1">
        <v>10000887</v>
      </c>
      <c r="Z927" s="1" t="s">
        <v>4886</v>
      </c>
      <c r="AA927" s="1" t="s">
        <v>41</v>
      </c>
    </row>
    <row r="928" spans="1:28" x14ac:dyDescent="0.3">
      <c r="A928" s="1">
        <v>2012</v>
      </c>
      <c r="B928" s="1" t="s">
        <v>4877</v>
      </c>
      <c r="C928" s="1" t="s">
        <v>4878</v>
      </c>
      <c r="D928" s="1" t="s">
        <v>4879</v>
      </c>
      <c r="E928" s="1" t="s">
        <v>8640</v>
      </c>
      <c r="F928" s="1" t="s">
        <v>26</v>
      </c>
      <c r="G928" s="1" t="s">
        <v>4887</v>
      </c>
      <c r="H928" s="1" t="s">
        <v>4881</v>
      </c>
      <c r="I928" s="1" t="s">
        <v>4888</v>
      </c>
      <c r="J928" s="1">
        <f t="shared" si="27"/>
        <v>41</v>
      </c>
      <c r="K928" s="1">
        <f t="shared" si="28"/>
        <v>0.41463414634146339</v>
      </c>
      <c r="L928" s="1" t="s">
        <v>36</v>
      </c>
      <c r="M928" s="1" t="str">
        <f t="shared" si="34"/>
        <v>N/A</v>
      </c>
      <c r="N928" s="1" t="s">
        <v>4883</v>
      </c>
      <c r="O928" s="1">
        <v>40</v>
      </c>
      <c r="P928" s="1" t="s">
        <v>4884</v>
      </c>
      <c r="Q928" s="1" t="str">
        <f ca="1">IFERROR(__xludf.DUMMYFUNCTION("IFNA(IFS(REGEXMATCH(R929,""MgCl""),""MgCl"",REGEXMATCH(R929,""CaCl""),""CaCl"", REGEXMATCH(R929,""MgCl CaCl""),""MgCl CaCl""),""None"")
"),"MgCl")</f>
        <v>MgCl</v>
      </c>
      <c r="R928" s="1" t="s">
        <v>34</v>
      </c>
      <c r="S928" s="1">
        <v>7.5</v>
      </c>
      <c r="T928" s="1" t="s">
        <v>36</v>
      </c>
      <c r="U928" s="1" t="s">
        <v>4885</v>
      </c>
      <c r="V928" s="1" t="s">
        <v>38</v>
      </c>
      <c r="W928" s="1" t="s">
        <v>91</v>
      </c>
      <c r="X928" s="1">
        <v>10000888</v>
      </c>
      <c r="Z928" s="1" t="s">
        <v>4886</v>
      </c>
      <c r="AA928" s="1" t="s">
        <v>41</v>
      </c>
    </row>
    <row r="929" spans="1:28" x14ac:dyDescent="0.3">
      <c r="A929" s="1">
        <v>2012</v>
      </c>
      <c r="B929" s="1" t="s">
        <v>4877</v>
      </c>
      <c r="C929" s="1" t="s">
        <v>4878</v>
      </c>
      <c r="D929" s="1" t="s">
        <v>4879</v>
      </c>
      <c r="E929" s="1" t="s">
        <v>8640</v>
      </c>
      <c r="F929" s="1" t="s">
        <v>26</v>
      </c>
      <c r="G929" s="1" t="s">
        <v>4889</v>
      </c>
      <c r="H929" s="1" t="s">
        <v>4881</v>
      </c>
      <c r="I929" s="1" t="s">
        <v>4890</v>
      </c>
      <c r="J929" s="1">
        <f t="shared" si="27"/>
        <v>38</v>
      </c>
      <c r="K929" s="1">
        <f t="shared" si="28"/>
        <v>0.5</v>
      </c>
      <c r="L929" s="1" t="s">
        <v>36</v>
      </c>
      <c r="M929" s="1" t="str">
        <f t="shared" si="34"/>
        <v>N/A</v>
      </c>
      <c r="N929" s="1" t="s">
        <v>4883</v>
      </c>
      <c r="O929" s="1">
        <v>40</v>
      </c>
      <c r="P929" s="1" t="s">
        <v>4884</v>
      </c>
      <c r="Q929" s="1" t="str">
        <f ca="1">IFERROR(__xludf.DUMMYFUNCTION("IFNA(IFS(REGEXMATCH(R930,""MgCl""),""MgCl"",REGEXMATCH(R930,""CaCl""),""CaCl"", REGEXMATCH(R930,""MgCl CaCl""),""MgCl CaCl""),""None"")
"),"MgCl")</f>
        <v>MgCl</v>
      </c>
      <c r="R929" s="1" t="s">
        <v>34</v>
      </c>
      <c r="S929" s="1">
        <v>7.5</v>
      </c>
      <c r="T929" s="1" t="s">
        <v>36</v>
      </c>
      <c r="U929" s="1" t="s">
        <v>4885</v>
      </c>
      <c r="V929" s="1" t="s">
        <v>38</v>
      </c>
      <c r="W929" s="1" t="s">
        <v>91</v>
      </c>
      <c r="X929" s="1">
        <v>10000889</v>
      </c>
      <c r="Z929" s="1" t="s">
        <v>4886</v>
      </c>
      <c r="AA929" s="1" t="s">
        <v>41</v>
      </c>
    </row>
    <row r="930" spans="1:28" x14ac:dyDescent="0.3">
      <c r="A930" s="1">
        <v>2012</v>
      </c>
      <c r="B930" s="1" t="s">
        <v>4877</v>
      </c>
      <c r="C930" s="1" t="s">
        <v>4878</v>
      </c>
      <c r="D930" s="1" t="s">
        <v>4879</v>
      </c>
      <c r="E930" s="1" t="s">
        <v>8640</v>
      </c>
      <c r="F930" s="1" t="s">
        <v>26</v>
      </c>
      <c r="G930" s="1" t="s">
        <v>4891</v>
      </c>
      <c r="H930" s="1" t="s">
        <v>4881</v>
      </c>
      <c r="I930" s="1" t="s">
        <v>4892</v>
      </c>
      <c r="J930" s="1">
        <f t="shared" si="27"/>
        <v>40</v>
      </c>
      <c r="K930" s="1">
        <f t="shared" si="28"/>
        <v>0.52500000000000002</v>
      </c>
      <c r="L930" s="1" t="s">
        <v>36</v>
      </c>
      <c r="M930" s="1" t="str">
        <f t="shared" si="34"/>
        <v>N/A</v>
      </c>
      <c r="N930" s="1" t="s">
        <v>4883</v>
      </c>
      <c r="O930" s="1">
        <v>40</v>
      </c>
      <c r="P930" s="1" t="s">
        <v>4884</v>
      </c>
      <c r="Q930" s="1" t="str">
        <f ca="1">IFERROR(__xludf.DUMMYFUNCTION("IFNA(IFS(REGEXMATCH(R931,""MgCl""),""MgCl"",REGEXMATCH(R931,""CaCl""),""CaCl"", REGEXMATCH(R931,""MgCl CaCl""),""MgCl CaCl""),""None"")
"),"MgCl")</f>
        <v>MgCl</v>
      </c>
      <c r="R930" s="1" t="s">
        <v>34</v>
      </c>
      <c r="S930" s="1">
        <v>7.5</v>
      </c>
      <c r="T930" s="1" t="s">
        <v>36</v>
      </c>
      <c r="U930" s="1" t="s">
        <v>4885</v>
      </c>
      <c r="V930" s="1" t="s">
        <v>38</v>
      </c>
      <c r="W930" s="1" t="s">
        <v>91</v>
      </c>
      <c r="X930" s="1">
        <v>10000890</v>
      </c>
      <c r="Z930" s="1" t="s">
        <v>4886</v>
      </c>
      <c r="AA930" s="1" t="s">
        <v>41</v>
      </c>
    </row>
    <row r="931" spans="1:28" x14ac:dyDescent="0.3">
      <c r="A931" s="1">
        <v>2012</v>
      </c>
      <c r="B931" s="1" t="s">
        <v>4893</v>
      </c>
      <c r="C931" s="1" t="s">
        <v>736</v>
      </c>
      <c r="D931" s="1" t="s">
        <v>4894</v>
      </c>
      <c r="E931" s="1" t="s">
        <v>4895</v>
      </c>
      <c r="F931" s="1" t="s">
        <v>26</v>
      </c>
      <c r="G931" s="1" t="s">
        <v>4896</v>
      </c>
      <c r="H931" s="1" t="s">
        <v>4897</v>
      </c>
      <c r="I931" s="1" t="s">
        <v>4898</v>
      </c>
      <c r="J931" s="1">
        <f t="shared" si="27"/>
        <v>71</v>
      </c>
      <c r="K931" s="1">
        <f t="shared" si="28"/>
        <v>0.6901408450704225</v>
      </c>
      <c r="L931" s="1" t="s">
        <v>4899</v>
      </c>
      <c r="M931" s="1">
        <v>1.5</v>
      </c>
      <c r="N931" s="1" t="s">
        <v>1023</v>
      </c>
      <c r="O931" s="1">
        <v>40</v>
      </c>
      <c r="P931" s="1" t="s">
        <v>4900</v>
      </c>
      <c r="Q931" s="1" t="s">
        <v>297</v>
      </c>
      <c r="R931" s="1" t="s">
        <v>315</v>
      </c>
      <c r="S931" s="1" t="s">
        <v>391</v>
      </c>
      <c r="T931" s="1" t="s">
        <v>4901</v>
      </c>
      <c r="U931" s="1" t="s">
        <v>4902</v>
      </c>
      <c r="V931" s="1" t="s">
        <v>38</v>
      </c>
      <c r="W931" s="1" t="s">
        <v>91</v>
      </c>
      <c r="X931" s="1">
        <v>10000891</v>
      </c>
      <c r="Z931" s="1" t="s">
        <v>4903</v>
      </c>
      <c r="AA931" s="1" t="s">
        <v>41</v>
      </c>
      <c r="AB931" s="1" t="s">
        <v>8821</v>
      </c>
    </row>
    <row r="932" spans="1:28" x14ac:dyDescent="0.3">
      <c r="A932" s="1">
        <v>2012</v>
      </c>
      <c r="B932" s="1" t="s">
        <v>4904</v>
      </c>
      <c r="C932" s="1" t="s">
        <v>3921</v>
      </c>
      <c r="D932" s="1" t="s">
        <v>4905</v>
      </c>
      <c r="E932" s="1" t="s">
        <v>8641</v>
      </c>
      <c r="F932" s="1" t="s">
        <v>66</v>
      </c>
      <c r="G932" s="1" t="s">
        <v>4906</v>
      </c>
      <c r="H932" s="1" t="s">
        <v>4907</v>
      </c>
      <c r="I932" s="1" t="s">
        <v>4908</v>
      </c>
      <c r="J932" s="1">
        <f t="shared" si="27"/>
        <v>88</v>
      </c>
      <c r="K932" s="1">
        <f t="shared" si="28"/>
        <v>0.43181818181818182</v>
      </c>
      <c r="L932" s="1" t="s">
        <v>4909</v>
      </c>
      <c r="M932" s="1">
        <v>2.5</v>
      </c>
      <c r="N932" s="1" t="s">
        <v>4910</v>
      </c>
      <c r="O932" s="1">
        <v>52</v>
      </c>
      <c r="P932" s="1" t="s">
        <v>4911</v>
      </c>
      <c r="Q932" s="1" t="s">
        <v>57</v>
      </c>
      <c r="R932" s="1" t="s">
        <v>103</v>
      </c>
      <c r="S932" s="1" t="s">
        <v>73</v>
      </c>
      <c r="T932" s="1" t="s">
        <v>36</v>
      </c>
      <c r="U932" s="1" t="s">
        <v>4912</v>
      </c>
      <c r="V932" s="1" t="s">
        <v>38</v>
      </c>
      <c r="W932" s="1" t="s">
        <v>91</v>
      </c>
      <c r="X932" s="1">
        <v>10000892</v>
      </c>
      <c r="Z932" s="1" t="s">
        <v>4913</v>
      </c>
      <c r="AA932" s="1" t="s">
        <v>41</v>
      </c>
    </row>
    <row r="933" spans="1:28" x14ac:dyDescent="0.3">
      <c r="A933" s="1">
        <v>2012</v>
      </c>
      <c r="B933" s="1" t="s">
        <v>4904</v>
      </c>
      <c r="C933" s="1" t="s">
        <v>3921</v>
      </c>
      <c r="D933" s="1" t="s">
        <v>4905</v>
      </c>
      <c r="E933" s="1" t="s">
        <v>4914</v>
      </c>
      <c r="F933" s="1" t="s">
        <v>66</v>
      </c>
      <c r="G933" s="1" t="s">
        <v>4915</v>
      </c>
      <c r="H933" s="1" t="s">
        <v>4907</v>
      </c>
      <c r="I933" s="1" t="s">
        <v>4916</v>
      </c>
      <c r="J933" s="1">
        <f t="shared" si="27"/>
        <v>89</v>
      </c>
      <c r="K933" s="1">
        <f t="shared" si="28"/>
        <v>0.48314606741573035</v>
      </c>
      <c r="L933" s="1" t="s">
        <v>4917</v>
      </c>
      <c r="M933" s="1">
        <v>7.1</v>
      </c>
      <c r="N933" s="1" t="s">
        <v>4910</v>
      </c>
      <c r="O933" s="1">
        <v>52</v>
      </c>
      <c r="P933" s="1" t="s">
        <v>4911</v>
      </c>
      <c r="Q933" s="1" t="s">
        <v>57</v>
      </c>
      <c r="R933" s="1" t="s">
        <v>103</v>
      </c>
      <c r="S933" s="1" t="s">
        <v>73</v>
      </c>
      <c r="T933" s="1" t="s">
        <v>36</v>
      </c>
      <c r="U933" s="1" t="s">
        <v>4912</v>
      </c>
      <c r="V933" s="1" t="s">
        <v>38</v>
      </c>
      <c r="W933" s="1" t="s">
        <v>91</v>
      </c>
      <c r="X933" s="1">
        <v>10000893</v>
      </c>
      <c r="Z933" s="1" t="s">
        <v>4913</v>
      </c>
      <c r="AA933" s="1" t="s">
        <v>41</v>
      </c>
      <c r="AB933" s="1" t="s">
        <v>8822</v>
      </c>
    </row>
    <row r="934" spans="1:28" x14ac:dyDescent="0.3">
      <c r="A934" s="1">
        <v>2012</v>
      </c>
      <c r="B934" s="1" t="s">
        <v>4904</v>
      </c>
      <c r="C934" s="1" t="s">
        <v>3921</v>
      </c>
      <c r="D934" s="1" t="s">
        <v>4905</v>
      </c>
      <c r="E934" s="1" t="s">
        <v>4914</v>
      </c>
      <c r="F934" s="1" t="s">
        <v>66</v>
      </c>
      <c r="G934" s="1" t="s">
        <v>4463</v>
      </c>
      <c r="H934" s="1" t="s">
        <v>4907</v>
      </c>
      <c r="I934" s="1" t="s">
        <v>4918</v>
      </c>
      <c r="J934" s="1">
        <f t="shared" si="27"/>
        <v>87</v>
      </c>
      <c r="K934" s="1">
        <f t="shared" si="28"/>
        <v>0.44827586206896552</v>
      </c>
      <c r="L934" s="1" t="s">
        <v>4919</v>
      </c>
      <c r="M934" s="1">
        <v>1.6</v>
      </c>
      <c r="N934" s="1" t="s">
        <v>4910</v>
      </c>
      <c r="O934" s="1">
        <v>52</v>
      </c>
      <c r="P934" s="1" t="s">
        <v>4911</v>
      </c>
      <c r="Q934" s="1" t="s">
        <v>57</v>
      </c>
      <c r="R934" s="1" t="s">
        <v>103</v>
      </c>
      <c r="S934" s="1" t="s">
        <v>73</v>
      </c>
      <c r="T934" s="1" t="s">
        <v>36</v>
      </c>
      <c r="U934" s="1" t="s">
        <v>4912</v>
      </c>
      <c r="V934" s="1" t="s">
        <v>38</v>
      </c>
      <c r="W934" s="1" t="s">
        <v>91</v>
      </c>
      <c r="X934" s="1">
        <v>10000894</v>
      </c>
      <c r="Z934" s="1" t="s">
        <v>4913</v>
      </c>
      <c r="AA934" s="1" t="s">
        <v>41</v>
      </c>
      <c r="AB934" s="1" t="s">
        <v>8823</v>
      </c>
    </row>
    <row r="935" spans="1:28" x14ac:dyDescent="0.3">
      <c r="A935" s="1">
        <v>2012</v>
      </c>
      <c r="B935" s="1" t="s">
        <v>4904</v>
      </c>
      <c r="C935" s="1" t="s">
        <v>3921</v>
      </c>
      <c r="D935" s="1" t="s">
        <v>4905</v>
      </c>
      <c r="E935" s="1" t="s">
        <v>4914</v>
      </c>
      <c r="F935" s="1" t="s">
        <v>66</v>
      </c>
      <c r="G935" s="1" t="s">
        <v>4920</v>
      </c>
      <c r="H935" s="1" t="s">
        <v>4907</v>
      </c>
      <c r="I935" s="1" t="s">
        <v>4921</v>
      </c>
      <c r="J935" s="1">
        <f t="shared" si="27"/>
        <v>88</v>
      </c>
      <c r="K935" s="1">
        <f t="shared" si="28"/>
        <v>0.43181818181818182</v>
      </c>
      <c r="L935" s="1" t="s">
        <v>4922</v>
      </c>
      <c r="M935" s="1">
        <v>6.9</v>
      </c>
      <c r="N935" s="1" t="s">
        <v>4910</v>
      </c>
      <c r="O935" s="1">
        <v>52</v>
      </c>
      <c r="P935" s="1" t="s">
        <v>4911</v>
      </c>
      <c r="Q935" s="1" t="s">
        <v>57</v>
      </c>
      <c r="R935" s="1" t="s">
        <v>103</v>
      </c>
      <c r="S935" s="1" t="s">
        <v>73</v>
      </c>
      <c r="T935" s="1" t="s">
        <v>36</v>
      </c>
      <c r="U935" s="1" t="s">
        <v>4912</v>
      </c>
      <c r="V935" s="1" t="s">
        <v>38</v>
      </c>
      <c r="W935" s="1" t="s">
        <v>91</v>
      </c>
      <c r="X935" s="1">
        <v>10000895</v>
      </c>
      <c r="Z935" s="1" t="s">
        <v>4913</v>
      </c>
      <c r="AA935" s="1" t="s">
        <v>41</v>
      </c>
    </row>
    <row r="936" spans="1:28" x14ac:dyDescent="0.3">
      <c r="A936" s="1">
        <v>2012</v>
      </c>
      <c r="B936" s="1" t="s">
        <v>4923</v>
      </c>
      <c r="C936" s="1" t="s">
        <v>3921</v>
      </c>
      <c r="D936" s="1" t="s">
        <v>4924</v>
      </c>
      <c r="E936" s="1" t="s">
        <v>4925</v>
      </c>
      <c r="F936" s="1" t="s">
        <v>66</v>
      </c>
      <c r="G936" s="1" t="s">
        <v>4926</v>
      </c>
      <c r="H936" s="1" t="s">
        <v>4927</v>
      </c>
      <c r="I936" s="1" t="s">
        <v>4928</v>
      </c>
      <c r="J936" s="1">
        <f t="shared" si="27"/>
        <v>86</v>
      </c>
      <c r="K936" s="1">
        <f t="shared" si="28"/>
        <v>0.5</v>
      </c>
      <c r="L936" s="1" t="s">
        <v>4929</v>
      </c>
      <c r="M936" s="1">
        <v>38.299999999999997</v>
      </c>
      <c r="N936" s="1" t="s">
        <v>4930</v>
      </c>
      <c r="O936" s="1">
        <v>40</v>
      </c>
      <c r="P936" s="1" t="s">
        <v>4931</v>
      </c>
      <c r="Q936" s="1" t="s">
        <v>57</v>
      </c>
      <c r="R936" s="1" t="s">
        <v>315</v>
      </c>
      <c r="S936" s="1">
        <v>7.2</v>
      </c>
      <c r="T936" s="1" t="s">
        <v>36</v>
      </c>
      <c r="U936" s="1" t="s">
        <v>4932</v>
      </c>
      <c r="V936" s="1" t="s">
        <v>4933</v>
      </c>
      <c r="W936" s="1" t="s">
        <v>91</v>
      </c>
      <c r="X936" s="1">
        <v>10000896</v>
      </c>
      <c r="Z936" s="1" t="s">
        <v>4934</v>
      </c>
      <c r="AA936" s="1" t="s">
        <v>41</v>
      </c>
      <c r="AB936" s="1" t="s">
        <v>8824</v>
      </c>
    </row>
    <row r="937" spans="1:28" x14ac:dyDescent="0.3">
      <c r="A937" s="1">
        <v>2013</v>
      </c>
      <c r="B937" s="1" t="s">
        <v>4935</v>
      </c>
      <c r="C937" s="1" t="s">
        <v>4936</v>
      </c>
      <c r="D937" s="1" t="s">
        <v>4937</v>
      </c>
      <c r="E937" s="1" t="s">
        <v>4938</v>
      </c>
      <c r="F937" s="1" t="s">
        <v>66</v>
      </c>
      <c r="G937" s="1" t="s">
        <v>4939</v>
      </c>
      <c r="H937" s="1" t="s">
        <v>4940</v>
      </c>
      <c r="I937" s="1" t="s">
        <v>4941</v>
      </c>
      <c r="J937" s="1">
        <f t="shared" si="27"/>
        <v>105</v>
      </c>
      <c r="K937" s="1">
        <f t="shared" si="28"/>
        <v>0.580952380952381</v>
      </c>
      <c r="L937" s="1" t="s">
        <v>36</v>
      </c>
      <c r="M937" s="1" t="str">
        <f>IF(L937="Not reported","N/A","")</f>
        <v>N/A</v>
      </c>
      <c r="N937" s="1" t="s">
        <v>4942</v>
      </c>
      <c r="O937" s="1">
        <v>40</v>
      </c>
      <c r="P937" s="1" t="s">
        <v>4943</v>
      </c>
      <c r="Q937" s="1" t="str">
        <f ca="1">IFERROR(__xludf.DUMMYFUNCTION("IFNA(IFS(REGEXMATCH(R938,""MgCl""),""MgCl"",REGEXMATCH(R938,""CaCl""),""CaCl"", REGEXMATCH(R938,""MgCl CaCl""),""MgCl CaCl""),""None"")
"),"None")</f>
        <v>None</v>
      </c>
      <c r="R937" s="1" t="s">
        <v>103</v>
      </c>
      <c r="S937" s="1" t="s">
        <v>73</v>
      </c>
      <c r="T937" s="1" t="s">
        <v>36</v>
      </c>
      <c r="U937" s="1" t="s">
        <v>4944</v>
      </c>
      <c r="V937" s="1" t="s">
        <v>4933</v>
      </c>
      <c r="W937" s="1" t="s">
        <v>4945</v>
      </c>
      <c r="X937" s="1">
        <v>10000897</v>
      </c>
      <c r="Z937" s="1" t="s">
        <v>4946</v>
      </c>
      <c r="AA937" s="1" t="s">
        <v>41</v>
      </c>
    </row>
    <row r="938" spans="1:28" x14ac:dyDescent="0.3">
      <c r="A938" s="1">
        <v>2013</v>
      </c>
      <c r="B938" s="1" t="s">
        <v>4947</v>
      </c>
      <c r="C938" s="1" t="s">
        <v>3112</v>
      </c>
      <c r="D938" s="1" t="s">
        <v>4948</v>
      </c>
      <c r="E938" s="1" t="s">
        <v>4949</v>
      </c>
      <c r="F938" s="1" t="s">
        <v>66</v>
      </c>
      <c r="G938" s="1" t="s">
        <v>4950</v>
      </c>
      <c r="H938" s="1" t="s">
        <v>3567</v>
      </c>
      <c r="I938" s="1" t="s">
        <v>4951</v>
      </c>
      <c r="J938" s="1">
        <f t="shared" si="27"/>
        <v>76</v>
      </c>
      <c r="K938" s="1">
        <f t="shared" si="28"/>
        <v>0.61842105263157898</v>
      </c>
      <c r="L938" s="1" t="s">
        <v>3061</v>
      </c>
      <c r="M938" s="1">
        <v>4.7</v>
      </c>
      <c r="N938" s="1" t="s">
        <v>3570</v>
      </c>
      <c r="O938" s="1">
        <v>40</v>
      </c>
      <c r="P938" s="1" t="s">
        <v>4952</v>
      </c>
      <c r="Q938" s="1" t="s">
        <v>33</v>
      </c>
      <c r="R938" s="1" t="s">
        <v>34</v>
      </c>
      <c r="S938" s="1" t="s">
        <v>356</v>
      </c>
      <c r="T938" s="1" t="s">
        <v>36</v>
      </c>
      <c r="U938" s="1" t="s">
        <v>4953</v>
      </c>
      <c r="V938" s="1" t="s">
        <v>38</v>
      </c>
      <c r="W938" s="1" t="s">
        <v>91</v>
      </c>
      <c r="X938" s="1">
        <v>10000898</v>
      </c>
      <c r="Z938" s="1" t="s">
        <v>4954</v>
      </c>
      <c r="AA938" s="1" t="s">
        <v>41</v>
      </c>
    </row>
    <row r="939" spans="1:28" x14ac:dyDescent="0.3">
      <c r="A939" s="1">
        <v>2013</v>
      </c>
      <c r="B939" s="1" t="s">
        <v>4955</v>
      </c>
      <c r="C939" s="1" t="s">
        <v>4956</v>
      </c>
      <c r="D939" s="1" t="s">
        <v>4957</v>
      </c>
      <c r="E939" s="1" t="s">
        <v>4958</v>
      </c>
      <c r="F939" s="1" t="s">
        <v>66</v>
      </c>
      <c r="G939" s="1" t="s">
        <v>4959</v>
      </c>
      <c r="H939" s="1" t="s">
        <v>4960</v>
      </c>
      <c r="I939" s="1" t="s">
        <v>4961</v>
      </c>
      <c r="J939" s="1">
        <f t="shared" si="27"/>
        <v>88</v>
      </c>
      <c r="K939" s="1">
        <f t="shared" si="28"/>
        <v>0.67045454545454541</v>
      </c>
      <c r="L939" s="1" t="s">
        <v>4962</v>
      </c>
      <c r="M939" s="1">
        <v>18.91</v>
      </c>
      <c r="N939" s="1" t="s">
        <v>4963</v>
      </c>
      <c r="O939" s="1">
        <v>45</v>
      </c>
      <c r="P939" s="1" t="s">
        <v>4964</v>
      </c>
      <c r="Q939" s="1" t="s">
        <v>33</v>
      </c>
      <c r="R939" s="1" t="s">
        <v>34</v>
      </c>
      <c r="S939" s="1" t="s">
        <v>466</v>
      </c>
      <c r="T939" s="1" t="s">
        <v>36</v>
      </c>
      <c r="U939" s="1" t="s">
        <v>4965</v>
      </c>
      <c r="V939" s="1" t="s">
        <v>38</v>
      </c>
      <c r="W939" s="1" t="s">
        <v>91</v>
      </c>
      <c r="X939" s="1">
        <v>10000899</v>
      </c>
      <c r="Z939" s="1" t="s">
        <v>4966</v>
      </c>
      <c r="AA939" s="1" t="s">
        <v>41</v>
      </c>
      <c r="AB939" s="1" t="s">
        <v>8825</v>
      </c>
    </row>
    <row r="940" spans="1:28" x14ac:dyDescent="0.3">
      <c r="A940" s="1">
        <v>2013</v>
      </c>
      <c r="B940" s="1" t="s">
        <v>4967</v>
      </c>
      <c r="C940" s="1" t="s">
        <v>3540</v>
      </c>
      <c r="D940" s="1" t="s">
        <v>4968</v>
      </c>
      <c r="E940" s="1" t="s">
        <v>4969</v>
      </c>
      <c r="F940" s="1" t="s">
        <v>66</v>
      </c>
      <c r="G940" s="1" t="s">
        <v>4970</v>
      </c>
      <c r="H940" s="1" t="s">
        <v>4971</v>
      </c>
      <c r="I940" s="1" t="s">
        <v>4972</v>
      </c>
      <c r="J940" s="1">
        <f t="shared" si="27"/>
        <v>79</v>
      </c>
      <c r="K940" s="1">
        <f t="shared" si="28"/>
        <v>0.58227848101265822</v>
      </c>
      <c r="L940" s="1" t="s">
        <v>36</v>
      </c>
      <c r="M940" s="1" t="str">
        <f>IF(L940="Not reported","N/A","")</f>
        <v>N/A</v>
      </c>
      <c r="N940" s="1" t="s">
        <v>4973</v>
      </c>
      <c r="O940" s="1">
        <v>40</v>
      </c>
      <c r="P940" s="1" t="s">
        <v>4974</v>
      </c>
      <c r="Q940" s="1" t="s">
        <v>297</v>
      </c>
      <c r="S940" s="1">
        <v>7.35</v>
      </c>
      <c r="T940" s="1" t="s">
        <v>36</v>
      </c>
      <c r="U940" s="1" t="s">
        <v>4975</v>
      </c>
      <c r="V940" s="1" t="s">
        <v>38</v>
      </c>
      <c r="W940" s="1" t="s">
        <v>91</v>
      </c>
      <c r="X940" s="1">
        <v>10000900</v>
      </c>
      <c r="Z940" s="1" t="s">
        <v>4976</v>
      </c>
      <c r="AA940" s="1" t="s">
        <v>41</v>
      </c>
    </row>
    <row r="941" spans="1:28" x14ac:dyDescent="0.3">
      <c r="A941" s="1">
        <v>2013</v>
      </c>
      <c r="B941" s="1" t="s">
        <v>4967</v>
      </c>
      <c r="C941" s="1" t="s">
        <v>3540</v>
      </c>
      <c r="D941" s="1" t="s">
        <v>4968</v>
      </c>
      <c r="E941" s="1" t="s">
        <v>4969</v>
      </c>
      <c r="F941" s="1" t="s">
        <v>66</v>
      </c>
      <c r="G941" s="1" t="s">
        <v>4783</v>
      </c>
      <c r="H941" s="1" t="s">
        <v>4971</v>
      </c>
      <c r="I941" s="1" t="s">
        <v>4977</v>
      </c>
      <c r="J941" s="1">
        <f t="shared" si="27"/>
        <v>81</v>
      </c>
      <c r="K941" s="1">
        <f t="shared" si="28"/>
        <v>0.49382716049382713</v>
      </c>
      <c r="L941" s="1" t="s">
        <v>4978</v>
      </c>
      <c r="M941" s="1">
        <v>96.37</v>
      </c>
      <c r="N941" s="1" t="s">
        <v>4973</v>
      </c>
      <c r="O941" s="1">
        <v>40</v>
      </c>
      <c r="P941" s="1" t="s">
        <v>4974</v>
      </c>
      <c r="Q941" s="1" t="s">
        <v>297</v>
      </c>
      <c r="S941" s="1">
        <v>7.35</v>
      </c>
      <c r="T941" s="1" t="s">
        <v>36</v>
      </c>
      <c r="U941" s="1" t="s">
        <v>4975</v>
      </c>
      <c r="V941" s="1" t="s">
        <v>38</v>
      </c>
      <c r="W941" s="1" t="s">
        <v>91</v>
      </c>
      <c r="X941" s="1">
        <v>10000901</v>
      </c>
      <c r="Z941" s="1" t="s">
        <v>4976</v>
      </c>
      <c r="AA941" s="1" t="s">
        <v>41</v>
      </c>
    </row>
    <row r="942" spans="1:28" x14ac:dyDescent="0.3">
      <c r="A942" s="1">
        <v>2013</v>
      </c>
      <c r="B942" s="1" t="s">
        <v>4967</v>
      </c>
      <c r="C942" s="1" t="s">
        <v>3540</v>
      </c>
      <c r="D942" s="1" t="s">
        <v>4968</v>
      </c>
      <c r="E942" s="1" t="s">
        <v>4969</v>
      </c>
      <c r="F942" s="1" t="s">
        <v>66</v>
      </c>
      <c r="G942" s="1" t="s">
        <v>4979</v>
      </c>
      <c r="H942" s="1" t="s">
        <v>4971</v>
      </c>
      <c r="I942" s="1" t="s">
        <v>4980</v>
      </c>
      <c r="J942" s="1">
        <f t="shared" si="27"/>
        <v>81</v>
      </c>
      <c r="K942" s="1">
        <f t="shared" si="28"/>
        <v>0.54320987654320985</v>
      </c>
      <c r="L942" s="1" t="s">
        <v>36</v>
      </c>
      <c r="M942" s="1" t="str">
        <f>IF(L942="Not reported","N/A","")</f>
        <v>N/A</v>
      </c>
      <c r="N942" s="1" t="s">
        <v>4973</v>
      </c>
      <c r="O942" s="1">
        <v>40</v>
      </c>
      <c r="P942" s="1" t="s">
        <v>4974</v>
      </c>
      <c r="Q942" s="1" t="s">
        <v>297</v>
      </c>
      <c r="S942" s="1">
        <v>7.35</v>
      </c>
      <c r="T942" s="1" t="s">
        <v>36</v>
      </c>
      <c r="U942" s="1" t="s">
        <v>4975</v>
      </c>
      <c r="V942" s="1" t="s">
        <v>38</v>
      </c>
      <c r="W942" s="1" t="s">
        <v>91</v>
      </c>
      <c r="X942" s="1">
        <v>10000902</v>
      </c>
      <c r="Z942" s="1" t="s">
        <v>4976</v>
      </c>
      <c r="AA942" s="1" t="s">
        <v>41</v>
      </c>
    </row>
    <row r="943" spans="1:28" x14ac:dyDescent="0.3">
      <c r="A943" s="1">
        <v>2013</v>
      </c>
      <c r="B943" s="1" t="s">
        <v>4981</v>
      </c>
      <c r="C943" s="1" t="s">
        <v>3071</v>
      </c>
      <c r="D943" s="1" t="s">
        <v>4982</v>
      </c>
      <c r="E943" s="1" t="s">
        <v>4983</v>
      </c>
      <c r="F943" s="1" t="s">
        <v>107</v>
      </c>
      <c r="G943" s="1" t="s">
        <v>4984</v>
      </c>
      <c r="H943" s="1" t="s">
        <v>4985</v>
      </c>
      <c r="I943" s="1" t="s">
        <v>4986</v>
      </c>
      <c r="J943" s="1">
        <f t="shared" si="27"/>
        <v>83</v>
      </c>
      <c r="K943" s="1">
        <f t="shared" si="28"/>
        <v>0.45783132530120479</v>
      </c>
      <c r="L943" s="1" t="s">
        <v>4987</v>
      </c>
      <c r="M943" s="1">
        <v>8.6999999999999993</v>
      </c>
      <c r="N943" s="1" t="s">
        <v>4988</v>
      </c>
      <c r="O943" s="1">
        <v>53</v>
      </c>
      <c r="P943" s="1" t="s">
        <v>4989</v>
      </c>
      <c r="Q943" s="1" t="s">
        <v>33</v>
      </c>
      <c r="R943" s="1" t="s">
        <v>103</v>
      </c>
      <c r="S943" s="1" t="s">
        <v>73</v>
      </c>
      <c r="T943" s="1" t="s">
        <v>860</v>
      </c>
      <c r="U943" s="1" t="s">
        <v>4990</v>
      </c>
      <c r="V943" s="1" t="s">
        <v>91</v>
      </c>
      <c r="W943" s="1" t="s">
        <v>4991</v>
      </c>
      <c r="X943" s="1">
        <v>10000903</v>
      </c>
      <c r="Z943" s="1" t="s">
        <v>4992</v>
      </c>
      <c r="AA943" s="1" t="s">
        <v>41</v>
      </c>
    </row>
    <row r="944" spans="1:28" x14ac:dyDescent="0.3">
      <c r="A944" s="1">
        <v>2013</v>
      </c>
      <c r="B944" s="1" t="s">
        <v>4981</v>
      </c>
      <c r="C944" s="1" t="s">
        <v>3071</v>
      </c>
      <c r="D944" s="1" t="s">
        <v>4982</v>
      </c>
      <c r="E944" s="1" t="s">
        <v>4983</v>
      </c>
      <c r="F944" s="1" t="s">
        <v>107</v>
      </c>
      <c r="G944" s="1" t="s">
        <v>3707</v>
      </c>
      <c r="H944" s="1" t="s">
        <v>4985</v>
      </c>
      <c r="I944" s="1" t="s">
        <v>4993</v>
      </c>
      <c r="J944" s="1">
        <f t="shared" si="27"/>
        <v>83</v>
      </c>
      <c r="K944" s="1">
        <f t="shared" si="28"/>
        <v>0.43373493975903615</v>
      </c>
      <c r="L944" s="1" t="s">
        <v>1758</v>
      </c>
      <c r="M944" s="1">
        <v>6.3</v>
      </c>
      <c r="N944" s="1" t="s">
        <v>4988</v>
      </c>
      <c r="O944" s="1">
        <v>53</v>
      </c>
      <c r="P944" s="1" t="s">
        <v>4989</v>
      </c>
      <c r="Q944" s="1" t="s">
        <v>33</v>
      </c>
      <c r="R944" s="1" t="s">
        <v>103</v>
      </c>
      <c r="S944" s="1" t="s">
        <v>73</v>
      </c>
      <c r="T944" s="1" t="s">
        <v>860</v>
      </c>
      <c r="U944" s="1" t="s">
        <v>4990</v>
      </c>
      <c r="V944" s="1" t="s">
        <v>91</v>
      </c>
      <c r="W944" s="1" t="s">
        <v>4991</v>
      </c>
      <c r="X944" s="1">
        <v>10000904</v>
      </c>
      <c r="Z944" s="1" t="s">
        <v>4992</v>
      </c>
      <c r="AA944" s="1" t="s">
        <v>41</v>
      </c>
    </row>
    <row r="945" spans="1:28" x14ac:dyDescent="0.3">
      <c r="A945" s="1">
        <v>2013</v>
      </c>
      <c r="B945" s="1" t="s">
        <v>4994</v>
      </c>
      <c r="C945" s="1" t="s">
        <v>4164</v>
      </c>
      <c r="D945" s="1" t="s">
        <v>4995</v>
      </c>
      <c r="E945" s="1" t="s">
        <v>5004</v>
      </c>
      <c r="F945" s="1" t="s">
        <v>66</v>
      </c>
      <c r="G945" s="1" t="s">
        <v>4996</v>
      </c>
      <c r="H945" s="1" t="s">
        <v>4997</v>
      </c>
      <c r="I945" s="1" t="s">
        <v>4998</v>
      </c>
      <c r="J945" s="1">
        <f t="shared" si="27"/>
        <v>80</v>
      </c>
      <c r="K945" s="1">
        <f t="shared" si="28"/>
        <v>0.6</v>
      </c>
      <c r="L945" s="1" t="s">
        <v>4999</v>
      </c>
      <c r="M945" s="1">
        <v>103.61</v>
      </c>
      <c r="N945" s="1" t="s">
        <v>5000</v>
      </c>
      <c r="O945" s="1">
        <v>40</v>
      </c>
      <c r="P945" s="1" t="s">
        <v>5001</v>
      </c>
      <c r="Q945" s="1" t="s">
        <v>33</v>
      </c>
      <c r="R945" s="1" t="s">
        <v>103</v>
      </c>
      <c r="S945" s="1">
        <v>7.4</v>
      </c>
      <c r="T945" s="1" t="s">
        <v>36</v>
      </c>
      <c r="U945" s="1" t="s">
        <v>5002</v>
      </c>
      <c r="V945" s="1" t="s">
        <v>38</v>
      </c>
      <c r="W945" s="1" t="s">
        <v>91</v>
      </c>
      <c r="X945" s="1">
        <v>10000905</v>
      </c>
      <c r="Z945" s="1" t="s">
        <v>5003</v>
      </c>
      <c r="AA945" s="1" t="s">
        <v>41</v>
      </c>
    </row>
    <row r="946" spans="1:28" x14ac:dyDescent="0.3">
      <c r="A946" s="1">
        <v>2013</v>
      </c>
      <c r="B946" s="1" t="s">
        <v>4994</v>
      </c>
      <c r="C946" s="1" t="s">
        <v>4164</v>
      </c>
      <c r="D946" s="1" t="s">
        <v>4995</v>
      </c>
      <c r="E946" s="1" t="s">
        <v>5004</v>
      </c>
      <c r="F946" s="1" t="s">
        <v>66</v>
      </c>
      <c r="G946" s="1" t="s">
        <v>5005</v>
      </c>
      <c r="H946" s="1" t="s">
        <v>5006</v>
      </c>
      <c r="I946" s="1" t="s">
        <v>5007</v>
      </c>
      <c r="J946" s="1">
        <f t="shared" si="27"/>
        <v>80</v>
      </c>
      <c r="K946" s="1">
        <f t="shared" si="28"/>
        <v>0.52500000000000002</v>
      </c>
      <c r="L946" s="1" t="s">
        <v>36</v>
      </c>
      <c r="M946" s="1" t="str">
        <f t="shared" ref="M946:M947" si="35">IF(L946="Not reported","N/A","")</f>
        <v>N/A</v>
      </c>
      <c r="N946" s="1" t="s">
        <v>5000</v>
      </c>
      <c r="O946" s="1">
        <v>40</v>
      </c>
      <c r="P946" s="1" t="s">
        <v>5001</v>
      </c>
      <c r="Q946" s="1" t="str">
        <f ca="1">IFERROR(__xludf.DUMMYFUNCTION("IFNA(IFS(REGEXMATCH(R947,""MgCl""),""MgCl"",REGEXMATCH(R947,""CaCl""),""CaCl"", REGEXMATCH(R947,""MgCl CaCl""),""MgCl CaCl""),""None"")
"),"MgCl")</f>
        <v>MgCl</v>
      </c>
      <c r="R946" s="1" t="s">
        <v>103</v>
      </c>
      <c r="S946" s="1">
        <v>7.4</v>
      </c>
      <c r="T946" s="1" t="s">
        <v>36</v>
      </c>
      <c r="U946" s="1" t="s">
        <v>5008</v>
      </c>
      <c r="V946" s="1" t="s">
        <v>38</v>
      </c>
      <c r="W946" s="1" t="s">
        <v>91</v>
      </c>
      <c r="X946" s="1">
        <v>10000906</v>
      </c>
      <c r="Z946" s="1" t="s">
        <v>5003</v>
      </c>
      <c r="AA946" s="1" t="s">
        <v>41</v>
      </c>
    </row>
    <row r="947" spans="1:28" x14ac:dyDescent="0.3">
      <c r="A947" s="1">
        <v>2013</v>
      </c>
      <c r="B947" s="1" t="s">
        <v>4994</v>
      </c>
      <c r="C947" s="1" t="s">
        <v>4164</v>
      </c>
      <c r="D947" s="1" t="s">
        <v>4995</v>
      </c>
      <c r="E947" s="1" t="s">
        <v>5004</v>
      </c>
      <c r="F947" s="1" t="s">
        <v>66</v>
      </c>
      <c r="G947" s="1" t="s">
        <v>5009</v>
      </c>
      <c r="H947" s="1" t="s">
        <v>5010</v>
      </c>
      <c r="I947" s="1" t="s">
        <v>5011</v>
      </c>
      <c r="J947" s="1">
        <f t="shared" si="27"/>
        <v>80</v>
      </c>
      <c r="K947" s="1">
        <f t="shared" si="28"/>
        <v>0.5625</v>
      </c>
      <c r="L947" s="1" t="s">
        <v>36</v>
      </c>
      <c r="M947" s="1" t="str">
        <f t="shared" si="35"/>
        <v>N/A</v>
      </c>
      <c r="N947" s="1" t="s">
        <v>5000</v>
      </c>
      <c r="O947" s="1">
        <v>40</v>
      </c>
      <c r="P947" s="1" t="s">
        <v>5001</v>
      </c>
      <c r="Q947" s="1" t="str">
        <f ca="1">IFERROR(__xludf.DUMMYFUNCTION("IFNA(IFS(REGEXMATCH(R948,""MgCl""),""MgCl"",REGEXMATCH(R948,""CaCl""),""CaCl"", REGEXMATCH(R948,""MgCl CaCl""),""MgCl CaCl""),""None"")
"),"MgCl")</f>
        <v>MgCl</v>
      </c>
      <c r="R947" s="1" t="s">
        <v>103</v>
      </c>
      <c r="S947" s="1">
        <v>7.4</v>
      </c>
      <c r="T947" s="1" t="s">
        <v>36</v>
      </c>
      <c r="U947" s="1" t="s">
        <v>5008</v>
      </c>
      <c r="V947" s="1" t="s">
        <v>38</v>
      </c>
      <c r="W947" s="1" t="s">
        <v>91</v>
      </c>
      <c r="X947" s="1">
        <v>10000907</v>
      </c>
      <c r="Z947" s="1" t="s">
        <v>5003</v>
      </c>
      <c r="AA947" s="1" t="s">
        <v>41</v>
      </c>
    </row>
    <row r="948" spans="1:28" x14ac:dyDescent="0.3">
      <c r="A948" s="1">
        <v>2013</v>
      </c>
      <c r="B948" s="1" t="s">
        <v>5012</v>
      </c>
      <c r="C948" s="1" t="s">
        <v>1301</v>
      </c>
      <c r="D948" s="1" t="s">
        <v>5013</v>
      </c>
      <c r="E948" s="1" t="s">
        <v>5014</v>
      </c>
      <c r="F948" s="1" t="s">
        <v>143</v>
      </c>
      <c r="G948" s="1" t="s">
        <v>5015</v>
      </c>
      <c r="H948" s="1" t="s">
        <v>334</v>
      </c>
      <c r="I948" s="1" t="s">
        <v>5016</v>
      </c>
      <c r="J948" s="1">
        <f t="shared" si="27"/>
        <v>70</v>
      </c>
      <c r="K948" s="1">
        <f t="shared" si="28"/>
        <v>0.5714285714285714</v>
      </c>
      <c r="L948" s="1" t="s">
        <v>5017</v>
      </c>
      <c r="M948" s="1">
        <v>23</v>
      </c>
      <c r="N948" s="1" t="s">
        <v>5018</v>
      </c>
      <c r="O948" s="1">
        <v>30</v>
      </c>
      <c r="P948" s="1" t="s">
        <v>5019</v>
      </c>
      <c r="Q948" s="1" t="s">
        <v>33</v>
      </c>
      <c r="R948" s="1" t="s">
        <v>34</v>
      </c>
      <c r="S948" s="1" t="s">
        <v>73</v>
      </c>
      <c r="T948" s="1" t="s">
        <v>36</v>
      </c>
      <c r="U948" s="1" t="s">
        <v>5020</v>
      </c>
      <c r="V948" s="1" t="s">
        <v>38</v>
      </c>
      <c r="W948" s="1" t="s">
        <v>5021</v>
      </c>
      <c r="X948" s="1">
        <v>10000908</v>
      </c>
      <c r="Z948" s="1" t="s">
        <v>5022</v>
      </c>
      <c r="AA948" s="1" t="s">
        <v>41</v>
      </c>
    </row>
    <row r="949" spans="1:28" x14ac:dyDescent="0.3">
      <c r="A949" s="1">
        <v>2013</v>
      </c>
      <c r="B949" s="1" t="s">
        <v>5012</v>
      </c>
      <c r="C949" s="1" t="s">
        <v>1301</v>
      </c>
      <c r="D949" s="1" t="s">
        <v>5013</v>
      </c>
      <c r="E949" s="1" t="s">
        <v>5014</v>
      </c>
      <c r="F949" s="1" t="s">
        <v>143</v>
      </c>
      <c r="G949" s="1" t="s">
        <v>5023</v>
      </c>
      <c r="H949" s="1" t="s">
        <v>334</v>
      </c>
      <c r="I949" s="1" t="s">
        <v>5024</v>
      </c>
      <c r="J949" s="1">
        <f t="shared" si="27"/>
        <v>70</v>
      </c>
      <c r="K949" s="1">
        <f t="shared" si="28"/>
        <v>0.6428571428571429</v>
      </c>
      <c r="L949" s="1" t="s">
        <v>5025</v>
      </c>
      <c r="M949" s="1">
        <v>27</v>
      </c>
      <c r="N949" s="1" t="s">
        <v>5018</v>
      </c>
      <c r="O949" s="1">
        <v>30</v>
      </c>
      <c r="P949" s="1" t="s">
        <v>5019</v>
      </c>
      <c r="Q949" s="1" t="s">
        <v>33</v>
      </c>
      <c r="R949" s="1" t="s">
        <v>34</v>
      </c>
      <c r="S949" s="1" t="s">
        <v>73</v>
      </c>
      <c r="T949" s="1" t="s">
        <v>36</v>
      </c>
      <c r="U949" s="1" t="s">
        <v>5020</v>
      </c>
      <c r="V949" s="1" t="s">
        <v>38</v>
      </c>
      <c r="W949" s="1" t="s">
        <v>5021</v>
      </c>
      <c r="X949" s="1">
        <v>10000909</v>
      </c>
      <c r="Z949" s="1" t="s">
        <v>5022</v>
      </c>
      <c r="AA949" s="1" t="s">
        <v>41</v>
      </c>
    </row>
    <row r="950" spans="1:28" x14ac:dyDescent="0.3">
      <c r="A950" s="1">
        <v>2013</v>
      </c>
      <c r="B950" s="1" t="s">
        <v>5012</v>
      </c>
      <c r="C950" s="1" t="s">
        <v>1301</v>
      </c>
      <c r="D950" s="1" t="s">
        <v>5013</v>
      </c>
      <c r="E950" s="1" t="s">
        <v>5014</v>
      </c>
      <c r="F950" s="1" t="s">
        <v>143</v>
      </c>
      <c r="G950" s="1" t="s">
        <v>5026</v>
      </c>
      <c r="H950" s="1" t="s">
        <v>334</v>
      </c>
      <c r="I950" s="1" t="s">
        <v>5027</v>
      </c>
      <c r="J950" s="1">
        <f t="shared" si="27"/>
        <v>70</v>
      </c>
      <c r="K950" s="1">
        <f t="shared" si="28"/>
        <v>0.6428571428571429</v>
      </c>
      <c r="L950" s="1" t="s">
        <v>906</v>
      </c>
      <c r="M950" s="1">
        <v>20</v>
      </c>
      <c r="N950" s="1" t="s">
        <v>5018</v>
      </c>
      <c r="O950" s="1">
        <v>30</v>
      </c>
      <c r="P950" s="1" t="s">
        <v>5019</v>
      </c>
      <c r="Q950" s="1" t="s">
        <v>33</v>
      </c>
      <c r="R950" s="1" t="s">
        <v>34</v>
      </c>
      <c r="S950" s="1" t="s">
        <v>73</v>
      </c>
      <c r="T950" s="1" t="s">
        <v>36</v>
      </c>
      <c r="U950" s="1" t="s">
        <v>5020</v>
      </c>
      <c r="V950" s="1" t="s">
        <v>38</v>
      </c>
      <c r="W950" s="1" t="s">
        <v>5021</v>
      </c>
      <c r="X950" s="1">
        <v>10000910</v>
      </c>
      <c r="Z950" s="1" t="s">
        <v>5022</v>
      </c>
      <c r="AA950" s="1" t="s">
        <v>41</v>
      </c>
    </row>
    <row r="951" spans="1:28" x14ac:dyDescent="0.3">
      <c r="A951" s="1">
        <v>2013</v>
      </c>
      <c r="B951" s="1" t="s">
        <v>5012</v>
      </c>
      <c r="C951" s="1" t="s">
        <v>1301</v>
      </c>
      <c r="D951" s="1" t="s">
        <v>5013</v>
      </c>
      <c r="E951" s="1" t="s">
        <v>5014</v>
      </c>
      <c r="F951" s="1" t="s">
        <v>143</v>
      </c>
      <c r="G951" s="1" t="s">
        <v>5028</v>
      </c>
      <c r="H951" s="1" t="s">
        <v>334</v>
      </c>
      <c r="I951" s="1" t="s">
        <v>5029</v>
      </c>
      <c r="J951" s="1">
        <f t="shared" si="27"/>
        <v>70</v>
      </c>
      <c r="K951" s="1">
        <f t="shared" si="28"/>
        <v>0.62857142857142856</v>
      </c>
      <c r="L951" s="1" t="s">
        <v>5030</v>
      </c>
      <c r="M951" s="1">
        <v>18</v>
      </c>
      <c r="N951" s="1" t="s">
        <v>5018</v>
      </c>
      <c r="O951" s="1">
        <v>30</v>
      </c>
      <c r="P951" s="1" t="s">
        <v>5019</v>
      </c>
      <c r="Q951" s="1" t="s">
        <v>33</v>
      </c>
      <c r="R951" s="1" t="s">
        <v>34</v>
      </c>
      <c r="S951" s="1" t="s">
        <v>73</v>
      </c>
      <c r="T951" s="1" t="s">
        <v>36</v>
      </c>
      <c r="U951" s="1" t="s">
        <v>5020</v>
      </c>
      <c r="V951" s="1" t="s">
        <v>5031</v>
      </c>
      <c r="W951" s="1" t="s">
        <v>5021</v>
      </c>
      <c r="X951" s="1">
        <v>10000911</v>
      </c>
      <c r="Z951" s="1" t="s">
        <v>5022</v>
      </c>
      <c r="AA951" s="1" t="s">
        <v>41</v>
      </c>
    </row>
    <row r="952" spans="1:28" x14ac:dyDescent="0.3">
      <c r="A952" s="1">
        <v>2013</v>
      </c>
      <c r="B952" s="1" t="s">
        <v>5012</v>
      </c>
      <c r="C952" s="1" t="s">
        <v>1301</v>
      </c>
      <c r="D952" s="1" t="s">
        <v>5013</v>
      </c>
      <c r="E952" s="1" t="s">
        <v>5014</v>
      </c>
      <c r="F952" s="1" t="s">
        <v>143</v>
      </c>
      <c r="G952" s="1" t="s">
        <v>5028</v>
      </c>
      <c r="H952" s="1" t="s">
        <v>5032</v>
      </c>
      <c r="I952" s="1" t="s">
        <v>5033</v>
      </c>
      <c r="J952" s="1">
        <f t="shared" si="27"/>
        <v>70</v>
      </c>
      <c r="K952" s="1">
        <f t="shared" si="28"/>
        <v>0.62857142857142856</v>
      </c>
      <c r="L952" s="1" t="s">
        <v>5034</v>
      </c>
      <c r="M952" s="1">
        <v>4.2</v>
      </c>
      <c r="N952" s="1" t="s">
        <v>5018</v>
      </c>
      <c r="O952" s="1">
        <v>30</v>
      </c>
      <c r="P952" s="1" t="s">
        <v>5019</v>
      </c>
      <c r="Q952" s="1" t="s">
        <v>33</v>
      </c>
      <c r="R952" s="1" t="s">
        <v>34</v>
      </c>
      <c r="S952" s="1" t="s">
        <v>73</v>
      </c>
      <c r="T952" s="1" t="s">
        <v>36</v>
      </c>
      <c r="U952" s="1" t="s">
        <v>5020</v>
      </c>
      <c r="V952" s="1" t="s">
        <v>5031</v>
      </c>
      <c r="W952" s="1" t="s">
        <v>5021</v>
      </c>
      <c r="X952" s="1">
        <v>10000911</v>
      </c>
      <c r="Z952" s="1" t="s">
        <v>5022</v>
      </c>
      <c r="AA952" s="1" t="s">
        <v>41</v>
      </c>
    </row>
    <row r="953" spans="1:28" x14ac:dyDescent="0.3">
      <c r="A953" s="1">
        <v>2013</v>
      </c>
      <c r="B953" s="1" t="s">
        <v>5035</v>
      </c>
      <c r="C953" s="1" t="s">
        <v>3071</v>
      </c>
      <c r="D953" s="1" t="s">
        <v>5036</v>
      </c>
      <c r="E953" s="1" t="s">
        <v>8642</v>
      </c>
      <c r="F953" s="1" t="s">
        <v>66</v>
      </c>
      <c r="G953" s="1" t="s">
        <v>5037</v>
      </c>
      <c r="H953" s="1" t="s">
        <v>5038</v>
      </c>
      <c r="I953" s="1" t="s">
        <v>5039</v>
      </c>
      <c r="J953" s="1">
        <f t="shared" si="27"/>
        <v>122</v>
      </c>
      <c r="K953" s="1">
        <f t="shared" si="28"/>
        <v>0.33606557377049179</v>
      </c>
      <c r="L953" s="1" t="s">
        <v>5040</v>
      </c>
      <c r="M953" s="1">
        <v>460</v>
      </c>
      <c r="N953" s="1" t="s">
        <v>5041</v>
      </c>
      <c r="O953" s="1">
        <v>50</v>
      </c>
      <c r="P953" s="1" t="s">
        <v>5042</v>
      </c>
      <c r="Q953" s="1" t="s">
        <v>33</v>
      </c>
      <c r="R953" s="1" t="s">
        <v>103</v>
      </c>
      <c r="S953" s="1">
        <v>7.4</v>
      </c>
      <c r="T953" s="1" t="s">
        <v>36</v>
      </c>
      <c r="U953" s="1" t="s">
        <v>5043</v>
      </c>
      <c r="V953" s="1" t="s">
        <v>38</v>
      </c>
      <c r="W953" s="1" t="s">
        <v>5044</v>
      </c>
      <c r="X953" s="1">
        <v>10000912</v>
      </c>
      <c r="Z953" s="1" t="s">
        <v>5045</v>
      </c>
      <c r="AA953" s="1" t="s">
        <v>41</v>
      </c>
    </row>
    <row r="954" spans="1:28" x14ac:dyDescent="0.3">
      <c r="A954" s="1">
        <v>2013</v>
      </c>
      <c r="B954" s="1" t="s">
        <v>5046</v>
      </c>
      <c r="C954" s="1" t="s">
        <v>5047</v>
      </c>
      <c r="D954" s="1" t="s">
        <v>5048</v>
      </c>
      <c r="E954" s="1" t="s">
        <v>5058</v>
      </c>
      <c r="F954" s="1" t="s">
        <v>107</v>
      </c>
      <c r="G954" s="1" t="s">
        <v>5049</v>
      </c>
      <c r="H954" s="1" t="s">
        <v>5050</v>
      </c>
      <c r="I954" s="1" t="s">
        <v>5051</v>
      </c>
      <c r="J954" s="1">
        <f t="shared" si="27"/>
        <v>116</v>
      </c>
      <c r="K954" s="1">
        <f t="shared" si="28"/>
        <v>0.46551724137931033</v>
      </c>
      <c r="L954" s="1" t="s">
        <v>5052</v>
      </c>
      <c r="M954" s="1">
        <v>40.9</v>
      </c>
      <c r="N954" s="1" t="s">
        <v>5053</v>
      </c>
      <c r="O954" s="1">
        <v>50</v>
      </c>
      <c r="P954" s="1" t="s">
        <v>5054</v>
      </c>
      <c r="Q954" s="1" t="s">
        <v>33</v>
      </c>
      <c r="R954" s="1" t="s">
        <v>103</v>
      </c>
      <c r="S954" s="1" t="s">
        <v>391</v>
      </c>
      <c r="T954" s="1" t="s">
        <v>36</v>
      </c>
      <c r="U954" s="1" t="s">
        <v>5055</v>
      </c>
      <c r="V954" s="1" t="s">
        <v>91</v>
      </c>
      <c r="W954" s="1" t="s">
        <v>5056</v>
      </c>
      <c r="X954" s="1">
        <v>10000913</v>
      </c>
      <c r="Z954" s="1" t="s">
        <v>5057</v>
      </c>
      <c r="AA954" s="1" t="s">
        <v>41</v>
      </c>
    </row>
    <row r="955" spans="1:28" x14ac:dyDescent="0.3">
      <c r="A955" s="1">
        <v>2013</v>
      </c>
      <c r="B955" s="1" t="s">
        <v>5046</v>
      </c>
      <c r="C955" s="1" t="s">
        <v>5047</v>
      </c>
      <c r="D955" s="1" t="s">
        <v>5048</v>
      </c>
      <c r="E955" s="1" t="s">
        <v>5058</v>
      </c>
      <c r="F955" s="1" t="s">
        <v>107</v>
      </c>
      <c r="G955" s="1" t="s">
        <v>5059</v>
      </c>
      <c r="H955" s="1" t="s">
        <v>5060</v>
      </c>
      <c r="I955" s="1" t="s">
        <v>5061</v>
      </c>
      <c r="J955" s="1">
        <f t="shared" si="27"/>
        <v>65</v>
      </c>
      <c r="K955" s="1">
        <f t="shared" si="28"/>
        <v>0.53846153846153844</v>
      </c>
      <c r="L955" s="1" t="s">
        <v>5062</v>
      </c>
      <c r="M955" s="1">
        <v>23.1</v>
      </c>
      <c r="N955" s="1" t="s">
        <v>5063</v>
      </c>
      <c r="O955" s="1">
        <v>50</v>
      </c>
      <c r="P955" s="1" t="s">
        <v>5064</v>
      </c>
      <c r="Q955" s="1" t="s">
        <v>33</v>
      </c>
      <c r="R955" s="1" t="s">
        <v>103</v>
      </c>
      <c r="S955" s="1" t="s">
        <v>391</v>
      </c>
      <c r="T955" s="1" t="s">
        <v>36</v>
      </c>
      <c r="U955" s="1" t="s">
        <v>5055</v>
      </c>
      <c r="V955" s="1" t="s">
        <v>91</v>
      </c>
      <c r="W955" s="1" t="s">
        <v>5065</v>
      </c>
      <c r="X955" s="1">
        <v>10000914</v>
      </c>
      <c r="Z955" s="1" t="s">
        <v>5066</v>
      </c>
      <c r="AA955" s="1" t="s">
        <v>41</v>
      </c>
    </row>
    <row r="956" spans="1:28" x14ac:dyDescent="0.3">
      <c r="A956" s="1">
        <v>2013</v>
      </c>
      <c r="B956" s="1" t="s">
        <v>5067</v>
      </c>
      <c r="C956" s="1" t="s">
        <v>4801</v>
      </c>
      <c r="D956" s="1" t="s">
        <v>5068</v>
      </c>
      <c r="E956" s="1" t="s">
        <v>5078</v>
      </c>
      <c r="F956" s="1" t="s">
        <v>107</v>
      </c>
      <c r="G956" s="1" t="s">
        <v>855</v>
      </c>
      <c r="H956" s="1" t="s">
        <v>5069</v>
      </c>
      <c r="I956" s="1" t="s">
        <v>5070</v>
      </c>
      <c r="J956" s="1">
        <f t="shared" si="27"/>
        <v>90</v>
      </c>
      <c r="K956" s="1">
        <f t="shared" si="28"/>
        <v>0.4777777777777778</v>
      </c>
      <c r="L956" s="1" t="s">
        <v>5071</v>
      </c>
      <c r="M956" s="1">
        <v>81.3</v>
      </c>
      <c r="N956" s="1" t="s">
        <v>5072</v>
      </c>
      <c r="O956" s="1">
        <v>45</v>
      </c>
      <c r="P956" s="1" t="s">
        <v>5073</v>
      </c>
      <c r="Q956" s="1" t="s">
        <v>33</v>
      </c>
      <c r="R956" s="1" t="s">
        <v>103</v>
      </c>
      <c r="S956" s="1" t="s">
        <v>59</v>
      </c>
      <c r="T956" s="1" t="s">
        <v>36</v>
      </c>
      <c r="U956" s="1" t="s">
        <v>5074</v>
      </c>
      <c r="V956" s="1" t="s">
        <v>5075</v>
      </c>
      <c r="W956" s="1" t="s">
        <v>5076</v>
      </c>
      <c r="X956" s="1">
        <v>10000915</v>
      </c>
      <c r="Z956" s="1" t="s">
        <v>5077</v>
      </c>
      <c r="AA956" s="1" t="s">
        <v>41</v>
      </c>
    </row>
    <row r="957" spans="1:28" x14ac:dyDescent="0.3">
      <c r="A957" s="1">
        <v>2013</v>
      </c>
      <c r="B957" s="1" t="s">
        <v>5067</v>
      </c>
      <c r="C957" s="1" t="s">
        <v>4801</v>
      </c>
      <c r="D957" s="1" t="s">
        <v>5068</v>
      </c>
      <c r="E957" s="1" t="s">
        <v>5078</v>
      </c>
      <c r="F957" s="1" t="s">
        <v>107</v>
      </c>
      <c r="G957" s="1" t="s">
        <v>865</v>
      </c>
      <c r="H957" s="1" t="s">
        <v>5069</v>
      </c>
      <c r="I957" s="1" t="s">
        <v>5079</v>
      </c>
      <c r="J957" s="1">
        <f t="shared" si="27"/>
        <v>90</v>
      </c>
      <c r="K957" s="1">
        <f t="shared" si="28"/>
        <v>0.5444444444444444</v>
      </c>
      <c r="L957" s="1" t="s">
        <v>36</v>
      </c>
      <c r="M957" s="1" t="str">
        <f t="shared" ref="M957:M958" si="36">IF(L957="Not reported","N/A","")</f>
        <v>N/A</v>
      </c>
      <c r="N957" s="1" t="s">
        <v>5072</v>
      </c>
      <c r="O957" s="1">
        <v>45</v>
      </c>
      <c r="P957" s="1" t="s">
        <v>5073</v>
      </c>
      <c r="Q957" s="1" t="str">
        <f ca="1">IFERROR(__xludf.DUMMYFUNCTION("IFNA(IFS(REGEXMATCH(R958,""MgCl""),""MgCl"",REGEXMATCH(R958,""CaCl""),""CaCl"", REGEXMATCH(R958,""MgCl CaCl""),""MgCl CaCl""),""None"")
"),"MgCl")</f>
        <v>MgCl</v>
      </c>
      <c r="R957" s="1" t="s">
        <v>103</v>
      </c>
      <c r="S957" s="1" t="s">
        <v>59</v>
      </c>
      <c r="T957" s="1" t="s">
        <v>36</v>
      </c>
      <c r="U957" s="1" t="s">
        <v>5074</v>
      </c>
      <c r="V957" s="1" t="s">
        <v>5075</v>
      </c>
      <c r="W957" s="1" t="s">
        <v>5076</v>
      </c>
      <c r="X957" s="1">
        <v>10000916</v>
      </c>
      <c r="Z957" s="1" t="s">
        <v>5077</v>
      </c>
      <c r="AA957" s="1" t="s">
        <v>41</v>
      </c>
    </row>
    <row r="958" spans="1:28" x14ac:dyDescent="0.3">
      <c r="A958" s="1">
        <v>2013</v>
      </c>
      <c r="B958" s="1" t="s">
        <v>5067</v>
      </c>
      <c r="C958" s="1" t="s">
        <v>4801</v>
      </c>
      <c r="D958" s="1" t="s">
        <v>5068</v>
      </c>
      <c r="E958" s="1" t="s">
        <v>5078</v>
      </c>
      <c r="F958" s="1" t="s">
        <v>107</v>
      </c>
      <c r="G958" s="1" t="s">
        <v>868</v>
      </c>
      <c r="H958" s="1" t="s">
        <v>5069</v>
      </c>
      <c r="I958" s="1" t="s">
        <v>5080</v>
      </c>
      <c r="J958" s="1">
        <f t="shared" si="27"/>
        <v>90</v>
      </c>
      <c r="K958" s="1">
        <f t="shared" si="28"/>
        <v>0.55555555555555558</v>
      </c>
      <c r="L958" s="1" t="s">
        <v>36</v>
      </c>
      <c r="M958" s="1" t="str">
        <f t="shared" si="36"/>
        <v>N/A</v>
      </c>
      <c r="N958" s="1" t="s">
        <v>5072</v>
      </c>
      <c r="O958" s="1">
        <v>45</v>
      </c>
      <c r="P958" s="1" t="s">
        <v>5073</v>
      </c>
      <c r="Q958" s="1" t="str">
        <f ca="1">IFERROR(__xludf.DUMMYFUNCTION("IFNA(IFS(REGEXMATCH(R959,""MgCl""),""MgCl"",REGEXMATCH(R959,""CaCl""),""CaCl"", REGEXMATCH(R959,""MgCl CaCl""),""MgCl CaCl""),""None"")
"),"MgCl")</f>
        <v>MgCl</v>
      </c>
      <c r="R958" s="1" t="s">
        <v>103</v>
      </c>
      <c r="S958" s="1" t="s">
        <v>59</v>
      </c>
      <c r="T958" s="1" t="s">
        <v>36</v>
      </c>
      <c r="U958" s="1" t="s">
        <v>5074</v>
      </c>
      <c r="V958" s="1" t="s">
        <v>5075</v>
      </c>
      <c r="W958" s="1" t="s">
        <v>5076</v>
      </c>
      <c r="X958" s="1">
        <v>10000917</v>
      </c>
      <c r="Z958" s="1" t="s">
        <v>5077</v>
      </c>
      <c r="AA958" s="1" t="s">
        <v>41</v>
      </c>
    </row>
    <row r="959" spans="1:28" x14ac:dyDescent="0.3">
      <c r="A959" s="1">
        <v>2013</v>
      </c>
      <c r="B959" s="1" t="s">
        <v>5081</v>
      </c>
      <c r="C959" s="1" t="s">
        <v>2682</v>
      </c>
      <c r="D959" s="1" t="s">
        <v>5082</v>
      </c>
      <c r="E959" s="1" t="s">
        <v>5083</v>
      </c>
      <c r="F959" s="1" t="s">
        <v>66</v>
      </c>
      <c r="G959" s="1" t="s">
        <v>5084</v>
      </c>
      <c r="H959" s="1" t="s">
        <v>5085</v>
      </c>
      <c r="I959" s="1" t="s">
        <v>5086</v>
      </c>
      <c r="J959" s="1">
        <f t="shared" si="27"/>
        <v>60</v>
      </c>
      <c r="K959" s="1">
        <f t="shared" si="28"/>
        <v>0.58333333333333337</v>
      </c>
      <c r="L959" s="1" t="s">
        <v>5087</v>
      </c>
      <c r="M959" s="1">
        <v>77</v>
      </c>
      <c r="N959" s="1" t="s">
        <v>2863</v>
      </c>
      <c r="O959" s="1">
        <v>60</v>
      </c>
      <c r="P959" s="1" t="s">
        <v>5088</v>
      </c>
      <c r="Q959" s="1" t="s">
        <v>33</v>
      </c>
      <c r="R959" s="1" t="s">
        <v>34</v>
      </c>
      <c r="S959" s="1" t="s">
        <v>391</v>
      </c>
      <c r="T959" s="1" t="s">
        <v>36</v>
      </c>
      <c r="U959" s="1" t="s">
        <v>5089</v>
      </c>
      <c r="V959" s="1" t="s">
        <v>38</v>
      </c>
      <c r="W959" s="1" t="s">
        <v>91</v>
      </c>
      <c r="X959" s="1">
        <v>10000918</v>
      </c>
      <c r="Z959" s="1" t="s">
        <v>5090</v>
      </c>
      <c r="AA959" s="1" t="s">
        <v>41</v>
      </c>
      <c r="AB959" s="1" t="s">
        <v>8826</v>
      </c>
    </row>
    <row r="960" spans="1:28" x14ac:dyDescent="0.3">
      <c r="A960" s="1">
        <v>2013</v>
      </c>
      <c r="B960" s="1" t="s">
        <v>5091</v>
      </c>
      <c r="C960" s="1" t="s">
        <v>1695</v>
      </c>
      <c r="D960" s="1" t="s">
        <v>5092</v>
      </c>
      <c r="E960" s="1" t="s">
        <v>5093</v>
      </c>
      <c r="F960" s="1" t="s">
        <v>66</v>
      </c>
      <c r="G960" s="1" t="s">
        <v>5094</v>
      </c>
      <c r="H960" s="1" t="s">
        <v>5095</v>
      </c>
      <c r="I960" s="1" t="s">
        <v>5096</v>
      </c>
      <c r="J960" s="1">
        <f t="shared" si="27"/>
        <v>81</v>
      </c>
      <c r="K960" s="1">
        <f t="shared" si="28"/>
        <v>0.51851851851851849</v>
      </c>
      <c r="L960" s="1" t="s">
        <v>5097</v>
      </c>
      <c r="M960" s="1">
        <v>35700</v>
      </c>
      <c r="N960" s="1" t="s">
        <v>5098</v>
      </c>
      <c r="O960" s="1">
        <v>40</v>
      </c>
      <c r="P960" s="1" t="s">
        <v>5099</v>
      </c>
      <c r="Q960" s="1" t="s">
        <v>57</v>
      </c>
      <c r="R960" s="1" t="s">
        <v>103</v>
      </c>
      <c r="S960" s="1">
        <v>7.4</v>
      </c>
      <c r="T960" s="1" t="s">
        <v>36</v>
      </c>
      <c r="U960" s="1" t="s">
        <v>5100</v>
      </c>
      <c r="V960" s="1" t="s">
        <v>38</v>
      </c>
      <c r="W960" s="1" t="s">
        <v>91</v>
      </c>
      <c r="X960" s="1">
        <v>10000919</v>
      </c>
      <c r="Z960" s="1" t="s">
        <v>5101</v>
      </c>
      <c r="AA960" s="1" t="s">
        <v>41</v>
      </c>
    </row>
    <row r="961" spans="1:27" x14ac:dyDescent="0.3">
      <c r="A961" s="1">
        <v>2013</v>
      </c>
      <c r="B961" s="1" t="s">
        <v>5091</v>
      </c>
      <c r="C961" s="1" t="s">
        <v>1695</v>
      </c>
      <c r="D961" s="1" t="s">
        <v>5092</v>
      </c>
      <c r="E961" s="1" t="s">
        <v>5093</v>
      </c>
      <c r="F961" s="1" t="s">
        <v>66</v>
      </c>
      <c r="G961" s="1" t="s">
        <v>5102</v>
      </c>
      <c r="H961" s="1" t="s">
        <v>5095</v>
      </c>
      <c r="I961" s="1" t="s">
        <v>5103</v>
      </c>
      <c r="J961" s="1">
        <f t="shared" si="27"/>
        <v>81</v>
      </c>
      <c r="K961" s="1">
        <f t="shared" si="28"/>
        <v>0.38271604938271603</v>
      </c>
      <c r="L961" s="1" t="s">
        <v>36</v>
      </c>
      <c r="M961" s="1" t="str">
        <f t="shared" ref="M961:M964" si="37">IF(L961="Not reported","N/A","")</f>
        <v>N/A</v>
      </c>
      <c r="N961" s="1" t="s">
        <v>5098</v>
      </c>
      <c r="O961" s="1">
        <v>40</v>
      </c>
      <c r="P961" s="1" t="s">
        <v>5099</v>
      </c>
      <c r="Q961" s="1" t="str">
        <f ca="1">IFERROR(__xludf.DUMMYFUNCTION("IFNA(IFS(REGEXMATCH(R962,""MgCl""),""MgCl"",REGEXMATCH(R962,""CaCl""),""CaCl"", REGEXMATCH(R962,""MgCl CaCl""),""MgCl CaCl""),""None"")
"),"None")</f>
        <v>None</v>
      </c>
      <c r="R961" s="1" t="s">
        <v>103</v>
      </c>
      <c r="S961" s="1">
        <v>7.4</v>
      </c>
      <c r="T961" s="1" t="s">
        <v>36</v>
      </c>
      <c r="U961" s="1" t="s">
        <v>5100</v>
      </c>
      <c r="V961" s="1" t="s">
        <v>38</v>
      </c>
      <c r="W961" s="1" t="s">
        <v>91</v>
      </c>
      <c r="X961" s="1">
        <v>10000920</v>
      </c>
      <c r="Z961" s="1" t="s">
        <v>5101</v>
      </c>
      <c r="AA961" s="1" t="s">
        <v>41</v>
      </c>
    </row>
    <row r="962" spans="1:27" x14ac:dyDescent="0.3">
      <c r="A962" s="1">
        <v>2013</v>
      </c>
      <c r="B962" s="1" t="s">
        <v>5091</v>
      </c>
      <c r="C962" s="1" t="s">
        <v>1695</v>
      </c>
      <c r="D962" s="1" t="s">
        <v>5092</v>
      </c>
      <c r="E962" s="1" t="s">
        <v>5093</v>
      </c>
      <c r="F962" s="1" t="s">
        <v>66</v>
      </c>
      <c r="G962" s="1" t="s">
        <v>5104</v>
      </c>
      <c r="H962" s="1" t="s">
        <v>5095</v>
      </c>
      <c r="I962" s="1" t="s">
        <v>5105</v>
      </c>
      <c r="J962" s="1">
        <f t="shared" si="27"/>
        <v>81</v>
      </c>
      <c r="K962" s="1">
        <f t="shared" si="28"/>
        <v>0.37037037037037035</v>
      </c>
      <c r="L962" s="1" t="s">
        <v>36</v>
      </c>
      <c r="M962" s="1" t="str">
        <f t="shared" si="37"/>
        <v>N/A</v>
      </c>
      <c r="N962" s="1" t="s">
        <v>5098</v>
      </c>
      <c r="O962" s="1">
        <v>40</v>
      </c>
      <c r="P962" s="1" t="s">
        <v>5099</v>
      </c>
      <c r="Q962" s="1" t="str">
        <f ca="1">IFERROR(__xludf.DUMMYFUNCTION("IFNA(IFS(REGEXMATCH(R963,""MgCl""),""MgCl"",REGEXMATCH(R963,""CaCl""),""CaCl"", REGEXMATCH(R963,""MgCl CaCl""),""MgCl CaCl""),""None"")
"),"None")</f>
        <v>None</v>
      </c>
      <c r="R962" s="1" t="s">
        <v>103</v>
      </c>
      <c r="S962" s="1">
        <v>7.4</v>
      </c>
      <c r="T962" s="1" t="s">
        <v>36</v>
      </c>
      <c r="U962" s="1" t="s">
        <v>5100</v>
      </c>
      <c r="V962" s="1" t="s">
        <v>38</v>
      </c>
      <c r="W962" s="1" t="s">
        <v>91</v>
      </c>
      <c r="X962" s="1">
        <v>10000921</v>
      </c>
      <c r="Z962" s="1" t="s">
        <v>5101</v>
      </c>
      <c r="AA962" s="1" t="s">
        <v>41</v>
      </c>
    </row>
    <row r="963" spans="1:27" x14ac:dyDescent="0.3">
      <c r="A963" s="1">
        <v>2013</v>
      </c>
      <c r="B963" s="1" t="s">
        <v>5091</v>
      </c>
      <c r="C963" s="1" t="s">
        <v>1695</v>
      </c>
      <c r="D963" s="1" t="s">
        <v>5092</v>
      </c>
      <c r="E963" s="1" t="s">
        <v>5093</v>
      </c>
      <c r="F963" s="1" t="s">
        <v>66</v>
      </c>
      <c r="G963" s="1" t="s">
        <v>5106</v>
      </c>
      <c r="H963" s="1" t="s">
        <v>5095</v>
      </c>
      <c r="I963" s="1" t="s">
        <v>5107</v>
      </c>
      <c r="J963" s="1">
        <f t="shared" si="27"/>
        <v>81</v>
      </c>
      <c r="K963" s="1">
        <f t="shared" si="28"/>
        <v>0.40740740740740738</v>
      </c>
      <c r="L963" s="1" t="s">
        <v>36</v>
      </c>
      <c r="M963" s="1" t="str">
        <f t="shared" si="37"/>
        <v>N/A</v>
      </c>
      <c r="N963" s="1" t="s">
        <v>5098</v>
      </c>
      <c r="O963" s="1">
        <v>40</v>
      </c>
      <c r="P963" s="1" t="s">
        <v>5099</v>
      </c>
      <c r="Q963" s="1" t="str">
        <f ca="1">IFERROR(__xludf.DUMMYFUNCTION("IFNA(IFS(REGEXMATCH(R964,""MgCl""),""MgCl"",REGEXMATCH(R964,""CaCl""),""CaCl"", REGEXMATCH(R964,""MgCl CaCl""),""MgCl CaCl""),""None"")
"),"None")</f>
        <v>None</v>
      </c>
      <c r="R963" s="1" t="s">
        <v>103</v>
      </c>
      <c r="S963" s="1">
        <v>7.4</v>
      </c>
      <c r="T963" s="1" t="s">
        <v>36</v>
      </c>
      <c r="U963" s="1" t="s">
        <v>5100</v>
      </c>
      <c r="V963" s="1" t="s">
        <v>38</v>
      </c>
      <c r="W963" s="1" t="s">
        <v>91</v>
      </c>
      <c r="X963" s="1">
        <v>10000922</v>
      </c>
      <c r="Z963" s="1" t="s">
        <v>5101</v>
      </c>
      <c r="AA963" s="1" t="s">
        <v>41</v>
      </c>
    </row>
    <row r="964" spans="1:27" x14ac:dyDescent="0.3">
      <c r="A964" s="1">
        <v>2013</v>
      </c>
      <c r="B964" s="1" t="s">
        <v>5091</v>
      </c>
      <c r="C964" s="1" t="s">
        <v>1695</v>
      </c>
      <c r="D964" s="1" t="s">
        <v>5092</v>
      </c>
      <c r="E964" s="1" t="s">
        <v>5093</v>
      </c>
      <c r="F964" s="1" t="s">
        <v>66</v>
      </c>
      <c r="G964" s="1" t="s">
        <v>5108</v>
      </c>
      <c r="H964" s="1" t="s">
        <v>5095</v>
      </c>
      <c r="I964" s="1" t="s">
        <v>5109</v>
      </c>
      <c r="J964" s="1">
        <f t="shared" si="27"/>
        <v>81</v>
      </c>
      <c r="K964" s="1">
        <f t="shared" si="28"/>
        <v>0.43209876543209874</v>
      </c>
      <c r="L964" s="1" t="s">
        <v>36</v>
      </c>
      <c r="M964" s="1" t="str">
        <f t="shared" si="37"/>
        <v>N/A</v>
      </c>
      <c r="N964" s="1" t="s">
        <v>5098</v>
      </c>
      <c r="O964" s="1">
        <v>40</v>
      </c>
      <c r="P964" s="1" t="s">
        <v>5099</v>
      </c>
      <c r="Q964" s="1" t="str">
        <f ca="1">IFERROR(__xludf.DUMMYFUNCTION("IFNA(IFS(REGEXMATCH(R965,""MgCl""),""MgCl"",REGEXMATCH(R965,""CaCl""),""CaCl"", REGEXMATCH(R965,""MgCl CaCl""),""MgCl CaCl""),""None"")
"),"None")</f>
        <v>None</v>
      </c>
      <c r="R964" s="1" t="s">
        <v>103</v>
      </c>
      <c r="S964" s="1">
        <v>7.4</v>
      </c>
      <c r="T964" s="1" t="s">
        <v>36</v>
      </c>
      <c r="U964" s="1" t="s">
        <v>5100</v>
      </c>
      <c r="V964" s="1" t="s">
        <v>38</v>
      </c>
      <c r="W964" s="1" t="s">
        <v>91</v>
      </c>
      <c r="X964" s="1">
        <v>10000923</v>
      </c>
      <c r="Z964" s="1" t="s">
        <v>5101</v>
      </c>
      <c r="AA964" s="1" t="s">
        <v>41</v>
      </c>
    </row>
    <row r="965" spans="1:27" x14ac:dyDescent="0.3">
      <c r="A965" s="1">
        <v>2013</v>
      </c>
      <c r="B965" s="1" t="s">
        <v>5110</v>
      </c>
      <c r="C965" s="1" t="s">
        <v>3112</v>
      </c>
      <c r="D965" s="1" t="s">
        <v>5111</v>
      </c>
      <c r="E965" s="1" t="s">
        <v>5120</v>
      </c>
      <c r="F965" s="1" t="s">
        <v>66</v>
      </c>
      <c r="G965" s="1" t="s">
        <v>5112</v>
      </c>
      <c r="H965" s="1" t="s">
        <v>5113</v>
      </c>
      <c r="I965" s="1" t="s">
        <v>5114</v>
      </c>
      <c r="J965" s="1">
        <f t="shared" si="27"/>
        <v>80</v>
      </c>
      <c r="K965" s="1">
        <f t="shared" si="28"/>
        <v>0.61250000000000004</v>
      </c>
      <c r="L965" s="1" t="s">
        <v>5115</v>
      </c>
      <c r="M965" s="1">
        <v>419</v>
      </c>
      <c r="N965" s="1" t="s">
        <v>5116</v>
      </c>
      <c r="O965" s="1">
        <v>40</v>
      </c>
      <c r="P965" s="1" t="s">
        <v>5117</v>
      </c>
      <c r="Q965" s="1" t="s">
        <v>33</v>
      </c>
      <c r="R965" s="1" t="s">
        <v>103</v>
      </c>
      <c r="S965" s="1" t="s">
        <v>720</v>
      </c>
      <c r="T965" s="1" t="s">
        <v>36</v>
      </c>
      <c r="U965" s="1" t="s">
        <v>5118</v>
      </c>
      <c r="V965" s="1" t="s">
        <v>38</v>
      </c>
      <c r="W965" s="1" t="s">
        <v>91</v>
      </c>
      <c r="X965" s="1">
        <v>10000924</v>
      </c>
      <c r="Z965" s="1" t="s">
        <v>5119</v>
      </c>
      <c r="AA965" s="1" t="s">
        <v>41</v>
      </c>
    </row>
    <row r="966" spans="1:27" x14ac:dyDescent="0.3">
      <c r="A966" s="1">
        <v>2013</v>
      </c>
      <c r="B966" s="1" t="s">
        <v>5110</v>
      </c>
      <c r="C966" s="1" t="s">
        <v>3112</v>
      </c>
      <c r="D966" s="1" t="s">
        <v>5111</v>
      </c>
      <c r="E966" s="1" t="s">
        <v>5120</v>
      </c>
      <c r="F966" s="1" t="s">
        <v>66</v>
      </c>
      <c r="G966" s="1" t="s">
        <v>5121</v>
      </c>
      <c r="H966" s="1" t="s">
        <v>5113</v>
      </c>
      <c r="I966" s="1" t="s">
        <v>5122</v>
      </c>
      <c r="J966" s="1">
        <f t="shared" si="27"/>
        <v>80</v>
      </c>
      <c r="K966" s="1">
        <f t="shared" si="28"/>
        <v>0.58750000000000002</v>
      </c>
      <c r="L966" s="1" t="s">
        <v>36</v>
      </c>
      <c r="M966" s="1" t="str">
        <f t="shared" ref="M966:M967" si="38">IF(L966="Not reported","N/A","")</f>
        <v>N/A</v>
      </c>
      <c r="N966" s="1" t="s">
        <v>5116</v>
      </c>
      <c r="O966" s="1">
        <v>40</v>
      </c>
      <c r="P966" s="1" t="s">
        <v>5117</v>
      </c>
      <c r="Q966" s="1" t="str">
        <f ca="1">IFERROR(__xludf.DUMMYFUNCTION("IFNA(IFS(REGEXMATCH(R967,""MgCl""),""MgCl"",REGEXMATCH(R967,""CaCl""),""CaCl"", REGEXMATCH(R967,""MgCl CaCl""),""MgCl CaCl""),""None"")
"),"MgCl")</f>
        <v>MgCl</v>
      </c>
      <c r="R966" s="1" t="s">
        <v>103</v>
      </c>
      <c r="S966" s="1" t="s">
        <v>720</v>
      </c>
      <c r="T966" s="1" t="s">
        <v>36</v>
      </c>
      <c r="U966" s="1" t="s">
        <v>5118</v>
      </c>
      <c r="V966" s="1" t="s">
        <v>38</v>
      </c>
      <c r="W966" s="1" t="s">
        <v>91</v>
      </c>
      <c r="X966" s="1">
        <v>10000925</v>
      </c>
      <c r="Z966" s="1" t="s">
        <v>5119</v>
      </c>
      <c r="AA966" s="1" t="s">
        <v>41</v>
      </c>
    </row>
    <row r="967" spans="1:27" x14ac:dyDescent="0.3">
      <c r="A967" s="1">
        <v>2013</v>
      </c>
      <c r="B967" s="1" t="s">
        <v>5110</v>
      </c>
      <c r="C967" s="1" t="s">
        <v>3112</v>
      </c>
      <c r="D967" s="1" t="s">
        <v>5111</v>
      </c>
      <c r="E967" s="1" t="s">
        <v>5120</v>
      </c>
      <c r="F967" s="1" t="s">
        <v>66</v>
      </c>
      <c r="G967" s="1" t="s">
        <v>3274</v>
      </c>
      <c r="H967" s="1" t="s">
        <v>5113</v>
      </c>
      <c r="I967" s="1" t="s">
        <v>5123</v>
      </c>
      <c r="J967" s="1">
        <f t="shared" si="27"/>
        <v>80</v>
      </c>
      <c r="K967" s="1">
        <f t="shared" si="28"/>
        <v>0.6</v>
      </c>
      <c r="L967" s="1" t="s">
        <v>36</v>
      </c>
      <c r="M967" s="1" t="str">
        <f t="shared" si="38"/>
        <v>N/A</v>
      </c>
      <c r="N967" s="1" t="s">
        <v>5116</v>
      </c>
      <c r="O967" s="1">
        <v>40</v>
      </c>
      <c r="P967" s="1" t="s">
        <v>5117</v>
      </c>
      <c r="Q967" s="1" t="str">
        <f ca="1">IFERROR(__xludf.DUMMYFUNCTION("IFNA(IFS(REGEXMATCH(R968,""MgCl""),""MgCl"",REGEXMATCH(R968,""CaCl""),""CaCl"", REGEXMATCH(R968,""MgCl CaCl""),""MgCl CaCl""),""None"")
"),"MgCl")</f>
        <v>MgCl</v>
      </c>
      <c r="R967" s="1" t="s">
        <v>103</v>
      </c>
      <c r="S967" s="1" t="s">
        <v>720</v>
      </c>
      <c r="T967" s="1" t="s">
        <v>36</v>
      </c>
      <c r="U967" s="1" t="s">
        <v>5118</v>
      </c>
      <c r="V967" s="1" t="s">
        <v>38</v>
      </c>
      <c r="W967" s="1" t="s">
        <v>91</v>
      </c>
      <c r="X967" s="1">
        <v>10000926</v>
      </c>
      <c r="Z967" s="1" t="s">
        <v>5119</v>
      </c>
      <c r="AA967" s="1" t="s">
        <v>41</v>
      </c>
    </row>
    <row r="968" spans="1:27" x14ac:dyDescent="0.3">
      <c r="A968" s="1">
        <v>2013</v>
      </c>
      <c r="B968" s="1" t="s">
        <v>5110</v>
      </c>
      <c r="C968" s="1" t="s">
        <v>3112</v>
      </c>
      <c r="D968" s="1" t="s">
        <v>5111</v>
      </c>
      <c r="E968" s="1" t="s">
        <v>5120</v>
      </c>
      <c r="F968" s="1" t="s">
        <v>66</v>
      </c>
      <c r="G968" s="1" t="s">
        <v>5124</v>
      </c>
      <c r="H968" s="1" t="s">
        <v>5113</v>
      </c>
      <c r="I968" s="1" t="s">
        <v>5125</v>
      </c>
      <c r="J968" s="1">
        <f t="shared" si="27"/>
        <v>80</v>
      </c>
      <c r="K968" s="1">
        <f t="shared" si="28"/>
        <v>0.6</v>
      </c>
      <c r="L968" s="1" t="s">
        <v>5126</v>
      </c>
      <c r="M968" s="1">
        <v>1770</v>
      </c>
      <c r="N968" s="1" t="s">
        <v>5116</v>
      </c>
      <c r="O968" s="1">
        <v>40</v>
      </c>
      <c r="P968" s="1" t="s">
        <v>5117</v>
      </c>
      <c r="Q968" s="1" t="s">
        <v>33</v>
      </c>
      <c r="R968" s="1" t="s">
        <v>103</v>
      </c>
      <c r="S968" s="1" t="s">
        <v>720</v>
      </c>
      <c r="T968" s="1" t="s">
        <v>36</v>
      </c>
      <c r="U968" s="1" t="s">
        <v>5118</v>
      </c>
      <c r="V968" s="1" t="s">
        <v>38</v>
      </c>
      <c r="W968" s="1" t="s">
        <v>91</v>
      </c>
      <c r="X968" s="1">
        <v>10000927</v>
      </c>
      <c r="Z968" s="1" t="s">
        <v>5119</v>
      </c>
      <c r="AA968" s="1" t="s">
        <v>41</v>
      </c>
    </row>
    <row r="969" spans="1:27" x14ac:dyDescent="0.3">
      <c r="A969" s="1">
        <v>2013</v>
      </c>
      <c r="B969" s="1" t="s">
        <v>5110</v>
      </c>
      <c r="C969" s="1" t="s">
        <v>3112</v>
      </c>
      <c r="D969" s="1" t="s">
        <v>5111</v>
      </c>
      <c r="E969" s="1" t="s">
        <v>5120</v>
      </c>
      <c r="F969" s="1" t="s">
        <v>66</v>
      </c>
      <c r="G969" s="1" t="s">
        <v>5127</v>
      </c>
      <c r="H969" s="1" t="s">
        <v>5113</v>
      </c>
      <c r="I969" s="1" t="s">
        <v>5128</v>
      </c>
      <c r="J969" s="1">
        <f t="shared" si="27"/>
        <v>80</v>
      </c>
      <c r="K969" s="1">
        <f t="shared" si="28"/>
        <v>0.6</v>
      </c>
      <c r="L969" s="1" t="s">
        <v>36</v>
      </c>
      <c r="M969" s="1" t="str">
        <f>IF(L969="Not reported","N/A","")</f>
        <v>N/A</v>
      </c>
      <c r="N969" s="1" t="s">
        <v>5116</v>
      </c>
      <c r="O969" s="1">
        <v>40</v>
      </c>
      <c r="P969" s="1" t="s">
        <v>5117</v>
      </c>
      <c r="Q969" s="1" t="str">
        <f ca="1">IFERROR(__xludf.DUMMYFUNCTION("IFNA(IFS(REGEXMATCH(R970,""MgCl""),""MgCl"",REGEXMATCH(R970,""CaCl""),""CaCl"", REGEXMATCH(R970,""MgCl CaCl""),""MgCl CaCl""),""None"")
"),"MgCl")</f>
        <v>MgCl</v>
      </c>
      <c r="R969" s="1" t="s">
        <v>103</v>
      </c>
      <c r="S969" s="1" t="s">
        <v>720</v>
      </c>
      <c r="T969" s="1" t="s">
        <v>36</v>
      </c>
      <c r="U969" s="1" t="s">
        <v>5118</v>
      </c>
      <c r="V969" s="1" t="s">
        <v>38</v>
      </c>
      <c r="W969" s="1" t="s">
        <v>91</v>
      </c>
      <c r="X969" s="1">
        <v>10000928</v>
      </c>
      <c r="Z969" s="1" t="s">
        <v>5119</v>
      </c>
      <c r="AA969" s="1" t="s">
        <v>41</v>
      </c>
    </row>
    <row r="970" spans="1:27" x14ac:dyDescent="0.3">
      <c r="A970" s="1">
        <v>2013</v>
      </c>
      <c r="B970" s="1" t="s">
        <v>5110</v>
      </c>
      <c r="C970" s="1" t="s">
        <v>3112</v>
      </c>
      <c r="D970" s="1" t="s">
        <v>5111</v>
      </c>
      <c r="E970" s="1" t="s">
        <v>5120</v>
      </c>
      <c r="F970" s="1" t="s">
        <v>66</v>
      </c>
      <c r="G970" s="1" t="s">
        <v>1863</v>
      </c>
      <c r="H970" s="1" t="s">
        <v>5113</v>
      </c>
      <c r="I970" s="1" t="s">
        <v>5129</v>
      </c>
      <c r="J970" s="1">
        <f t="shared" si="27"/>
        <v>80</v>
      </c>
      <c r="K970" s="1">
        <f t="shared" si="28"/>
        <v>0.63749999999999996</v>
      </c>
      <c r="L970" s="1" t="s">
        <v>5130</v>
      </c>
      <c r="M970" s="1">
        <v>1210</v>
      </c>
      <c r="N970" s="1" t="s">
        <v>5116</v>
      </c>
      <c r="O970" s="1">
        <v>40</v>
      </c>
      <c r="P970" s="1" t="s">
        <v>5117</v>
      </c>
      <c r="Q970" s="1" t="s">
        <v>33</v>
      </c>
      <c r="R970" s="1" t="s">
        <v>103</v>
      </c>
      <c r="S970" s="1" t="s">
        <v>720</v>
      </c>
      <c r="T970" s="1" t="s">
        <v>36</v>
      </c>
      <c r="U970" s="1" t="s">
        <v>5118</v>
      </c>
      <c r="V970" s="1" t="s">
        <v>38</v>
      </c>
      <c r="W970" s="1" t="s">
        <v>91</v>
      </c>
      <c r="X970" s="1">
        <v>10000929</v>
      </c>
      <c r="Z970" s="1" t="s">
        <v>5119</v>
      </c>
      <c r="AA970" s="1" t="s">
        <v>41</v>
      </c>
    </row>
    <row r="971" spans="1:27" x14ac:dyDescent="0.3">
      <c r="A971" s="1">
        <v>2013</v>
      </c>
      <c r="B971" s="1" t="s">
        <v>5110</v>
      </c>
      <c r="C971" s="1" t="s">
        <v>3112</v>
      </c>
      <c r="D971" s="1" t="s">
        <v>5111</v>
      </c>
      <c r="E971" s="1" t="s">
        <v>5120</v>
      </c>
      <c r="F971" s="1" t="s">
        <v>66</v>
      </c>
      <c r="G971" s="1" t="s">
        <v>5131</v>
      </c>
      <c r="H971" s="1" t="s">
        <v>5113</v>
      </c>
      <c r="I971" s="1" t="s">
        <v>5132</v>
      </c>
      <c r="J971" s="1">
        <f t="shared" si="27"/>
        <v>80</v>
      </c>
      <c r="K971" s="1">
        <f t="shared" si="28"/>
        <v>0.65</v>
      </c>
      <c r="L971" s="1" t="s">
        <v>36</v>
      </c>
      <c r="M971" s="1" t="str">
        <f t="shared" ref="M971:M972" si="39">IF(L971="Not reported","N/A","")</f>
        <v>N/A</v>
      </c>
      <c r="N971" s="1" t="s">
        <v>5116</v>
      </c>
      <c r="O971" s="1">
        <v>40</v>
      </c>
      <c r="P971" s="1" t="s">
        <v>5117</v>
      </c>
      <c r="Q971" s="1" t="str">
        <f ca="1">IFERROR(__xludf.DUMMYFUNCTION("IFNA(IFS(REGEXMATCH(R972,""MgCl""),""MgCl"",REGEXMATCH(R972,""CaCl""),""CaCl"", REGEXMATCH(R972,""MgCl CaCl""),""MgCl CaCl""),""None"")
"),"MgCl")</f>
        <v>MgCl</v>
      </c>
      <c r="R971" s="1" t="s">
        <v>103</v>
      </c>
      <c r="S971" s="1" t="s">
        <v>720</v>
      </c>
      <c r="T971" s="1" t="s">
        <v>36</v>
      </c>
      <c r="U971" s="1" t="s">
        <v>5118</v>
      </c>
      <c r="V971" s="1" t="s">
        <v>38</v>
      </c>
      <c r="W971" s="1" t="s">
        <v>91</v>
      </c>
      <c r="X971" s="1">
        <v>10000930</v>
      </c>
      <c r="Z971" s="1" t="s">
        <v>5119</v>
      </c>
      <c r="AA971" s="1" t="s">
        <v>41</v>
      </c>
    </row>
    <row r="972" spans="1:27" x14ac:dyDescent="0.3">
      <c r="A972" s="1">
        <v>2013</v>
      </c>
      <c r="B972" s="1" t="s">
        <v>5133</v>
      </c>
      <c r="C972" s="1" t="s">
        <v>1148</v>
      </c>
      <c r="D972" s="1" t="s">
        <v>5134</v>
      </c>
      <c r="E972" s="1" t="s">
        <v>5143</v>
      </c>
      <c r="F972" s="1" t="s">
        <v>66</v>
      </c>
      <c r="G972" s="1" t="s">
        <v>5135</v>
      </c>
      <c r="H972" s="1" t="s">
        <v>5136</v>
      </c>
      <c r="I972" s="1" t="s">
        <v>5137</v>
      </c>
      <c r="J972" s="1">
        <f t="shared" si="27"/>
        <v>80</v>
      </c>
      <c r="K972" s="1">
        <f t="shared" si="28"/>
        <v>0.55000000000000004</v>
      </c>
      <c r="L972" s="1" t="s">
        <v>36</v>
      </c>
      <c r="M972" s="1" t="str">
        <f t="shared" si="39"/>
        <v>N/A</v>
      </c>
      <c r="N972" s="1" t="s">
        <v>5138</v>
      </c>
      <c r="O972" s="1">
        <v>40</v>
      </c>
      <c r="P972" s="1" t="s">
        <v>5139</v>
      </c>
      <c r="Q972" s="1" t="str">
        <f ca="1">IFERROR(__xludf.DUMMYFUNCTION("IFNA(IFS(REGEXMATCH(R973,""MgCl""),""MgCl"",REGEXMATCH(R973,""CaCl""),""CaCl"", REGEXMATCH(R973,""MgCl CaCl""),""MgCl CaCl""),""None"")
"),"None")</f>
        <v>None</v>
      </c>
      <c r="R972" s="1" t="s">
        <v>103</v>
      </c>
      <c r="S972" s="1">
        <v>7.4</v>
      </c>
      <c r="T972" s="1" t="s">
        <v>36</v>
      </c>
      <c r="U972" s="1" t="s">
        <v>5140</v>
      </c>
      <c r="V972" s="1" t="s">
        <v>38</v>
      </c>
      <c r="W972" s="1" t="s">
        <v>5141</v>
      </c>
      <c r="X972" s="1">
        <v>10000931</v>
      </c>
      <c r="Z972" s="1" t="s">
        <v>5142</v>
      </c>
      <c r="AA972" s="1" t="s">
        <v>41</v>
      </c>
    </row>
    <row r="973" spans="1:27" x14ac:dyDescent="0.3">
      <c r="A973" s="1">
        <v>2013</v>
      </c>
      <c r="B973" s="1" t="s">
        <v>5133</v>
      </c>
      <c r="C973" s="1" t="s">
        <v>1148</v>
      </c>
      <c r="D973" s="1" t="s">
        <v>5134</v>
      </c>
      <c r="E973" s="1" t="s">
        <v>5143</v>
      </c>
      <c r="F973" s="1" t="s">
        <v>66</v>
      </c>
      <c r="G973" s="1" t="s">
        <v>5144</v>
      </c>
      <c r="H973" s="1" t="s">
        <v>5136</v>
      </c>
      <c r="I973" s="1" t="s">
        <v>5145</v>
      </c>
      <c r="J973" s="1">
        <f t="shared" si="27"/>
        <v>60</v>
      </c>
      <c r="K973" s="1">
        <f t="shared" si="28"/>
        <v>0.55000000000000004</v>
      </c>
      <c r="L973" s="1" t="s">
        <v>5146</v>
      </c>
      <c r="M973" s="1">
        <v>7.8</v>
      </c>
      <c r="N973" s="1" t="s">
        <v>5138</v>
      </c>
      <c r="O973" s="1">
        <v>40</v>
      </c>
      <c r="P973" s="1" t="s">
        <v>5139</v>
      </c>
      <c r="Q973" s="1" t="s">
        <v>57</v>
      </c>
      <c r="R973" s="1" t="s">
        <v>103</v>
      </c>
      <c r="S973" s="1">
        <v>7.4</v>
      </c>
      <c r="T973" s="1" t="s">
        <v>36</v>
      </c>
      <c r="U973" s="1" t="s">
        <v>5140</v>
      </c>
      <c r="V973" s="1" t="s">
        <v>5147</v>
      </c>
      <c r="W973" s="1" t="s">
        <v>5141</v>
      </c>
      <c r="X973" s="1">
        <v>10000932</v>
      </c>
      <c r="Z973" s="1" t="s">
        <v>5142</v>
      </c>
      <c r="AA973" s="1" t="s">
        <v>41</v>
      </c>
    </row>
    <row r="974" spans="1:27" x14ac:dyDescent="0.3">
      <c r="A974" s="1">
        <v>2013</v>
      </c>
      <c r="B974" s="1" t="s">
        <v>5133</v>
      </c>
      <c r="C974" s="1" t="s">
        <v>1148</v>
      </c>
      <c r="D974" s="1" t="s">
        <v>5134</v>
      </c>
      <c r="E974" s="1" t="s">
        <v>5143</v>
      </c>
      <c r="F974" s="1" t="s">
        <v>66</v>
      </c>
      <c r="G974" s="1" t="s">
        <v>5148</v>
      </c>
      <c r="H974" s="1" t="s">
        <v>5136</v>
      </c>
      <c r="I974" s="1" t="s">
        <v>5149</v>
      </c>
      <c r="J974" s="1">
        <f t="shared" si="27"/>
        <v>71</v>
      </c>
      <c r="K974" s="1">
        <f t="shared" si="28"/>
        <v>0.46478873239436619</v>
      </c>
      <c r="L974" s="1" t="s">
        <v>5150</v>
      </c>
      <c r="M974" s="1">
        <v>53</v>
      </c>
      <c r="N974" s="1" t="s">
        <v>5138</v>
      </c>
      <c r="O974" s="1">
        <v>40</v>
      </c>
      <c r="P974" s="1" t="s">
        <v>5139</v>
      </c>
      <c r="Q974" s="1" t="s">
        <v>57</v>
      </c>
      <c r="R974" s="1" t="s">
        <v>103</v>
      </c>
      <c r="S974" s="1">
        <v>7.4</v>
      </c>
      <c r="T974" s="1" t="s">
        <v>36</v>
      </c>
      <c r="U974" s="1" t="s">
        <v>5140</v>
      </c>
      <c r="V974" s="1" t="s">
        <v>38</v>
      </c>
      <c r="W974" s="1" t="s">
        <v>5151</v>
      </c>
      <c r="X974" s="1">
        <v>10000933</v>
      </c>
      <c r="Z974" s="1" t="s">
        <v>5142</v>
      </c>
      <c r="AA974" s="1" t="s">
        <v>41</v>
      </c>
    </row>
    <row r="975" spans="1:27" x14ac:dyDescent="0.3">
      <c r="A975" s="1">
        <v>2013</v>
      </c>
      <c r="B975" s="1" t="s">
        <v>5133</v>
      </c>
      <c r="C975" s="1" t="s">
        <v>1148</v>
      </c>
      <c r="D975" s="1" t="s">
        <v>5134</v>
      </c>
      <c r="E975" s="1" t="s">
        <v>5143</v>
      </c>
      <c r="F975" s="1" t="s">
        <v>66</v>
      </c>
      <c r="G975" s="1" t="s">
        <v>5152</v>
      </c>
      <c r="H975" s="1" t="s">
        <v>5136</v>
      </c>
      <c r="I975" s="1" t="s">
        <v>5153</v>
      </c>
      <c r="J975" s="1">
        <f t="shared" si="27"/>
        <v>54</v>
      </c>
      <c r="K975" s="1">
        <f t="shared" si="28"/>
        <v>0.44444444444444442</v>
      </c>
      <c r="L975" s="1" t="s">
        <v>5154</v>
      </c>
      <c r="M975" s="1">
        <v>6.3</v>
      </c>
      <c r="N975" s="1" t="s">
        <v>5138</v>
      </c>
      <c r="O975" s="1">
        <v>40</v>
      </c>
      <c r="P975" s="1" t="s">
        <v>5139</v>
      </c>
      <c r="Q975" s="1" t="s">
        <v>57</v>
      </c>
      <c r="R975" s="1" t="s">
        <v>103</v>
      </c>
      <c r="S975" s="1">
        <v>7.4</v>
      </c>
      <c r="T975" s="1" t="s">
        <v>36</v>
      </c>
      <c r="U975" s="1" t="s">
        <v>5140</v>
      </c>
      <c r="V975" s="1" t="s">
        <v>5155</v>
      </c>
      <c r="W975" s="1" t="s">
        <v>5151</v>
      </c>
      <c r="X975" s="1">
        <v>10000934</v>
      </c>
      <c r="Z975" s="1" t="s">
        <v>5142</v>
      </c>
      <c r="AA975" s="1" t="s">
        <v>41</v>
      </c>
    </row>
    <row r="976" spans="1:27" x14ac:dyDescent="0.3">
      <c r="A976" s="1">
        <v>2013</v>
      </c>
      <c r="B976" s="1" t="s">
        <v>5133</v>
      </c>
      <c r="C976" s="1" t="s">
        <v>1148</v>
      </c>
      <c r="D976" s="1" t="s">
        <v>5134</v>
      </c>
      <c r="E976" s="1" t="s">
        <v>5143</v>
      </c>
      <c r="F976" s="1" t="s">
        <v>66</v>
      </c>
      <c r="G976" s="1" t="s">
        <v>5156</v>
      </c>
      <c r="H976" s="1" t="s">
        <v>5136</v>
      </c>
      <c r="I976" s="1" t="s">
        <v>5157</v>
      </c>
      <c r="J976" s="1">
        <f t="shared" si="27"/>
        <v>80</v>
      </c>
      <c r="K976" s="1">
        <f t="shared" si="28"/>
        <v>0.53749999999999998</v>
      </c>
      <c r="L976" s="1" t="s">
        <v>5158</v>
      </c>
      <c r="M976" s="1">
        <v>28</v>
      </c>
      <c r="N976" s="1" t="s">
        <v>5138</v>
      </c>
      <c r="O976" s="1">
        <v>40</v>
      </c>
      <c r="P976" s="1" t="s">
        <v>5139</v>
      </c>
      <c r="Q976" s="1" t="s">
        <v>57</v>
      </c>
      <c r="R976" s="1" t="s">
        <v>103</v>
      </c>
      <c r="S976" s="1">
        <v>7.4</v>
      </c>
      <c r="T976" s="1" t="s">
        <v>36</v>
      </c>
      <c r="U976" s="1" t="s">
        <v>5140</v>
      </c>
      <c r="V976" s="1" t="s">
        <v>38</v>
      </c>
      <c r="W976" s="1" t="s">
        <v>5151</v>
      </c>
      <c r="X976" s="1">
        <v>10000935</v>
      </c>
      <c r="Z976" s="1" t="s">
        <v>5142</v>
      </c>
      <c r="AA976" s="1" t="s">
        <v>41</v>
      </c>
    </row>
    <row r="977" spans="1:27" x14ac:dyDescent="0.3">
      <c r="A977" s="1">
        <v>2013</v>
      </c>
      <c r="B977" s="1" t="s">
        <v>5133</v>
      </c>
      <c r="C977" s="1" t="s">
        <v>1148</v>
      </c>
      <c r="D977" s="1" t="s">
        <v>5134</v>
      </c>
      <c r="E977" s="1" t="s">
        <v>5143</v>
      </c>
      <c r="F977" s="1" t="s">
        <v>66</v>
      </c>
      <c r="G977" s="1" t="s">
        <v>5159</v>
      </c>
      <c r="H977" s="1" t="s">
        <v>5136</v>
      </c>
      <c r="I977" s="1" t="s">
        <v>5160</v>
      </c>
      <c r="J977" s="1">
        <f t="shared" si="27"/>
        <v>60</v>
      </c>
      <c r="K977" s="1">
        <f t="shared" si="28"/>
        <v>0.53333333333333333</v>
      </c>
      <c r="L977" s="1" t="s">
        <v>5161</v>
      </c>
      <c r="M977" s="1">
        <v>7.1</v>
      </c>
      <c r="N977" s="1" t="s">
        <v>5138</v>
      </c>
      <c r="O977" s="1">
        <v>40</v>
      </c>
      <c r="P977" s="1" t="s">
        <v>5139</v>
      </c>
      <c r="Q977" s="1" t="s">
        <v>57</v>
      </c>
      <c r="R977" s="1" t="s">
        <v>103</v>
      </c>
      <c r="S977" s="1">
        <v>7.4</v>
      </c>
      <c r="T977" s="1" t="s">
        <v>36</v>
      </c>
      <c r="U977" s="1" t="s">
        <v>5140</v>
      </c>
      <c r="V977" s="1" t="s">
        <v>5162</v>
      </c>
      <c r="W977" s="1" t="s">
        <v>5151</v>
      </c>
      <c r="X977" s="1">
        <v>10000936</v>
      </c>
      <c r="Z977" s="1" t="s">
        <v>5142</v>
      </c>
      <c r="AA977" s="1" t="s">
        <v>41</v>
      </c>
    </row>
    <row r="978" spans="1:27" x14ac:dyDescent="0.3">
      <c r="A978" s="1">
        <v>2013</v>
      </c>
      <c r="B978" s="1" t="s">
        <v>5133</v>
      </c>
      <c r="C978" s="1" t="s">
        <v>1148</v>
      </c>
      <c r="D978" s="1" t="s">
        <v>5134</v>
      </c>
      <c r="E978" s="1" t="s">
        <v>5143</v>
      </c>
      <c r="F978" s="1" t="s">
        <v>66</v>
      </c>
      <c r="G978" s="1" t="s">
        <v>5163</v>
      </c>
      <c r="H978" s="1" t="s">
        <v>5136</v>
      </c>
      <c r="I978" s="1" t="s">
        <v>5164</v>
      </c>
      <c r="J978" s="1">
        <f t="shared" si="27"/>
        <v>60</v>
      </c>
      <c r="K978" s="1">
        <f t="shared" si="28"/>
        <v>0.46666666666666667</v>
      </c>
      <c r="L978" s="1" t="s">
        <v>5165</v>
      </c>
      <c r="M978" s="1">
        <v>6.9</v>
      </c>
      <c r="N978" s="1" t="s">
        <v>5138</v>
      </c>
      <c r="O978" s="1">
        <v>40</v>
      </c>
      <c r="P978" s="1" t="s">
        <v>5139</v>
      </c>
      <c r="Q978" s="1" t="s">
        <v>57</v>
      </c>
      <c r="R978" s="1" t="s">
        <v>103</v>
      </c>
      <c r="S978" s="1">
        <v>7.4</v>
      </c>
      <c r="T978" s="1" t="s">
        <v>36</v>
      </c>
      <c r="U978" s="1" t="s">
        <v>5140</v>
      </c>
      <c r="V978" s="1" t="s">
        <v>5162</v>
      </c>
      <c r="W978" s="1" t="s">
        <v>5141</v>
      </c>
      <c r="X978" s="1">
        <v>10000937</v>
      </c>
      <c r="Z978" s="1" t="s">
        <v>5142</v>
      </c>
      <c r="AA978" s="1" t="s">
        <v>41</v>
      </c>
    </row>
    <row r="979" spans="1:27" x14ac:dyDescent="0.3">
      <c r="A979" s="1">
        <v>2013</v>
      </c>
      <c r="B979" s="1" t="s">
        <v>5133</v>
      </c>
      <c r="C979" s="1" t="s">
        <v>1148</v>
      </c>
      <c r="D979" s="1" t="s">
        <v>5134</v>
      </c>
      <c r="E979" s="1" t="s">
        <v>5143</v>
      </c>
      <c r="F979" s="1" t="s">
        <v>66</v>
      </c>
      <c r="G979" s="1" t="s">
        <v>5166</v>
      </c>
      <c r="H979" s="1" t="s">
        <v>5136</v>
      </c>
      <c r="I979" s="1" t="s">
        <v>5167</v>
      </c>
      <c r="J979" s="1">
        <f t="shared" si="27"/>
        <v>80</v>
      </c>
      <c r="K979" s="1">
        <f t="shared" si="28"/>
        <v>0.52500000000000002</v>
      </c>
      <c r="L979" s="1" t="s">
        <v>5168</v>
      </c>
      <c r="M979" s="1">
        <v>56</v>
      </c>
      <c r="N979" s="1" t="s">
        <v>5138</v>
      </c>
      <c r="O979" s="1">
        <v>40</v>
      </c>
      <c r="P979" s="1" t="s">
        <v>5139</v>
      </c>
      <c r="Q979" s="1" t="s">
        <v>57</v>
      </c>
      <c r="R979" s="1" t="s">
        <v>103</v>
      </c>
      <c r="S979" s="1">
        <v>7.4</v>
      </c>
      <c r="T979" s="1" t="s">
        <v>36</v>
      </c>
      <c r="U979" s="1" t="s">
        <v>5140</v>
      </c>
      <c r="V979" s="1" t="s">
        <v>38</v>
      </c>
      <c r="W979" s="1" t="s">
        <v>5141</v>
      </c>
      <c r="X979" s="1">
        <v>10000938</v>
      </c>
      <c r="Z979" s="1" t="s">
        <v>5142</v>
      </c>
      <c r="AA979" s="1" t="s">
        <v>41</v>
      </c>
    </row>
    <row r="980" spans="1:27" x14ac:dyDescent="0.3">
      <c r="A980" s="1">
        <v>2013</v>
      </c>
      <c r="B980" s="1" t="s">
        <v>5133</v>
      </c>
      <c r="C980" s="1" t="s">
        <v>1148</v>
      </c>
      <c r="D980" s="1" t="s">
        <v>5134</v>
      </c>
      <c r="E980" s="1" t="s">
        <v>5143</v>
      </c>
      <c r="F980" s="1" t="s">
        <v>66</v>
      </c>
      <c r="G980" s="1" t="s">
        <v>5169</v>
      </c>
      <c r="H980" s="1" t="s">
        <v>5170</v>
      </c>
      <c r="I980" s="1" t="s">
        <v>5171</v>
      </c>
      <c r="J980" s="1">
        <f t="shared" si="27"/>
        <v>80</v>
      </c>
      <c r="K980" s="1">
        <f t="shared" si="28"/>
        <v>0.53749999999999998</v>
      </c>
      <c r="L980" s="1" t="s">
        <v>5172</v>
      </c>
      <c r="M980" s="1">
        <v>37</v>
      </c>
      <c r="N980" s="1" t="s">
        <v>5138</v>
      </c>
      <c r="O980" s="1">
        <v>40</v>
      </c>
      <c r="P980" s="1" t="s">
        <v>5139</v>
      </c>
      <c r="Q980" s="1" t="s">
        <v>57</v>
      </c>
      <c r="R980" s="1" t="s">
        <v>103</v>
      </c>
      <c r="S980" s="1">
        <v>7.4</v>
      </c>
      <c r="T980" s="1" t="s">
        <v>36</v>
      </c>
      <c r="U980" s="1" t="s">
        <v>5140</v>
      </c>
      <c r="V980" s="1" t="s">
        <v>38</v>
      </c>
      <c r="W980" s="1" t="s">
        <v>5141</v>
      </c>
      <c r="X980" s="1">
        <v>10000939</v>
      </c>
      <c r="Z980" s="1" t="s">
        <v>5142</v>
      </c>
      <c r="AA980" s="1" t="s">
        <v>41</v>
      </c>
    </row>
    <row r="981" spans="1:27" x14ac:dyDescent="0.3">
      <c r="A981" s="1">
        <v>2013</v>
      </c>
      <c r="B981" s="1" t="s">
        <v>5133</v>
      </c>
      <c r="C981" s="1" t="s">
        <v>1148</v>
      </c>
      <c r="D981" s="1" t="s">
        <v>5134</v>
      </c>
      <c r="E981" s="1" t="s">
        <v>5143</v>
      </c>
      <c r="F981" s="1" t="s">
        <v>66</v>
      </c>
      <c r="G981" s="1" t="s">
        <v>5173</v>
      </c>
      <c r="H981" s="1" t="s">
        <v>5170</v>
      </c>
      <c r="I981" s="1" t="s">
        <v>5174</v>
      </c>
      <c r="J981" s="1">
        <f t="shared" si="27"/>
        <v>40</v>
      </c>
      <c r="K981" s="1">
        <f t="shared" si="28"/>
        <v>0.52500000000000002</v>
      </c>
      <c r="L981" s="1" t="s">
        <v>5175</v>
      </c>
      <c r="M981" s="1">
        <v>5.3</v>
      </c>
      <c r="N981" s="1" t="s">
        <v>5138</v>
      </c>
      <c r="O981" s="1">
        <v>40</v>
      </c>
      <c r="P981" s="1" t="s">
        <v>5139</v>
      </c>
      <c r="Q981" s="1" t="s">
        <v>57</v>
      </c>
      <c r="R981" s="1" t="s">
        <v>103</v>
      </c>
      <c r="S981" s="1">
        <v>7.4</v>
      </c>
      <c r="T981" s="1" t="s">
        <v>36</v>
      </c>
      <c r="U981" s="1" t="s">
        <v>5140</v>
      </c>
      <c r="V981" s="1" t="s">
        <v>5176</v>
      </c>
      <c r="W981" s="1" t="s">
        <v>5141</v>
      </c>
      <c r="X981" s="1">
        <v>10000940</v>
      </c>
      <c r="Z981" s="1" t="s">
        <v>5142</v>
      </c>
      <c r="AA981" s="1" t="s">
        <v>41</v>
      </c>
    </row>
    <row r="982" spans="1:27" x14ac:dyDescent="0.3">
      <c r="A982" s="1">
        <v>2013</v>
      </c>
      <c r="B982" s="1" t="s">
        <v>5133</v>
      </c>
      <c r="C982" s="1" t="s">
        <v>1148</v>
      </c>
      <c r="D982" s="1" t="s">
        <v>5134</v>
      </c>
      <c r="E982" s="1" t="s">
        <v>5143</v>
      </c>
      <c r="F982" s="1" t="s">
        <v>66</v>
      </c>
      <c r="G982" s="1" t="s">
        <v>5177</v>
      </c>
      <c r="H982" s="1" t="s">
        <v>5170</v>
      </c>
      <c r="I982" s="1" t="s">
        <v>5178</v>
      </c>
      <c r="J982" s="1">
        <f t="shared" si="27"/>
        <v>61</v>
      </c>
      <c r="K982" s="1">
        <f t="shared" si="28"/>
        <v>0.5901639344262295</v>
      </c>
      <c r="L982" s="1" t="s">
        <v>5179</v>
      </c>
      <c r="M982" s="1">
        <v>13</v>
      </c>
      <c r="N982" s="1" t="s">
        <v>5138</v>
      </c>
      <c r="O982" s="1">
        <v>40</v>
      </c>
      <c r="P982" s="1" t="s">
        <v>5139</v>
      </c>
      <c r="Q982" s="1" t="s">
        <v>57</v>
      </c>
      <c r="R982" s="1" t="s">
        <v>103</v>
      </c>
      <c r="S982" s="1">
        <v>7.4</v>
      </c>
      <c r="T982" s="1" t="s">
        <v>36</v>
      </c>
      <c r="U982" s="1" t="s">
        <v>5140</v>
      </c>
      <c r="V982" s="1" t="s">
        <v>5147</v>
      </c>
      <c r="W982" s="1" t="s">
        <v>5141</v>
      </c>
      <c r="X982" s="1">
        <v>10000941</v>
      </c>
      <c r="Z982" s="1" t="s">
        <v>5142</v>
      </c>
      <c r="AA982" s="1" t="s">
        <v>41</v>
      </c>
    </row>
    <row r="983" spans="1:27" x14ac:dyDescent="0.3">
      <c r="A983" s="1">
        <v>2013</v>
      </c>
      <c r="B983" s="1" t="s">
        <v>5133</v>
      </c>
      <c r="C983" s="1" t="s">
        <v>1148</v>
      </c>
      <c r="D983" s="1" t="s">
        <v>5134</v>
      </c>
      <c r="E983" s="1" t="s">
        <v>5143</v>
      </c>
      <c r="F983" s="1" t="s">
        <v>66</v>
      </c>
      <c r="G983" s="1" t="s">
        <v>5180</v>
      </c>
      <c r="H983" s="1" t="s">
        <v>5170</v>
      </c>
      <c r="I983" s="1" t="s">
        <v>5181</v>
      </c>
      <c r="J983" s="1">
        <f t="shared" si="27"/>
        <v>80</v>
      </c>
      <c r="K983" s="1">
        <f t="shared" si="28"/>
        <v>0.51249999999999996</v>
      </c>
      <c r="L983" s="1" t="s">
        <v>5182</v>
      </c>
      <c r="M983" s="1">
        <v>15.4</v>
      </c>
      <c r="N983" s="1" t="s">
        <v>5138</v>
      </c>
      <c r="O983" s="1">
        <v>40</v>
      </c>
      <c r="P983" s="1" t="s">
        <v>5139</v>
      </c>
      <c r="Q983" s="1" t="s">
        <v>57</v>
      </c>
      <c r="R983" s="1" t="s">
        <v>103</v>
      </c>
      <c r="S983" s="1">
        <v>7.4</v>
      </c>
      <c r="T983" s="1" t="s">
        <v>36</v>
      </c>
      <c r="U983" s="1" t="s">
        <v>5140</v>
      </c>
      <c r="V983" s="1" t="s">
        <v>38</v>
      </c>
      <c r="W983" s="1" t="s">
        <v>5151</v>
      </c>
      <c r="X983" s="1">
        <v>10000942</v>
      </c>
      <c r="Z983" s="1" t="s">
        <v>5142</v>
      </c>
      <c r="AA983" s="1" t="s">
        <v>41</v>
      </c>
    </row>
    <row r="984" spans="1:27" x14ac:dyDescent="0.3">
      <c r="A984" s="1">
        <v>2013</v>
      </c>
      <c r="B984" s="1" t="s">
        <v>5133</v>
      </c>
      <c r="C984" s="1" t="s">
        <v>1148</v>
      </c>
      <c r="D984" s="1" t="s">
        <v>5134</v>
      </c>
      <c r="E984" s="1" t="s">
        <v>5143</v>
      </c>
      <c r="F984" s="1" t="s">
        <v>66</v>
      </c>
      <c r="G984" s="1" t="s">
        <v>5183</v>
      </c>
      <c r="H984" s="1" t="s">
        <v>5170</v>
      </c>
      <c r="I984" s="1" t="s">
        <v>5184</v>
      </c>
      <c r="J984" s="1">
        <f t="shared" si="27"/>
        <v>59</v>
      </c>
      <c r="K984" s="1">
        <f t="shared" si="28"/>
        <v>0.49152542372881358</v>
      </c>
      <c r="L984" s="1" t="s">
        <v>5185</v>
      </c>
      <c r="M984" s="1">
        <v>4.5</v>
      </c>
      <c r="N984" s="1" t="s">
        <v>5138</v>
      </c>
      <c r="O984" s="1">
        <v>40</v>
      </c>
      <c r="P984" s="1" t="s">
        <v>5139</v>
      </c>
      <c r="Q984" s="1" t="s">
        <v>57</v>
      </c>
      <c r="R984" s="1" t="s">
        <v>103</v>
      </c>
      <c r="S984" s="1">
        <v>7.4</v>
      </c>
      <c r="T984" s="1" t="s">
        <v>36</v>
      </c>
      <c r="U984" s="1" t="s">
        <v>5140</v>
      </c>
      <c r="V984" s="1" t="s">
        <v>5162</v>
      </c>
      <c r="W984" s="1" t="s">
        <v>5151</v>
      </c>
      <c r="X984" s="1">
        <v>10000943</v>
      </c>
      <c r="Z984" s="1" t="s">
        <v>5142</v>
      </c>
      <c r="AA984" s="1" t="s">
        <v>41</v>
      </c>
    </row>
    <row r="985" spans="1:27" x14ac:dyDescent="0.3">
      <c r="A985" s="1">
        <v>2013</v>
      </c>
      <c r="B985" s="1" t="s">
        <v>5133</v>
      </c>
      <c r="C985" s="1" t="s">
        <v>1148</v>
      </c>
      <c r="D985" s="1" t="s">
        <v>5134</v>
      </c>
      <c r="E985" s="1" t="s">
        <v>5143</v>
      </c>
      <c r="F985" s="1" t="s">
        <v>66</v>
      </c>
      <c r="G985" s="1" t="s">
        <v>5186</v>
      </c>
      <c r="H985" s="1" t="s">
        <v>5170</v>
      </c>
      <c r="I985" s="1" t="s">
        <v>5187</v>
      </c>
      <c r="J985" s="1">
        <f t="shared" si="27"/>
        <v>60</v>
      </c>
      <c r="K985" s="1">
        <f t="shared" si="28"/>
        <v>0.51666666666666672</v>
      </c>
      <c r="L985" s="1" t="s">
        <v>5188</v>
      </c>
      <c r="M985" s="1">
        <v>51</v>
      </c>
      <c r="N985" s="1" t="s">
        <v>5138</v>
      </c>
      <c r="O985" s="1">
        <v>40</v>
      </c>
      <c r="P985" s="1" t="s">
        <v>5139</v>
      </c>
      <c r="Q985" s="1" t="s">
        <v>57</v>
      </c>
      <c r="R985" s="1" t="s">
        <v>103</v>
      </c>
      <c r="S985" s="1">
        <v>7.4</v>
      </c>
      <c r="T985" s="1" t="s">
        <v>36</v>
      </c>
      <c r="U985" s="1" t="s">
        <v>5140</v>
      </c>
      <c r="V985" s="1" t="s">
        <v>5162</v>
      </c>
      <c r="W985" s="1" t="s">
        <v>5151</v>
      </c>
      <c r="X985" s="1">
        <v>10000944</v>
      </c>
      <c r="Z985" s="1" t="s">
        <v>5142</v>
      </c>
      <c r="AA985" s="1" t="s">
        <v>41</v>
      </c>
    </row>
    <row r="986" spans="1:27" x14ac:dyDescent="0.3">
      <c r="A986" s="1">
        <v>2013</v>
      </c>
      <c r="B986" s="1" t="s">
        <v>5189</v>
      </c>
      <c r="C986" s="1" t="s">
        <v>1301</v>
      </c>
      <c r="D986" s="1" t="s">
        <v>5190</v>
      </c>
      <c r="E986" s="1" t="s">
        <v>8643</v>
      </c>
      <c r="F986" s="1" t="s">
        <v>66</v>
      </c>
      <c r="G986" s="1" t="s">
        <v>4579</v>
      </c>
      <c r="H986" s="1" t="s">
        <v>5191</v>
      </c>
      <c r="I986" s="1" t="s">
        <v>5192</v>
      </c>
      <c r="J986" s="1">
        <f t="shared" si="27"/>
        <v>95</v>
      </c>
      <c r="K986" s="1">
        <f t="shared" si="28"/>
        <v>0.55789473684210522</v>
      </c>
      <c r="L986" s="1" t="s">
        <v>5193</v>
      </c>
      <c r="M986" s="1">
        <v>450</v>
      </c>
      <c r="N986" s="1" t="s">
        <v>5194</v>
      </c>
      <c r="O986" s="1">
        <v>50</v>
      </c>
      <c r="P986" s="1" t="s">
        <v>5195</v>
      </c>
      <c r="Q986" s="1" t="s">
        <v>57</v>
      </c>
      <c r="R986" s="1" t="s">
        <v>103</v>
      </c>
      <c r="S986" s="1">
        <v>7.4</v>
      </c>
      <c r="T986" s="1" t="s">
        <v>36</v>
      </c>
      <c r="U986" s="1" t="s">
        <v>5196</v>
      </c>
      <c r="V986" s="1" t="s">
        <v>38</v>
      </c>
      <c r="W986" s="1" t="s">
        <v>91</v>
      </c>
      <c r="X986" s="1">
        <v>10000945</v>
      </c>
      <c r="Z986" s="1" t="s">
        <v>5197</v>
      </c>
      <c r="AA986" s="1" t="s">
        <v>41</v>
      </c>
    </row>
    <row r="987" spans="1:27" x14ac:dyDescent="0.3">
      <c r="A987" s="1">
        <v>2013</v>
      </c>
      <c r="B987" s="1" t="s">
        <v>5189</v>
      </c>
      <c r="C987" s="1" t="s">
        <v>1301</v>
      </c>
      <c r="D987" s="1" t="s">
        <v>5190</v>
      </c>
      <c r="E987" s="1" t="s">
        <v>8643</v>
      </c>
      <c r="F987" s="1" t="s">
        <v>66</v>
      </c>
      <c r="G987" s="1" t="s">
        <v>5198</v>
      </c>
      <c r="H987" s="1" t="s">
        <v>5191</v>
      </c>
      <c r="I987" s="1" t="s">
        <v>5199</v>
      </c>
      <c r="J987" s="1">
        <f t="shared" si="27"/>
        <v>95</v>
      </c>
      <c r="K987" s="1">
        <f t="shared" si="28"/>
        <v>0.56842105263157894</v>
      </c>
      <c r="L987" s="1" t="s">
        <v>5200</v>
      </c>
      <c r="M987" s="1">
        <v>214</v>
      </c>
      <c r="N987" s="1" t="s">
        <v>5194</v>
      </c>
      <c r="O987" s="1">
        <v>50</v>
      </c>
      <c r="P987" s="1" t="s">
        <v>5201</v>
      </c>
      <c r="Q987" s="1" t="s">
        <v>57</v>
      </c>
      <c r="R987" s="1" t="s">
        <v>103</v>
      </c>
      <c r="S987" s="1">
        <v>7.4</v>
      </c>
      <c r="T987" s="1" t="s">
        <v>36</v>
      </c>
      <c r="U987" s="1" t="s">
        <v>5196</v>
      </c>
      <c r="V987" s="1" t="s">
        <v>38</v>
      </c>
      <c r="W987" s="1" t="s">
        <v>91</v>
      </c>
      <c r="X987" s="1">
        <v>10000946</v>
      </c>
      <c r="Z987" s="1" t="s">
        <v>5197</v>
      </c>
      <c r="AA987" s="1" t="s">
        <v>41</v>
      </c>
    </row>
    <row r="988" spans="1:27" x14ac:dyDescent="0.3">
      <c r="A988" s="1">
        <v>2013</v>
      </c>
      <c r="B988" s="1" t="s">
        <v>5189</v>
      </c>
      <c r="C988" s="1" t="s">
        <v>1301</v>
      </c>
      <c r="D988" s="1" t="s">
        <v>5190</v>
      </c>
      <c r="E988" s="1" t="s">
        <v>8643</v>
      </c>
      <c r="F988" s="1" t="s">
        <v>66</v>
      </c>
      <c r="G988" s="1" t="s">
        <v>5202</v>
      </c>
      <c r="H988" s="1" t="s">
        <v>5191</v>
      </c>
      <c r="I988" s="1" t="s">
        <v>5203</v>
      </c>
      <c r="J988" s="1">
        <f t="shared" si="27"/>
        <v>95</v>
      </c>
      <c r="K988" s="1">
        <f t="shared" si="28"/>
        <v>0.56842105263157894</v>
      </c>
      <c r="L988" s="1" t="s">
        <v>5204</v>
      </c>
      <c r="M988" s="1">
        <v>111</v>
      </c>
      <c r="N988" s="1" t="s">
        <v>5194</v>
      </c>
      <c r="O988" s="1">
        <v>50</v>
      </c>
      <c r="P988" s="1" t="s">
        <v>5201</v>
      </c>
      <c r="Q988" s="1" t="s">
        <v>57</v>
      </c>
      <c r="R988" s="1" t="s">
        <v>103</v>
      </c>
      <c r="S988" s="1">
        <v>7.4</v>
      </c>
      <c r="T988" s="1" t="s">
        <v>36</v>
      </c>
      <c r="U988" s="1" t="s">
        <v>5196</v>
      </c>
      <c r="V988" s="1" t="s">
        <v>38</v>
      </c>
      <c r="W988" s="1" t="s">
        <v>91</v>
      </c>
      <c r="X988" s="1">
        <v>10000947</v>
      </c>
      <c r="Z988" s="1" t="s">
        <v>5197</v>
      </c>
      <c r="AA988" s="1" t="s">
        <v>41</v>
      </c>
    </row>
    <row r="989" spans="1:27" x14ac:dyDescent="0.3">
      <c r="A989" s="1">
        <v>2013</v>
      </c>
      <c r="B989" s="1" t="s">
        <v>5189</v>
      </c>
      <c r="C989" s="1" t="s">
        <v>1301</v>
      </c>
      <c r="D989" s="1" t="s">
        <v>5190</v>
      </c>
      <c r="E989" s="1" t="s">
        <v>8643</v>
      </c>
      <c r="F989" s="1" t="s">
        <v>66</v>
      </c>
      <c r="G989" s="1" t="s">
        <v>1685</v>
      </c>
      <c r="H989" s="1" t="s">
        <v>5191</v>
      </c>
      <c r="I989" s="1" t="s">
        <v>5205</v>
      </c>
      <c r="J989" s="1">
        <f t="shared" si="27"/>
        <v>95</v>
      </c>
      <c r="K989" s="1">
        <f t="shared" si="28"/>
        <v>0.57894736842105265</v>
      </c>
      <c r="L989" s="1" t="s">
        <v>5206</v>
      </c>
      <c r="M989" s="1">
        <v>27</v>
      </c>
      <c r="N989" s="1" t="s">
        <v>5194</v>
      </c>
      <c r="O989" s="1">
        <v>50</v>
      </c>
      <c r="P989" s="1" t="s">
        <v>5201</v>
      </c>
      <c r="Q989" s="1" t="s">
        <v>57</v>
      </c>
      <c r="R989" s="1" t="s">
        <v>103</v>
      </c>
      <c r="S989" s="1">
        <v>7.4</v>
      </c>
      <c r="T989" s="1" t="s">
        <v>36</v>
      </c>
      <c r="U989" s="1" t="s">
        <v>5196</v>
      </c>
      <c r="V989" s="1" t="s">
        <v>38</v>
      </c>
      <c r="W989" s="1" t="s">
        <v>91</v>
      </c>
      <c r="X989" s="1">
        <v>10000948</v>
      </c>
      <c r="Z989" s="1" t="s">
        <v>5197</v>
      </c>
      <c r="AA989" s="1" t="s">
        <v>41</v>
      </c>
    </row>
    <row r="990" spans="1:27" x14ac:dyDescent="0.3">
      <c r="A990" s="1">
        <v>2013</v>
      </c>
      <c r="B990" s="1" t="s">
        <v>5189</v>
      </c>
      <c r="C990" s="1" t="s">
        <v>1301</v>
      </c>
      <c r="D990" s="1" t="s">
        <v>5190</v>
      </c>
      <c r="E990" s="1" t="s">
        <v>8643</v>
      </c>
      <c r="F990" s="1" t="s">
        <v>66</v>
      </c>
      <c r="G990" s="1" t="s">
        <v>5207</v>
      </c>
      <c r="H990" s="1" t="s">
        <v>5191</v>
      </c>
      <c r="I990" s="1" t="s">
        <v>5208</v>
      </c>
      <c r="J990" s="1">
        <f t="shared" si="27"/>
        <v>95</v>
      </c>
      <c r="K990" s="1">
        <f t="shared" si="28"/>
        <v>0.54736842105263162</v>
      </c>
      <c r="L990" s="1" t="s">
        <v>5209</v>
      </c>
      <c r="M990" s="1">
        <v>20</v>
      </c>
      <c r="N990" s="1" t="s">
        <v>5194</v>
      </c>
      <c r="O990" s="1">
        <v>50</v>
      </c>
      <c r="P990" s="1" t="s">
        <v>5201</v>
      </c>
      <c r="Q990" s="1" t="s">
        <v>57</v>
      </c>
      <c r="R990" s="1" t="s">
        <v>103</v>
      </c>
      <c r="S990" s="1">
        <v>7.4</v>
      </c>
      <c r="T990" s="1" t="s">
        <v>36</v>
      </c>
      <c r="U990" s="1" t="s">
        <v>5196</v>
      </c>
      <c r="V990" s="1" t="s">
        <v>38</v>
      </c>
      <c r="W990" s="1" t="s">
        <v>91</v>
      </c>
      <c r="X990" s="1">
        <v>10000949</v>
      </c>
      <c r="Z990" s="1" t="s">
        <v>5197</v>
      </c>
      <c r="AA990" s="1" t="s">
        <v>41</v>
      </c>
    </row>
    <row r="991" spans="1:27" x14ac:dyDescent="0.3">
      <c r="A991" s="1">
        <v>2013</v>
      </c>
      <c r="B991" s="1" t="s">
        <v>5189</v>
      </c>
      <c r="C991" s="1" t="s">
        <v>1301</v>
      </c>
      <c r="D991" s="1" t="s">
        <v>5190</v>
      </c>
      <c r="E991" s="1" t="s">
        <v>8643</v>
      </c>
      <c r="F991" s="1" t="s">
        <v>66</v>
      </c>
      <c r="G991" s="1" t="s">
        <v>5210</v>
      </c>
      <c r="H991" s="1" t="s">
        <v>5191</v>
      </c>
      <c r="I991" s="1" t="s">
        <v>5211</v>
      </c>
      <c r="J991" s="1">
        <f t="shared" si="27"/>
        <v>95</v>
      </c>
      <c r="K991" s="1">
        <f t="shared" si="28"/>
        <v>0.54736842105263162</v>
      </c>
      <c r="L991" s="1" t="s">
        <v>5212</v>
      </c>
      <c r="M991" s="1">
        <v>19</v>
      </c>
      <c r="N991" s="1" t="s">
        <v>5194</v>
      </c>
      <c r="O991" s="1">
        <v>50</v>
      </c>
      <c r="P991" s="1" t="s">
        <v>5201</v>
      </c>
      <c r="Q991" s="1" t="s">
        <v>57</v>
      </c>
      <c r="R991" s="1" t="s">
        <v>103</v>
      </c>
      <c r="S991" s="1">
        <v>7.4</v>
      </c>
      <c r="T991" s="1" t="s">
        <v>36</v>
      </c>
      <c r="U991" s="1" t="s">
        <v>5196</v>
      </c>
      <c r="V991" s="1" t="s">
        <v>38</v>
      </c>
      <c r="W991" s="1" t="s">
        <v>91</v>
      </c>
      <c r="X991" s="1">
        <v>10000950</v>
      </c>
      <c r="Z991" s="1" t="s">
        <v>5197</v>
      </c>
      <c r="AA991" s="1" t="s">
        <v>41</v>
      </c>
    </row>
    <row r="992" spans="1:27" x14ac:dyDescent="0.3">
      <c r="A992" s="1">
        <v>2013</v>
      </c>
      <c r="B992" s="1" t="s">
        <v>5189</v>
      </c>
      <c r="C992" s="1" t="s">
        <v>5213</v>
      </c>
      <c r="D992" s="1" t="s">
        <v>5190</v>
      </c>
      <c r="E992" s="1" t="s">
        <v>8643</v>
      </c>
      <c r="F992" s="1" t="s">
        <v>66</v>
      </c>
      <c r="G992" s="1" t="s">
        <v>5214</v>
      </c>
      <c r="H992" s="1" t="s">
        <v>5191</v>
      </c>
      <c r="I992" s="1" t="s">
        <v>5215</v>
      </c>
      <c r="J992" s="1">
        <f t="shared" si="27"/>
        <v>95</v>
      </c>
      <c r="K992" s="1">
        <f t="shared" si="28"/>
        <v>0.55789473684210522</v>
      </c>
      <c r="L992" s="1" t="s">
        <v>5216</v>
      </c>
      <c r="M992" s="1">
        <v>50</v>
      </c>
      <c r="N992" s="1" t="s">
        <v>5194</v>
      </c>
      <c r="O992" s="1">
        <v>50</v>
      </c>
      <c r="P992" s="1" t="s">
        <v>5201</v>
      </c>
      <c r="Q992" s="1" t="s">
        <v>57</v>
      </c>
      <c r="R992" s="1" t="s">
        <v>103</v>
      </c>
      <c r="S992" s="1">
        <v>7.4</v>
      </c>
      <c r="T992" s="1" t="s">
        <v>36</v>
      </c>
      <c r="U992" s="1" t="s">
        <v>5196</v>
      </c>
      <c r="V992" s="1" t="s">
        <v>38</v>
      </c>
      <c r="W992" s="1" t="s">
        <v>91</v>
      </c>
      <c r="X992" s="1">
        <v>10000951</v>
      </c>
      <c r="Z992" s="1" t="s">
        <v>5197</v>
      </c>
      <c r="AA992" s="1" t="s">
        <v>41</v>
      </c>
    </row>
    <row r="993" spans="1:27" x14ac:dyDescent="0.3">
      <c r="A993" s="1">
        <v>2013</v>
      </c>
      <c r="B993" s="1" t="s">
        <v>5189</v>
      </c>
      <c r="C993" s="1" t="s">
        <v>5213</v>
      </c>
      <c r="D993" s="1" t="s">
        <v>5190</v>
      </c>
      <c r="E993" s="1" t="s">
        <v>8643</v>
      </c>
      <c r="F993" s="1" t="s">
        <v>66</v>
      </c>
      <c r="G993" s="1" t="s">
        <v>5217</v>
      </c>
      <c r="H993" s="1" t="s">
        <v>5191</v>
      </c>
      <c r="I993" s="1" t="s">
        <v>5218</v>
      </c>
      <c r="J993" s="1">
        <f t="shared" si="27"/>
        <v>95</v>
      </c>
      <c r="K993" s="1">
        <f t="shared" si="28"/>
        <v>0.55789473684210522</v>
      </c>
      <c r="L993" s="1" t="s">
        <v>5219</v>
      </c>
      <c r="M993" s="1">
        <v>141</v>
      </c>
      <c r="N993" s="1" t="s">
        <v>5194</v>
      </c>
      <c r="O993" s="1">
        <v>50</v>
      </c>
      <c r="P993" s="1" t="s">
        <v>5201</v>
      </c>
      <c r="Q993" s="1" t="s">
        <v>57</v>
      </c>
      <c r="R993" s="1" t="s">
        <v>103</v>
      </c>
      <c r="S993" s="1">
        <v>7.4</v>
      </c>
      <c r="T993" s="1" t="s">
        <v>36</v>
      </c>
      <c r="U993" s="1" t="s">
        <v>5196</v>
      </c>
      <c r="V993" s="1" t="s">
        <v>38</v>
      </c>
      <c r="W993" s="1" t="s">
        <v>91</v>
      </c>
      <c r="X993" s="1">
        <v>10000952</v>
      </c>
      <c r="Z993" s="1" t="s">
        <v>5197</v>
      </c>
      <c r="AA993" s="1" t="s">
        <v>41</v>
      </c>
    </row>
    <row r="994" spans="1:27" x14ac:dyDescent="0.3">
      <c r="A994" s="1">
        <v>2013</v>
      </c>
      <c r="B994" s="1" t="s">
        <v>5189</v>
      </c>
      <c r="C994" s="1" t="s">
        <v>1301</v>
      </c>
      <c r="D994" s="1" t="s">
        <v>5190</v>
      </c>
      <c r="E994" s="1" t="s">
        <v>8643</v>
      </c>
      <c r="F994" s="1" t="s">
        <v>66</v>
      </c>
      <c r="G994" s="1" t="s">
        <v>5220</v>
      </c>
      <c r="H994" s="1" t="s">
        <v>5191</v>
      </c>
      <c r="I994" s="1" t="s">
        <v>5221</v>
      </c>
      <c r="J994" s="1">
        <f t="shared" si="27"/>
        <v>95</v>
      </c>
      <c r="K994" s="1">
        <f t="shared" si="28"/>
        <v>0.55789473684210522</v>
      </c>
      <c r="L994" s="1" t="s">
        <v>5222</v>
      </c>
      <c r="M994" s="1">
        <v>195</v>
      </c>
      <c r="N994" s="1" t="s">
        <v>5194</v>
      </c>
      <c r="O994" s="1">
        <v>50</v>
      </c>
      <c r="P994" s="1" t="s">
        <v>5201</v>
      </c>
      <c r="Q994" s="1" t="s">
        <v>57</v>
      </c>
      <c r="R994" s="1" t="s">
        <v>103</v>
      </c>
      <c r="S994" s="1">
        <v>7.4</v>
      </c>
      <c r="T994" s="1" t="s">
        <v>36</v>
      </c>
      <c r="U994" s="1" t="s">
        <v>5196</v>
      </c>
      <c r="V994" s="1" t="s">
        <v>38</v>
      </c>
      <c r="W994" s="1" t="s">
        <v>91</v>
      </c>
      <c r="X994" s="1">
        <v>10000953</v>
      </c>
      <c r="Z994" s="1" t="s">
        <v>5197</v>
      </c>
      <c r="AA994" s="1" t="s">
        <v>41</v>
      </c>
    </row>
    <row r="995" spans="1:27" x14ac:dyDescent="0.3">
      <c r="A995" s="1">
        <v>2013</v>
      </c>
      <c r="B995" s="1" t="s">
        <v>5189</v>
      </c>
      <c r="C995" s="1" t="s">
        <v>5213</v>
      </c>
      <c r="D995" s="1" t="s">
        <v>5190</v>
      </c>
      <c r="E995" s="1" t="s">
        <v>8643</v>
      </c>
      <c r="F995" s="1" t="s">
        <v>66</v>
      </c>
      <c r="G995" s="1" t="s">
        <v>5223</v>
      </c>
      <c r="H995" s="1" t="s">
        <v>5191</v>
      </c>
      <c r="I995" s="1" t="s">
        <v>5224</v>
      </c>
      <c r="J995" s="1">
        <f t="shared" si="27"/>
        <v>95</v>
      </c>
      <c r="K995" s="1">
        <f t="shared" si="28"/>
        <v>0.57894736842105265</v>
      </c>
      <c r="L995" s="1" t="s">
        <v>5225</v>
      </c>
      <c r="M995" s="1">
        <v>64</v>
      </c>
      <c r="N995" s="1" t="s">
        <v>5194</v>
      </c>
      <c r="O995" s="1">
        <v>50</v>
      </c>
      <c r="P995" s="1" t="s">
        <v>5201</v>
      </c>
      <c r="Q995" s="1" t="s">
        <v>57</v>
      </c>
      <c r="R995" s="1" t="s">
        <v>103</v>
      </c>
      <c r="S995" s="1">
        <v>7.4</v>
      </c>
      <c r="T995" s="1" t="s">
        <v>36</v>
      </c>
      <c r="U995" s="1" t="s">
        <v>5196</v>
      </c>
      <c r="V995" s="1" t="s">
        <v>38</v>
      </c>
      <c r="W995" s="1" t="s">
        <v>91</v>
      </c>
      <c r="X995" s="1">
        <v>10000954</v>
      </c>
      <c r="Z995" s="1" t="s">
        <v>5197</v>
      </c>
      <c r="AA995" s="1" t="s">
        <v>41</v>
      </c>
    </row>
    <row r="996" spans="1:27" x14ac:dyDescent="0.3">
      <c r="A996" s="1">
        <v>2013</v>
      </c>
      <c r="B996" s="1" t="s">
        <v>5189</v>
      </c>
      <c r="C996" s="1" t="s">
        <v>1301</v>
      </c>
      <c r="D996" s="1" t="s">
        <v>5190</v>
      </c>
      <c r="E996" s="1" t="s">
        <v>8643</v>
      </c>
      <c r="F996" s="1" t="s">
        <v>66</v>
      </c>
      <c r="G996" s="1" t="s">
        <v>5226</v>
      </c>
      <c r="H996" s="1" t="s">
        <v>5191</v>
      </c>
      <c r="I996" s="1" t="s">
        <v>5227</v>
      </c>
      <c r="J996" s="1">
        <f t="shared" si="27"/>
        <v>95</v>
      </c>
      <c r="K996" s="1">
        <f t="shared" si="28"/>
        <v>0.57894736842105265</v>
      </c>
      <c r="L996" s="1" t="s">
        <v>5228</v>
      </c>
      <c r="M996" s="1">
        <v>370</v>
      </c>
      <c r="N996" s="1" t="s">
        <v>5194</v>
      </c>
      <c r="O996" s="1">
        <v>50</v>
      </c>
      <c r="P996" s="1" t="s">
        <v>5201</v>
      </c>
      <c r="Q996" s="1" t="s">
        <v>57</v>
      </c>
      <c r="R996" s="1" t="s">
        <v>103</v>
      </c>
      <c r="S996" s="1">
        <v>7.4</v>
      </c>
      <c r="T996" s="1" t="s">
        <v>36</v>
      </c>
      <c r="U996" s="1" t="s">
        <v>5196</v>
      </c>
      <c r="V996" s="1" t="s">
        <v>38</v>
      </c>
      <c r="W996" s="1" t="s">
        <v>91</v>
      </c>
      <c r="X996" s="1">
        <v>10000955</v>
      </c>
      <c r="Z996" s="1" t="s">
        <v>5197</v>
      </c>
      <c r="AA996" s="1" t="s">
        <v>41</v>
      </c>
    </row>
    <row r="997" spans="1:27" x14ac:dyDescent="0.3">
      <c r="A997" s="1">
        <v>2013</v>
      </c>
      <c r="B997" s="1" t="s">
        <v>5189</v>
      </c>
      <c r="C997" s="1" t="s">
        <v>1301</v>
      </c>
      <c r="D997" s="1" t="s">
        <v>5190</v>
      </c>
      <c r="E997" s="1" t="s">
        <v>8643</v>
      </c>
      <c r="F997" s="1" t="s">
        <v>66</v>
      </c>
      <c r="G997" s="1" t="s">
        <v>5229</v>
      </c>
      <c r="H997" s="1" t="s">
        <v>5191</v>
      </c>
      <c r="I997" s="1" t="s">
        <v>5230</v>
      </c>
      <c r="J997" s="1">
        <f t="shared" si="27"/>
        <v>95</v>
      </c>
      <c r="K997" s="1">
        <f t="shared" si="28"/>
        <v>0.52631578947368418</v>
      </c>
      <c r="L997" s="1" t="s">
        <v>5231</v>
      </c>
      <c r="M997" s="1">
        <v>153</v>
      </c>
      <c r="N997" s="1" t="s">
        <v>5194</v>
      </c>
      <c r="O997" s="1">
        <v>50</v>
      </c>
      <c r="P997" s="1" t="s">
        <v>5201</v>
      </c>
      <c r="Q997" s="1" t="s">
        <v>57</v>
      </c>
      <c r="R997" s="1" t="s">
        <v>103</v>
      </c>
      <c r="S997" s="1">
        <v>7.4</v>
      </c>
      <c r="T997" s="1" t="s">
        <v>36</v>
      </c>
      <c r="U997" s="1" t="s">
        <v>5196</v>
      </c>
      <c r="V997" s="1" t="s">
        <v>38</v>
      </c>
      <c r="W997" s="1" t="s">
        <v>91</v>
      </c>
      <c r="X997" s="1">
        <v>10000956</v>
      </c>
      <c r="Z997" s="1" t="s">
        <v>5197</v>
      </c>
      <c r="AA997" s="1" t="s">
        <v>41</v>
      </c>
    </row>
    <row r="998" spans="1:27" x14ac:dyDescent="0.3">
      <c r="A998" s="1">
        <v>2013</v>
      </c>
      <c r="B998" s="1" t="s">
        <v>5232</v>
      </c>
      <c r="C998" s="1" t="s">
        <v>3112</v>
      </c>
      <c r="D998" s="1" t="s">
        <v>5233</v>
      </c>
      <c r="E998" s="1" t="s">
        <v>5240</v>
      </c>
      <c r="F998" s="1" t="s">
        <v>66</v>
      </c>
      <c r="G998" s="1" t="s">
        <v>5234</v>
      </c>
      <c r="H998" s="1" t="s">
        <v>5235</v>
      </c>
      <c r="I998" s="1" t="s">
        <v>5236</v>
      </c>
      <c r="J998" s="1">
        <f t="shared" si="27"/>
        <v>81</v>
      </c>
      <c r="K998" s="1">
        <f t="shared" si="28"/>
        <v>0.59259259259259256</v>
      </c>
      <c r="L998" s="1" t="s">
        <v>5237</v>
      </c>
      <c r="M998" s="1">
        <v>6.68</v>
      </c>
      <c r="N998" s="1" t="s">
        <v>4973</v>
      </c>
      <c r="O998" s="1">
        <v>40</v>
      </c>
      <c r="P998" s="1" t="s">
        <v>36</v>
      </c>
      <c r="Q998" s="1" t="s">
        <v>57</v>
      </c>
      <c r="R998" s="1" t="s">
        <v>58</v>
      </c>
      <c r="S998" s="1" t="s">
        <v>59</v>
      </c>
      <c r="T998" s="1" t="s">
        <v>36</v>
      </c>
      <c r="U998" s="1" t="s">
        <v>5238</v>
      </c>
      <c r="V998" s="1" t="s">
        <v>38</v>
      </c>
      <c r="W998" s="1" t="s">
        <v>91</v>
      </c>
      <c r="X998" s="1">
        <v>10000957</v>
      </c>
      <c r="Z998" s="1" t="s">
        <v>5239</v>
      </c>
      <c r="AA998" s="1" t="s">
        <v>41</v>
      </c>
    </row>
    <row r="999" spans="1:27" x14ac:dyDescent="0.3">
      <c r="A999" s="1">
        <v>2013</v>
      </c>
      <c r="B999" s="1" t="s">
        <v>5232</v>
      </c>
      <c r="C999" s="1" t="s">
        <v>3112</v>
      </c>
      <c r="D999" s="1" t="s">
        <v>5233</v>
      </c>
      <c r="E999" s="1" t="s">
        <v>5240</v>
      </c>
      <c r="F999" s="1" t="s">
        <v>66</v>
      </c>
      <c r="G999" s="1" t="s">
        <v>5241</v>
      </c>
      <c r="H999" s="1" t="s">
        <v>5235</v>
      </c>
      <c r="I999" s="1" t="s">
        <v>5242</v>
      </c>
      <c r="J999" s="1">
        <f t="shared" si="27"/>
        <v>81</v>
      </c>
      <c r="K999" s="1">
        <f t="shared" si="28"/>
        <v>0.49382716049382713</v>
      </c>
      <c r="L999" s="1" t="s">
        <v>5243</v>
      </c>
      <c r="M999" s="1">
        <v>6.13</v>
      </c>
      <c r="N999" s="1" t="s">
        <v>4973</v>
      </c>
      <c r="O999" s="1">
        <v>40</v>
      </c>
      <c r="P999" s="1" t="s">
        <v>36</v>
      </c>
      <c r="Q999" s="1" t="s">
        <v>57</v>
      </c>
      <c r="R999" s="1" t="s">
        <v>58</v>
      </c>
      <c r="S999" s="1" t="s">
        <v>59</v>
      </c>
      <c r="T999" s="1" t="s">
        <v>36</v>
      </c>
      <c r="U999" s="1" t="s">
        <v>5238</v>
      </c>
      <c r="V999" s="1" t="s">
        <v>38</v>
      </c>
      <c r="W999" s="1" t="s">
        <v>91</v>
      </c>
      <c r="X999" s="1">
        <v>10000958</v>
      </c>
      <c r="Z999" s="1" t="s">
        <v>5239</v>
      </c>
      <c r="AA999" s="1" t="s">
        <v>41</v>
      </c>
    </row>
    <row r="1000" spans="1:27" x14ac:dyDescent="0.3">
      <c r="A1000" s="1">
        <v>2013</v>
      </c>
      <c r="B1000" s="1" t="s">
        <v>5232</v>
      </c>
      <c r="C1000" s="1" t="s">
        <v>3112</v>
      </c>
      <c r="D1000" s="1" t="s">
        <v>5233</v>
      </c>
      <c r="E1000" s="1" t="s">
        <v>5240</v>
      </c>
      <c r="F1000" s="1" t="s">
        <v>66</v>
      </c>
      <c r="G1000" s="1" t="s">
        <v>2329</v>
      </c>
      <c r="H1000" s="1" t="s">
        <v>5235</v>
      </c>
      <c r="I1000" s="1" t="s">
        <v>5244</v>
      </c>
      <c r="J1000" s="1">
        <f t="shared" si="27"/>
        <v>80</v>
      </c>
      <c r="K1000" s="1">
        <f t="shared" si="28"/>
        <v>0.61250000000000004</v>
      </c>
      <c r="L1000" s="1" t="s">
        <v>5245</v>
      </c>
      <c r="M1000" s="1">
        <v>4.58</v>
      </c>
      <c r="N1000" s="1" t="s">
        <v>4973</v>
      </c>
      <c r="O1000" s="1">
        <v>40</v>
      </c>
      <c r="P1000" s="1" t="s">
        <v>36</v>
      </c>
      <c r="Q1000" s="1" t="s">
        <v>57</v>
      </c>
      <c r="R1000" s="1" t="s">
        <v>58</v>
      </c>
      <c r="S1000" s="1" t="s">
        <v>59</v>
      </c>
      <c r="T1000" s="1" t="s">
        <v>36</v>
      </c>
      <c r="U1000" s="1" t="s">
        <v>5238</v>
      </c>
      <c r="V1000" s="1" t="s">
        <v>38</v>
      </c>
      <c r="W1000" s="1" t="s">
        <v>91</v>
      </c>
      <c r="X1000" s="1">
        <v>10000959</v>
      </c>
      <c r="Z1000" s="1" t="s">
        <v>5239</v>
      </c>
      <c r="AA1000" s="1" t="s">
        <v>41</v>
      </c>
    </row>
    <row r="1001" spans="1:27" x14ac:dyDescent="0.3">
      <c r="A1001" s="1">
        <v>2013</v>
      </c>
      <c r="B1001" s="1" t="s">
        <v>5232</v>
      </c>
      <c r="C1001" s="1" t="s">
        <v>3112</v>
      </c>
      <c r="D1001" s="1" t="s">
        <v>5233</v>
      </c>
      <c r="E1001" s="1" t="s">
        <v>5240</v>
      </c>
      <c r="F1001" s="1" t="s">
        <v>66</v>
      </c>
      <c r="G1001" s="1" t="s">
        <v>5246</v>
      </c>
      <c r="H1001" s="1" t="s">
        <v>5235</v>
      </c>
      <c r="I1001" s="1" t="s">
        <v>5247</v>
      </c>
      <c r="J1001" s="1">
        <f t="shared" si="27"/>
        <v>81</v>
      </c>
      <c r="K1001" s="1">
        <f t="shared" si="28"/>
        <v>0.58024691358024694</v>
      </c>
      <c r="L1001" s="1" t="s">
        <v>5248</v>
      </c>
      <c r="M1001" s="1">
        <v>6.49</v>
      </c>
      <c r="N1001" s="1" t="s">
        <v>4973</v>
      </c>
      <c r="O1001" s="1">
        <v>40</v>
      </c>
      <c r="P1001" s="1" t="s">
        <v>36</v>
      </c>
      <c r="Q1001" s="1" t="s">
        <v>57</v>
      </c>
      <c r="R1001" s="1" t="s">
        <v>58</v>
      </c>
      <c r="S1001" s="1" t="s">
        <v>59</v>
      </c>
      <c r="T1001" s="1" t="s">
        <v>36</v>
      </c>
      <c r="U1001" s="1" t="s">
        <v>5238</v>
      </c>
      <c r="V1001" s="1" t="s">
        <v>38</v>
      </c>
      <c r="W1001" s="1" t="s">
        <v>91</v>
      </c>
      <c r="X1001" s="1">
        <v>10000960</v>
      </c>
      <c r="Z1001" s="1" t="s">
        <v>5239</v>
      </c>
      <c r="AA1001" s="1" t="s">
        <v>41</v>
      </c>
    </row>
    <row r="1002" spans="1:27" x14ac:dyDescent="0.3">
      <c r="A1002" s="1">
        <v>2013</v>
      </c>
      <c r="B1002" s="1" t="s">
        <v>5232</v>
      </c>
      <c r="C1002" s="1" t="s">
        <v>3112</v>
      </c>
      <c r="D1002" s="1" t="s">
        <v>5233</v>
      </c>
      <c r="E1002" s="1" t="s">
        <v>5240</v>
      </c>
      <c r="F1002" s="1" t="s">
        <v>66</v>
      </c>
      <c r="G1002" s="1" t="s">
        <v>5249</v>
      </c>
      <c r="H1002" s="1" t="s">
        <v>5235</v>
      </c>
      <c r="I1002" s="1" t="s">
        <v>5250</v>
      </c>
      <c r="J1002" s="1">
        <f t="shared" si="27"/>
        <v>81</v>
      </c>
      <c r="K1002" s="1">
        <f t="shared" si="28"/>
        <v>0.50617283950617287</v>
      </c>
      <c r="L1002" s="1" t="s">
        <v>5251</v>
      </c>
      <c r="M1002" s="1">
        <v>73.3</v>
      </c>
      <c r="N1002" s="1" t="s">
        <v>4973</v>
      </c>
      <c r="O1002" s="1">
        <v>40</v>
      </c>
      <c r="P1002" s="1" t="s">
        <v>36</v>
      </c>
      <c r="Q1002" s="1" t="s">
        <v>57</v>
      </c>
      <c r="R1002" s="1" t="s">
        <v>58</v>
      </c>
      <c r="S1002" s="1" t="s">
        <v>59</v>
      </c>
      <c r="T1002" s="1" t="s">
        <v>36</v>
      </c>
      <c r="U1002" s="1" t="s">
        <v>5238</v>
      </c>
      <c r="V1002" s="1" t="s">
        <v>38</v>
      </c>
      <c r="W1002" s="1" t="s">
        <v>91</v>
      </c>
      <c r="X1002" s="1">
        <v>10000961</v>
      </c>
      <c r="Z1002" s="1" t="s">
        <v>5239</v>
      </c>
      <c r="AA1002" s="1" t="s">
        <v>41</v>
      </c>
    </row>
    <row r="1003" spans="1:27" x14ac:dyDescent="0.3">
      <c r="A1003" s="1">
        <v>2013</v>
      </c>
      <c r="B1003" s="1" t="s">
        <v>5252</v>
      </c>
      <c r="C1003" s="1" t="s">
        <v>5253</v>
      </c>
      <c r="D1003" s="1" t="s">
        <v>5254</v>
      </c>
      <c r="E1003" s="1" t="s">
        <v>5264</v>
      </c>
      <c r="F1003" s="1" t="s">
        <v>26</v>
      </c>
      <c r="G1003" s="1" t="s">
        <v>5255</v>
      </c>
      <c r="H1003" s="1" t="s">
        <v>5256</v>
      </c>
      <c r="I1003" s="1" t="s">
        <v>5257</v>
      </c>
      <c r="J1003" s="1">
        <f t="shared" si="27"/>
        <v>15</v>
      </c>
      <c r="K1003" s="1">
        <f t="shared" si="28"/>
        <v>0.6</v>
      </c>
      <c r="L1003" s="1" t="s">
        <v>5258</v>
      </c>
      <c r="M1003" s="1">
        <v>83.2</v>
      </c>
      <c r="N1003" s="1" t="s">
        <v>5259</v>
      </c>
      <c r="O1003" s="1">
        <v>40</v>
      </c>
      <c r="P1003" s="1" t="s">
        <v>5260</v>
      </c>
      <c r="Q1003" s="1" t="s">
        <v>33</v>
      </c>
      <c r="R1003" s="1" t="s">
        <v>103</v>
      </c>
      <c r="S1003" s="1">
        <v>7.3999999999999897</v>
      </c>
      <c r="T1003" s="1" t="s">
        <v>36</v>
      </c>
      <c r="U1003" s="1" t="s">
        <v>5261</v>
      </c>
      <c r="V1003" s="1" t="s">
        <v>5262</v>
      </c>
      <c r="W1003" s="1" t="s">
        <v>91</v>
      </c>
      <c r="X1003" s="1">
        <v>10000962</v>
      </c>
      <c r="Z1003" s="1" t="s">
        <v>5263</v>
      </c>
      <c r="AA1003" s="1" t="s">
        <v>41</v>
      </c>
    </row>
    <row r="1004" spans="1:27" x14ac:dyDescent="0.3">
      <c r="A1004" s="1">
        <v>2013</v>
      </c>
      <c r="B1004" s="1" t="s">
        <v>5252</v>
      </c>
      <c r="C1004" s="1" t="s">
        <v>5253</v>
      </c>
      <c r="D1004" s="1" t="s">
        <v>5254</v>
      </c>
      <c r="E1004" s="1" t="s">
        <v>5264</v>
      </c>
      <c r="F1004" s="1" t="s">
        <v>26</v>
      </c>
      <c r="G1004" s="1" t="s">
        <v>5255</v>
      </c>
      <c r="H1004" s="1" t="s">
        <v>5265</v>
      </c>
      <c r="I1004" s="1" t="s">
        <v>5257</v>
      </c>
      <c r="J1004" s="1">
        <f t="shared" si="27"/>
        <v>15</v>
      </c>
      <c r="K1004" s="1">
        <f t="shared" si="28"/>
        <v>0.6</v>
      </c>
      <c r="L1004" s="1" t="s">
        <v>5266</v>
      </c>
      <c r="M1004" s="1">
        <v>33.9</v>
      </c>
      <c r="N1004" s="1" t="s">
        <v>5259</v>
      </c>
      <c r="O1004" s="1">
        <v>40</v>
      </c>
      <c r="P1004" s="1" t="s">
        <v>5260</v>
      </c>
      <c r="Q1004" s="1" t="s">
        <v>33</v>
      </c>
      <c r="R1004" s="1" t="s">
        <v>103</v>
      </c>
      <c r="S1004" s="1">
        <v>7.3999999999999897</v>
      </c>
      <c r="T1004" s="1" t="s">
        <v>36</v>
      </c>
      <c r="U1004" s="1" t="s">
        <v>5261</v>
      </c>
      <c r="V1004" s="1" t="s">
        <v>5262</v>
      </c>
      <c r="W1004" s="1" t="s">
        <v>91</v>
      </c>
      <c r="X1004" s="1">
        <v>10000962</v>
      </c>
      <c r="Z1004" s="1" t="s">
        <v>5263</v>
      </c>
      <c r="AA1004" s="1" t="s">
        <v>41</v>
      </c>
    </row>
    <row r="1005" spans="1:27" x14ac:dyDescent="0.3">
      <c r="A1005" s="1">
        <v>2013</v>
      </c>
      <c r="B1005" s="1" t="s">
        <v>5252</v>
      </c>
      <c r="C1005" s="1" t="s">
        <v>5253</v>
      </c>
      <c r="D1005" s="1" t="s">
        <v>5254</v>
      </c>
      <c r="E1005" s="1" t="s">
        <v>5264</v>
      </c>
      <c r="F1005" s="1" t="s">
        <v>26</v>
      </c>
      <c r="G1005" s="1" t="s">
        <v>5267</v>
      </c>
      <c r="H1005" s="1" t="s">
        <v>5256</v>
      </c>
      <c r="I1005" s="1" t="s">
        <v>5268</v>
      </c>
      <c r="J1005" s="1">
        <f t="shared" si="27"/>
        <v>19</v>
      </c>
      <c r="K1005" s="1">
        <f t="shared" si="28"/>
        <v>0.36842105263157893</v>
      </c>
      <c r="L1005" s="1" t="s">
        <v>5269</v>
      </c>
      <c r="M1005" s="1">
        <v>145.1</v>
      </c>
      <c r="N1005" s="1" t="s">
        <v>5259</v>
      </c>
      <c r="O1005" s="1">
        <v>40</v>
      </c>
      <c r="P1005" s="1" t="s">
        <v>5260</v>
      </c>
      <c r="Q1005" s="1" t="s">
        <v>33</v>
      </c>
      <c r="R1005" s="1" t="s">
        <v>103</v>
      </c>
      <c r="S1005" s="1">
        <v>7.3999999999999897</v>
      </c>
      <c r="T1005" s="1" t="s">
        <v>36</v>
      </c>
      <c r="U1005" s="1" t="s">
        <v>5261</v>
      </c>
      <c r="V1005" s="1" t="s">
        <v>5270</v>
      </c>
      <c r="W1005" s="1" t="s">
        <v>91</v>
      </c>
      <c r="X1005" s="1">
        <v>10000963</v>
      </c>
      <c r="Z1005" s="1" t="s">
        <v>5263</v>
      </c>
      <c r="AA1005" s="1" t="s">
        <v>41</v>
      </c>
    </row>
    <row r="1006" spans="1:27" x14ac:dyDescent="0.3">
      <c r="A1006" s="1">
        <v>2013</v>
      </c>
      <c r="B1006" s="1" t="s">
        <v>5252</v>
      </c>
      <c r="C1006" s="1" t="s">
        <v>5253</v>
      </c>
      <c r="D1006" s="1" t="s">
        <v>5254</v>
      </c>
      <c r="E1006" s="1" t="s">
        <v>5264</v>
      </c>
      <c r="F1006" s="1" t="s">
        <v>26</v>
      </c>
      <c r="G1006" s="1" t="s">
        <v>5267</v>
      </c>
      <c r="H1006" s="1" t="s">
        <v>5265</v>
      </c>
      <c r="I1006" s="1" t="s">
        <v>5268</v>
      </c>
      <c r="J1006" s="1">
        <f t="shared" si="27"/>
        <v>19</v>
      </c>
      <c r="K1006" s="1">
        <f t="shared" si="28"/>
        <v>0.36842105263157893</v>
      </c>
      <c r="L1006" s="1" t="s">
        <v>5271</v>
      </c>
      <c r="M1006" s="1">
        <v>52.3</v>
      </c>
      <c r="N1006" s="1" t="s">
        <v>5259</v>
      </c>
      <c r="O1006" s="1">
        <v>40</v>
      </c>
      <c r="P1006" s="1" t="s">
        <v>5260</v>
      </c>
      <c r="Q1006" s="1" t="s">
        <v>33</v>
      </c>
      <c r="R1006" s="1" t="s">
        <v>103</v>
      </c>
      <c r="S1006" s="1">
        <v>7.3999999999999897</v>
      </c>
      <c r="T1006" s="1" t="s">
        <v>36</v>
      </c>
      <c r="U1006" s="1" t="s">
        <v>5261</v>
      </c>
      <c r="V1006" s="1" t="s">
        <v>5270</v>
      </c>
      <c r="W1006" s="1" t="s">
        <v>91</v>
      </c>
      <c r="X1006" s="1">
        <v>10000963</v>
      </c>
      <c r="Z1006" s="1" t="s">
        <v>5263</v>
      </c>
      <c r="AA1006" s="1" t="s">
        <v>41</v>
      </c>
    </row>
    <row r="1007" spans="1:27" x14ac:dyDescent="0.3">
      <c r="A1007" s="1">
        <v>2013</v>
      </c>
      <c r="B1007" s="1" t="s">
        <v>5272</v>
      </c>
      <c r="C1007" s="1" t="s">
        <v>5273</v>
      </c>
      <c r="D1007" s="1" t="s">
        <v>5274</v>
      </c>
      <c r="E1007" s="1" t="s">
        <v>5275</v>
      </c>
      <c r="F1007" s="1" t="s">
        <v>66</v>
      </c>
      <c r="G1007" s="1" t="s">
        <v>639</v>
      </c>
      <c r="H1007" s="1" t="s">
        <v>5276</v>
      </c>
      <c r="I1007" s="1" t="s">
        <v>5277</v>
      </c>
      <c r="J1007" s="1">
        <f t="shared" si="27"/>
        <v>67</v>
      </c>
      <c r="K1007" s="1">
        <f t="shared" si="28"/>
        <v>0.5074626865671642</v>
      </c>
      <c r="L1007" s="1" t="s">
        <v>36</v>
      </c>
      <c r="M1007" s="1" t="str">
        <f t="shared" ref="M1007:M1008" si="40">IF(L1007="Not reported","N/A","")</f>
        <v>N/A</v>
      </c>
      <c r="N1007" s="1" t="s">
        <v>5278</v>
      </c>
      <c r="O1007" s="1">
        <v>30</v>
      </c>
      <c r="P1007" s="1" t="s">
        <v>5279</v>
      </c>
      <c r="Q1007" s="1" t="str">
        <f ca="1">IFERROR(__xludf.DUMMYFUNCTION("IFNA(IFS(REGEXMATCH(R1008,""MgCl""),""MgCl"",REGEXMATCH(R1008,""CaCl""),""CaCl"", REGEXMATCH(R1008,""MgCl CaCl""),""MgCl CaCl""),""None"")
"),"MgCl")</f>
        <v>MgCl</v>
      </c>
      <c r="R1007" s="1" t="s">
        <v>103</v>
      </c>
      <c r="S1007" s="1">
        <v>7.4</v>
      </c>
      <c r="T1007" s="1" t="s">
        <v>36</v>
      </c>
      <c r="U1007" s="1" t="s">
        <v>5280</v>
      </c>
      <c r="V1007" s="1" t="s">
        <v>38</v>
      </c>
      <c r="W1007" s="1" t="s">
        <v>91</v>
      </c>
      <c r="X1007" s="1">
        <v>10000964</v>
      </c>
      <c r="Z1007" s="1" t="s">
        <v>5281</v>
      </c>
      <c r="AA1007" s="1" t="s">
        <v>41</v>
      </c>
    </row>
    <row r="1008" spans="1:27" x14ac:dyDescent="0.3">
      <c r="A1008" s="1">
        <v>2013</v>
      </c>
      <c r="B1008" s="1" t="s">
        <v>5272</v>
      </c>
      <c r="C1008" s="1" t="s">
        <v>5273</v>
      </c>
      <c r="D1008" s="1" t="s">
        <v>5274</v>
      </c>
      <c r="E1008" s="1" t="s">
        <v>5275</v>
      </c>
      <c r="F1008" s="1" t="s">
        <v>66</v>
      </c>
      <c r="G1008" s="1" t="s">
        <v>5282</v>
      </c>
      <c r="H1008" s="1" t="s">
        <v>5276</v>
      </c>
      <c r="I1008" s="1" t="s">
        <v>5283</v>
      </c>
      <c r="J1008" s="1">
        <f t="shared" si="27"/>
        <v>30</v>
      </c>
      <c r="K1008" s="1">
        <f t="shared" si="28"/>
        <v>0.46666666666666667</v>
      </c>
      <c r="L1008" s="1" t="s">
        <v>36</v>
      </c>
      <c r="M1008" s="1" t="str">
        <f t="shared" si="40"/>
        <v>N/A</v>
      </c>
      <c r="N1008" s="1" t="s">
        <v>5278</v>
      </c>
      <c r="O1008" s="1">
        <v>30</v>
      </c>
      <c r="P1008" s="1" t="s">
        <v>5279</v>
      </c>
      <c r="Q1008" s="1" t="str">
        <f ca="1">IFERROR(__xludf.DUMMYFUNCTION("IFNA(IFS(REGEXMATCH(R1009,""MgCl""),""MgCl"",REGEXMATCH(R1009,""CaCl""),""CaCl"", REGEXMATCH(R1009,""MgCl CaCl""),""MgCl CaCl""),""None"")
"),"MgCl")</f>
        <v>MgCl</v>
      </c>
      <c r="R1008" s="1" t="s">
        <v>103</v>
      </c>
      <c r="S1008" s="1">
        <v>7.4</v>
      </c>
      <c r="T1008" s="1" t="s">
        <v>36</v>
      </c>
      <c r="U1008" s="1" t="s">
        <v>5280</v>
      </c>
      <c r="V1008" s="1" t="s">
        <v>5284</v>
      </c>
      <c r="W1008" s="1" t="s">
        <v>91</v>
      </c>
      <c r="X1008" s="1">
        <v>10000965</v>
      </c>
      <c r="Z1008" s="1" t="s">
        <v>5281</v>
      </c>
      <c r="AA1008" s="1" t="s">
        <v>41</v>
      </c>
    </row>
    <row r="1009" spans="1:28" x14ac:dyDescent="0.3">
      <c r="A1009" s="1">
        <v>2013</v>
      </c>
      <c r="B1009" s="1" t="s">
        <v>5067</v>
      </c>
      <c r="C1009" s="1" t="s">
        <v>4801</v>
      </c>
      <c r="D1009" s="1" t="s">
        <v>5285</v>
      </c>
      <c r="E1009" s="1" t="s">
        <v>5286</v>
      </c>
      <c r="F1009" s="1" t="s">
        <v>26</v>
      </c>
      <c r="G1009" s="1" t="s">
        <v>855</v>
      </c>
      <c r="H1009" s="1" t="s">
        <v>5287</v>
      </c>
      <c r="I1009" s="1" t="s">
        <v>5288</v>
      </c>
      <c r="J1009" s="1">
        <f t="shared" si="27"/>
        <v>90</v>
      </c>
      <c r="K1009" s="1">
        <f t="shared" si="28"/>
        <v>0.4777777777777778</v>
      </c>
      <c r="L1009" s="1" t="s">
        <v>5071</v>
      </c>
      <c r="M1009" s="1">
        <v>81.3</v>
      </c>
      <c r="N1009" s="1" t="s">
        <v>5289</v>
      </c>
      <c r="O1009" s="1">
        <v>45</v>
      </c>
      <c r="P1009" s="1" t="s">
        <v>5290</v>
      </c>
      <c r="Q1009" s="1" t="s">
        <v>33</v>
      </c>
      <c r="R1009" s="1" t="s">
        <v>103</v>
      </c>
      <c r="S1009" s="1" t="s">
        <v>59</v>
      </c>
      <c r="T1009" s="1" t="s">
        <v>36</v>
      </c>
      <c r="U1009" s="1" t="s">
        <v>5291</v>
      </c>
      <c r="V1009" s="1" t="s">
        <v>38</v>
      </c>
      <c r="W1009" s="1" t="s">
        <v>91</v>
      </c>
      <c r="X1009" s="1">
        <v>10000966</v>
      </c>
      <c r="Z1009" s="1" t="s">
        <v>5292</v>
      </c>
      <c r="AA1009" s="1" t="s">
        <v>41</v>
      </c>
    </row>
    <row r="1010" spans="1:28" x14ac:dyDescent="0.3">
      <c r="A1010" s="1">
        <v>2013</v>
      </c>
      <c r="B1010" s="1" t="s">
        <v>5293</v>
      </c>
      <c r="C1010" s="1" t="s">
        <v>5294</v>
      </c>
      <c r="D1010" s="1" t="s">
        <v>5295</v>
      </c>
      <c r="E1010" s="1" t="s">
        <v>5296</v>
      </c>
      <c r="F1010" s="1" t="s">
        <v>66</v>
      </c>
      <c r="G1010" s="1" t="s">
        <v>5297</v>
      </c>
      <c r="H1010" s="1" t="s">
        <v>5298</v>
      </c>
      <c r="I1010" s="1" t="s">
        <v>5299</v>
      </c>
      <c r="J1010" s="1">
        <f t="shared" si="27"/>
        <v>111</v>
      </c>
      <c r="K1010" s="1">
        <f t="shared" si="28"/>
        <v>0.54054054054054057</v>
      </c>
      <c r="L1010" s="1" t="s">
        <v>5300</v>
      </c>
      <c r="M1010" s="1">
        <v>150</v>
      </c>
      <c r="N1010" s="1" t="s">
        <v>5301</v>
      </c>
      <c r="O1010" s="1">
        <v>40</v>
      </c>
      <c r="P1010" s="1" t="s">
        <v>5302</v>
      </c>
      <c r="Q1010" s="1" t="s">
        <v>33</v>
      </c>
      <c r="R1010" s="1" t="s">
        <v>315</v>
      </c>
      <c r="S1010" s="1">
        <v>7.4</v>
      </c>
      <c r="T1010" s="1" t="s">
        <v>36</v>
      </c>
      <c r="U1010" s="1" t="s">
        <v>5303</v>
      </c>
      <c r="V1010" s="1" t="s">
        <v>38</v>
      </c>
      <c r="W1010" s="1" t="s">
        <v>91</v>
      </c>
      <c r="X1010" s="1">
        <v>10000967</v>
      </c>
      <c r="Z1010" s="1" t="s">
        <v>3719</v>
      </c>
      <c r="AA1010" s="1" t="s">
        <v>41</v>
      </c>
    </row>
    <row r="1011" spans="1:28" x14ac:dyDescent="0.3">
      <c r="A1011" s="1">
        <v>2013</v>
      </c>
      <c r="B1011" s="1" t="s">
        <v>5304</v>
      </c>
      <c r="C1011" s="1" t="s">
        <v>5305</v>
      </c>
      <c r="D1011" s="1" t="s">
        <v>5306</v>
      </c>
      <c r="E1011" s="1" t="s">
        <v>5307</v>
      </c>
      <c r="F1011" s="1" t="s">
        <v>66</v>
      </c>
      <c r="G1011" s="1" t="s">
        <v>5308</v>
      </c>
      <c r="H1011" s="1" t="s">
        <v>5309</v>
      </c>
      <c r="I1011" s="1" t="s">
        <v>5310</v>
      </c>
      <c r="J1011" s="1">
        <f t="shared" si="27"/>
        <v>80</v>
      </c>
      <c r="K1011" s="1">
        <f t="shared" si="28"/>
        <v>0.52500000000000002</v>
      </c>
      <c r="L1011" s="1" t="s">
        <v>5311</v>
      </c>
      <c r="M1011" s="1">
        <v>47</v>
      </c>
      <c r="N1011" s="1" t="s">
        <v>3867</v>
      </c>
      <c r="O1011" s="1">
        <v>40</v>
      </c>
      <c r="P1011" s="1" t="s">
        <v>5312</v>
      </c>
      <c r="Q1011" s="1" t="s">
        <v>33</v>
      </c>
      <c r="R1011" s="1" t="s">
        <v>34</v>
      </c>
      <c r="S1011" s="1" t="s">
        <v>73</v>
      </c>
      <c r="T1011" s="1" t="s">
        <v>36</v>
      </c>
      <c r="U1011" s="1" t="s">
        <v>5313</v>
      </c>
      <c r="V1011" s="1" t="s">
        <v>38</v>
      </c>
      <c r="W1011" s="1" t="s">
        <v>5314</v>
      </c>
      <c r="X1011" s="1">
        <v>10000968</v>
      </c>
      <c r="Z1011" s="1" t="s">
        <v>4652</v>
      </c>
      <c r="AA1011" s="1" t="s">
        <v>41</v>
      </c>
      <c r="AB1011" s="1" t="s">
        <v>8500</v>
      </c>
    </row>
    <row r="1012" spans="1:28" x14ac:dyDescent="0.3">
      <c r="A1012" s="1">
        <v>2014</v>
      </c>
      <c r="B1012" s="1" t="s">
        <v>5315</v>
      </c>
      <c r="C1012" s="1" t="s">
        <v>5316</v>
      </c>
      <c r="D1012" s="1" t="s">
        <v>5317</v>
      </c>
      <c r="E1012" s="1" t="s">
        <v>8644</v>
      </c>
      <c r="F1012" s="1" t="s">
        <v>66</v>
      </c>
      <c r="G1012" s="1" t="s">
        <v>4432</v>
      </c>
      <c r="H1012" s="1" t="s">
        <v>5318</v>
      </c>
      <c r="I1012" s="1" t="s">
        <v>5319</v>
      </c>
      <c r="J1012" s="1">
        <f t="shared" si="27"/>
        <v>81</v>
      </c>
      <c r="K1012" s="1">
        <f t="shared" si="28"/>
        <v>0.53086419753086422</v>
      </c>
      <c r="L1012" s="1" t="s">
        <v>36</v>
      </c>
      <c r="M1012" s="1" t="str">
        <f t="shared" ref="M1012:M1023" si="41">IF(L1012="Not reported","N/A","")</f>
        <v>N/A</v>
      </c>
      <c r="N1012" s="1" t="s">
        <v>5320</v>
      </c>
      <c r="O1012" s="1">
        <v>33</v>
      </c>
      <c r="P1012" s="1" t="s">
        <v>5321</v>
      </c>
      <c r="Q1012" s="1" t="str">
        <f ca="1">IFERROR(__xludf.DUMMYFUNCTION("IFNA(IFS(REGEXMATCH(R1013,""MgCl""),""MgCl"",REGEXMATCH(R1013,""CaCl""),""CaCl"", REGEXMATCH(R1013,""MgCl CaCl""),""MgCl CaCl""),""None"")
"),"None")</f>
        <v>None</v>
      </c>
      <c r="R1012" s="1" t="s">
        <v>34</v>
      </c>
      <c r="S1012" s="1" t="s">
        <v>466</v>
      </c>
      <c r="T1012" s="1" t="s">
        <v>1753</v>
      </c>
      <c r="U1012" s="1" t="s">
        <v>5322</v>
      </c>
      <c r="V1012" s="1" t="s">
        <v>38</v>
      </c>
      <c r="W1012" s="1" t="s">
        <v>5323</v>
      </c>
      <c r="X1012" s="1">
        <v>10000969</v>
      </c>
      <c r="Z1012" s="1" t="s">
        <v>5324</v>
      </c>
      <c r="AA1012" s="1" t="s">
        <v>41</v>
      </c>
    </row>
    <row r="1013" spans="1:28" x14ac:dyDescent="0.3">
      <c r="A1013" s="1">
        <v>2014</v>
      </c>
      <c r="B1013" s="1" t="s">
        <v>5315</v>
      </c>
      <c r="C1013" s="1" t="s">
        <v>5316</v>
      </c>
      <c r="D1013" s="1" t="s">
        <v>5317</v>
      </c>
      <c r="E1013" s="1" t="s">
        <v>8644</v>
      </c>
      <c r="F1013" s="1" t="s">
        <v>66</v>
      </c>
      <c r="G1013" s="1" t="s">
        <v>5325</v>
      </c>
      <c r="H1013" s="1" t="s">
        <v>5318</v>
      </c>
      <c r="I1013" s="1" t="s">
        <v>5326</v>
      </c>
      <c r="J1013" s="1">
        <f t="shared" si="27"/>
        <v>81</v>
      </c>
      <c r="K1013" s="1">
        <f t="shared" si="28"/>
        <v>0.48148148148148145</v>
      </c>
      <c r="L1013" s="1" t="s">
        <v>36</v>
      </c>
      <c r="M1013" s="1" t="str">
        <f t="shared" si="41"/>
        <v>N/A</v>
      </c>
      <c r="N1013" s="1" t="s">
        <v>5320</v>
      </c>
      <c r="O1013" s="1">
        <v>33</v>
      </c>
      <c r="P1013" s="1" t="s">
        <v>5321</v>
      </c>
      <c r="Q1013" s="1" t="str">
        <f ca="1">IFERROR(__xludf.DUMMYFUNCTION("IFNA(IFS(REGEXMATCH(R1014,""MgCl""),""MgCl"",REGEXMATCH(R1014,""CaCl""),""CaCl"", REGEXMATCH(R1014,""MgCl CaCl""),""MgCl CaCl""),""None"")
"),"None")</f>
        <v>None</v>
      </c>
      <c r="R1013" s="1" t="s">
        <v>34</v>
      </c>
      <c r="S1013" s="1" t="s">
        <v>466</v>
      </c>
      <c r="T1013" s="1" t="s">
        <v>1753</v>
      </c>
      <c r="U1013" s="1" t="s">
        <v>5322</v>
      </c>
      <c r="V1013" s="1" t="s">
        <v>38</v>
      </c>
      <c r="W1013" s="1" t="s">
        <v>5327</v>
      </c>
      <c r="X1013" s="1">
        <v>10000970</v>
      </c>
      <c r="Z1013" s="1" t="s">
        <v>5324</v>
      </c>
      <c r="AA1013" s="1" t="s">
        <v>41</v>
      </c>
    </row>
    <row r="1014" spans="1:28" x14ac:dyDescent="0.3">
      <c r="A1014" s="1">
        <v>2014</v>
      </c>
      <c r="B1014" s="1" t="s">
        <v>5315</v>
      </c>
      <c r="C1014" s="1" t="s">
        <v>5316</v>
      </c>
      <c r="D1014" s="1" t="s">
        <v>5317</v>
      </c>
      <c r="E1014" s="1" t="s">
        <v>5328</v>
      </c>
      <c r="F1014" s="1" t="s">
        <v>66</v>
      </c>
      <c r="G1014" s="1" t="s">
        <v>4440</v>
      </c>
      <c r="H1014" s="1" t="s">
        <v>5318</v>
      </c>
      <c r="I1014" s="1" t="s">
        <v>5329</v>
      </c>
      <c r="J1014" s="1">
        <f t="shared" si="27"/>
        <v>81</v>
      </c>
      <c r="K1014" s="1">
        <f t="shared" si="28"/>
        <v>0.50617283950617287</v>
      </c>
      <c r="L1014" s="1" t="s">
        <v>36</v>
      </c>
      <c r="M1014" s="1" t="str">
        <f t="shared" si="41"/>
        <v>N/A</v>
      </c>
      <c r="N1014" s="1" t="s">
        <v>5320</v>
      </c>
      <c r="O1014" s="1">
        <v>33</v>
      </c>
      <c r="P1014" s="1" t="s">
        <v>5321</v>
      </c>
      <c r="Q1014" s="1" t="str">
        <f ca="1">IFERROR(__xludf.DUMMYFUNCTION("IFNA(IFS(REGEXMATCH(R1015,""MgCl""),""MgCl"",REGEXMATCH(R1015,""CaCl""),""CaCl"", REGEXMATCH(R1015,""MgCl CaCl""),""MgCl CaCl""),""None"")
"),"None")</f>
        <v>None</v>
      </c>
      <c r="R1014" s="1" t="s">
        <v>34</v>
      </c>
      <c r="S1014" s="1" t="s">
        <v>466</v>
      </c>
      <c r="T1014" s="1" t="s">
        <v>1753</v>
      </c>
      <c r="U1014" s="1" t="s">
        <v>5322</v>
      </c>
      <c r="V1014" s="1" t="s">
        <v>38</v>
      </c>
      <c r="W1014" s="1" t="s">
        <v>5323</v>
      </c>
      <c r="X1014" s="1">
        <v>10000971</v>
      </c>
      <c r="Z1014" s="1" t="s">
        <v>5324</v>
      </c>
      <c r="AA1014" s="1" t="s">
        <v>41</v>
      </c>
    </row>
    <row r="1015" spans="1:28" x14ac:dyDescent="0.3">
      <c r="A1015" s="1">
        <v>2014</v>
      </c>
      <c r="B1015" s="1" t="s">
        <v>5315</v>
      </c>
      <c r="C1015" s="1" t="s">
        <v>5316</v>
      </c>
      <c r="D1015" s="1" t="s">
        <v>5317</v>
      </c>
      <c r="E1015" s="1" t="s">
        <v>5328</v>
      </c>
      <c r="F1015" s="1" t="s">
        <v>66</v>
      </c>
      <c r="G1015" s="1" t="s">
        <v>5330</v>
      </c>
      <c r="H1015" s="1" t="s">
        <v>5318</v>
      </c>
      <c r="I1015" s="1" t="s">
        <v>5331</v>
      </c>
      <c r="J1015" s="1">
        <f t="shared" si="27"/>
        <v>81</v>
      </c>
      <c r="K1015" s="1">
        <f t="shared" si="28"/>
        <v>0.44444444444444442</v>
      </c>
      <c r="L1015" s="1" t="s">
        <v>36</v>
      </c>
      <c r="M1015" s="1" t="str">
        <f t="shared" si="41"/>
        <v>N/A</v>
      </c>
      <c r="N1015" s="1" t="s">
        <v>5320</v>
      </c>
      <c r="O1015" s="1">
        <v>33</v>
      </c>
      <c r="P1015" s="1" t="s">
        <v>5321</v>
      </c>
      <c r="Q1015" s="1" t="str">
        <f ca="1">IFERROR(__xludf.DUMMYFUNCTION("IFNA(IFS(REGEXMATCH(R1016,""MgCl""),""MgCl"",REGEXMATCH(R1016,""CaCl""),""CaCl"", REGEXMATCH(R1016,""MgCl CaCl""),""MgCl CaCl""),""None"")
"),"None")</f>
        <v>None</v>
      </c>
      <c r="R1015" s="1" t="s">
        <v>34</v>
      </c>
      <c r="S1015" s="1" t="s">
        <v>466</v>
      </c>
      <c r="T1015" s="1" t="s">
        <v>1753</v>
      </c>
      <c r="U1015" s="1" t="s">
        <v>5322</v>
      </c>
      <c r="V1015" s="1" t="s">
        <v>38</v>
      </c>
      <c r="W1015" s="1" t="s">
        <v>5323</v>
      </c>
      <c r="X1015" s="1">
        <v>10000972</v>
      </c>
      <c r="Z1015" s="1" t="s">
        <v>5324</v>
      </c>
      <c r="AA1015" s="1" t="s">
        <v>41</v>
      </c>
    </row>
    <row r="1016" spans="1:28" x14ac:dyDescent="0.3">
      <c r="A1016" s="1">
        <v>2014</v>
      </c>
      <c r="B1016" s="1" t="s">
        <v>5315</v>
      </c>
      <c r="C1016" s="1" t="s">
        <v>5316</v>
      </c>
      <c r="D1016" s="1" t="s">
        <v>5317</v>
      </c>
      <c r="E1016" s="1" t="s">
        <v>8644</v>
      </c>
      <c r="F1016" s="1" t="s">
        <v>66</v>
      </c>
      <c r="G1016" s="1" t="s">
        <v>5332</v>
      </c>
      <c r="H1016" s="1" t="s">
        <v>5318</v>
      </c>
      <c r="I1016" s="1" t="s">
        <v>5333</v>
      </c>
      <c r="J1016" s="1">
        <f t="shared" si="27"/>
        <v>81</v>
      </c>
      <c r="K1016" s="1">
        <f t="shared" si="28"/>
        <v>0.60493827160493829</v>
      </c>
      <c r="L1016" s="1" t="s">
        <v>36</v>
      </c>
      <c r="M1016" s="1" t="str">
        <f t="shared" si="41"/>
        <v>N/A</v>
      </c>
      <c r="N1016" s="1" t="s">
        <v>5320</v>
      </c>
      <c r="O1016" s="1">
        <v>33</v>
      </c>
      <c r="P1016" s="1" t="s">
        <v>5321</v>
      </c>
      <c r="Q1016" s="1" t="str">
        <f ca="1">IFERROR(__xludf.DUMMYFUNCTION("IFNA(IFS(REGEXMATCH(R1017,""MgCl""),""MgCl"",REGEXMATCH(R1017,""CaCl""),""CaCl"", REGEXMATCH(R1017,""MgCl CaCl""),""MgCl CaCl""),""None"")
"),"None")</f>
        <v>None</v>
      </c>
      <c r="R1016" s="1" t="s">
        <v>34</v>
      </c>
      <c r="S1016" s="1" t="s">
        <v>466</v>
      </c>
      <c r="T1016" s="1" t="s">
        <v>1753</v>
      </c>
      <c r="U1016" s="1" t="s">
        <v>5322</v>
      </c>
      <c r="V1016" s="1" t="s">
        <v>38</v>
      </c>
      <c r="W1016" s="1" t="s">
        <v>5327</v>
      </c>
      <c r="X1016" s="1">
        <v>10000973</v>
      </c>
      <c r="Z1016" s="1" t="s">
        <v>5324</v>
      </c>
      <c r="AA1016" s="1" t="s">
        <v>41</v>
      </c>
    </row>
    <row r="1017" spans="1:28" x14ac:dyDescent="0.3">
      <c r="A1017" s="1">
        <v>2014</v>
      </c>
      <c r="B1017" s="1" t="s">
        <v>5315</v>
      </c>
      <c r="C1017" s="1" t="s">
        <v>5316</v>
      </c>
      <c r="D1017" s="1" t="s">
        <v>5317</v>
      </c>
      <c r="E1017" s="1" t="s">
        <v>5328</v>
      </c>
      <c r="F1017" s="1" t="s">
        <v>66</v>
      </c>
      <c r="G1017" s="1" t="s">
        <v>5334</v>
      </c>
      <c r="H1017" s="1" t="s">
        <v>5318</v>
      </c>
      <c r="I1017" s="1" t="s">
        <v>5335</v>
      </c>
      <c r="J1017" s="1">
        <f t="shared" si="27"/>
        <v>81</v>
      </c>
      <c r="K1017" s="1">
        <f t="shared" si="28"/>
        <v>0.58024691358024694</v>
      </c>
      <c r="L1017" s="1" t="s">
        <v>36</v>
      </c>
      <c r="M1017" s="1" t="str">
        <f t="shared" si="41"/>
        <v>N/A</v>
      </c>
      <c r="N1017" s="1" t="s">
        <v>5320</v>
      </c>
      <c r="O1017" s="1">
        <v>33</v>
      </c>
      <c r="P1017" s="1" t="s">
        <v>5321</v>
      </c>
      <c r="Q1017" s="1" t="str">
        <f ca="1">IFERROR(__xludf.DUMMYFUNCTION("IFNA(IFS(REGEXMATCH(R1018,""MgCl""),""MgCl"",REGEXMATCH(R1018,""CaCl""),""CaCl"", REGEXMATCH(R1018,""MgCl CaCl""),""MgCl CaCl""),""None"")
"),"None")</f>
        <v>None</v>
      </c>
      <c r="R1017" s="1" t="s">
        <v>34</v>
      </c>
      <c r="S1017" s="1" t="s">
        <v>466</v>
      </c>
      <c r="T1017" s="1" t="s">
        <v>1753</v>
      </c>
      <c r="U1017" s="1" t="s">
        <v>5322</v>
      </c>
      <c r="V1017" s="1" t="s">
        <v>38</v>
      </c>
      <c r="W1017" s="1" t="s">
        <v>5327</v>
      </c>
      <c r="X1017" s="1">
        <v>10000974</v>
      </c>
      <c r="Z1017" s="1" t="s">
        <v>5324</v>
      </c>
      <c r="AA1017" s="1" t="s">
        <v>41</v>
      </c>
    </row>
    <row r="1018" spans="1:28" x14ac:dyDescent="0.3">
      <c r="A1018" s="1">
        <v>2014</v>
      </c>
      <c r="B1018" s="1" t="s">
        <v>5315</v>
      </c>
      <c r="C1018" s="1" t="s">
        <v>5316</v>
      </c>
      <c r="D1018" s="1" t="s">
        <v>5317</v>
      </c>
      <c r="E1018" s="1" t="s">
        <v>8644</v>
      </c>
      <c r="F1018" s="1" t="s">
        <v>66</v>
      </c>
      <c r="G1018" s="1" t="s">
        <v>5336</v>
      </c>
      <c r="H1018" s="1" t="s">
        <v>5318</v>
      </c>
      <c r="I1018" s="1" t="s">
        <v>5337</v>
      </c>
      <c r="J1018" s="1">
        <f t="shared" si="27"/>
        <v>80</v>
      </c>
      <c r="K1018" s="1">
        <f t="shared" si="28"/>
        <v>0.51249999999999996</v>
      </c>
      <c r="L1018" s="1" t="s">
        <v>36</v>
      </c>
      <c r="M1018" s="1" t="str">
        <f t="shared" si="41"/>
        <v>N/A</v>
      </c>
      <c r="N1018" s="1" t="s">
        <v>5320</v>
      </c>
      <c r="O1018" s="1">
        <v>33</v>
      </c>
      <c r="P1018" s="1" t="s">
        <v>5321</v>
      </c>
      <c r="Q1018" s="1" t="str">
        <f ca="1">IFERROR(__xludf.DUMMYFUNCTION("IFNA(IFS(REGEXMATCH(R1019,""MgCl""),""MgCl"",REGEXMATCH(R1019,""CaCl""),""CaCl"", REGEXMATCH(R1019,""MgCl CaCl""),""MgCl CaCl""),""None"")
"),"None")</f>
        <v>None</v>
      </c>
      <c r="R1018" s="1" t="s">
        <v>34</v>
      </c>
      <c r="S1018" s="1" t="s">
        <v>466</v>
      </c>
      <c r="T1018" s="1" t="s">
        <v>1753</v>
      </c>
      <c r="U1018" s="1" t="s">
        <v>5322</v>
      </c>
      <c r="V1018" s="1" t="s">
        <v>38</v>
      </c>
      <c r="W1018" s="1" t="s">
        <v>5323</v>
      </c>
      <c r="X1018" s="1">
        <v>10000975</v>
      </c>
      <c r="Z1018" s="1" t="s">
        <v>5324</v>
      </c>
      <c r="AA1018" s="1" t="s">
        <v>41</v>
      </c>
    </row>
    <row r="1019" spans="1:28" x14ac:dyDescent="0.3">
      <c r="A1019" s="1">
        <v>2014</v>
      </c>
      <c r="B1019" s="1" t="s">
        <v>5315</v>
      </c>
      <c r="C1019" s="1" t="s">
        <v>5316</v>
      </c>
      <c r="D1019" s="1" t="s">
        <v>5317</v>
      </c>
      <c r="E1019" s="1" t="s">
        <v>5328</v>
      </c>
      <c r="F1019" s="1" t="s">
        <v>66</v>
      </c>
      <c r="G1019" s="1" t="s">
        <v>4443</v>
      </c>
      <c r="H1019" s="1" t="s">
        <v>5318</v>
      </c>
      <c r="I1019" s="1" t="s">
        <v>5338</v>
      </c>
      <c r="J1019" s="1">
        <f t="shared" si="27"/>
        <v>81</v>
      </c>
      <c r="K1019" s="1">
        <f t="shared" si="28"/>
        <v>0.61728395061728392</v>
      </c>
      <c r="L1019" s="1" t="s">
        <v>36</v>
      </c>
      <c r="M1019" s="1" t="str">
        <f t="shared" si="41"/>
        <v>N/A</v>
      </c>
      <c r="N1019" s="1" t="s">
        <v>5320</v>
      </c>
      <c r="O1019" s="1">
        <v>33</v>
      </c>
      <c r="P1019" s="1" t="s">
        <v>5321</v>
      </c>
      <c r="Q1019" s="1" t="str">
        <f ca="1">IFERROR(__xludf.DUMMYFUNCTION("IFNA(IFS(REGEXMATCH(R1020,""MgCl""),""MgCl"",REGEXMATCH(R1020,""CaCl""),""CaCl"", REGEXMATCH(R1020,""MgCl CaCl""),""MgCl CaCl""),""None"")
"),"None")</f>
        <v>None</v>
      </c>
      <c r="R1019" s="1" t="s">
        <v>34</v>
      </c>
      <c r="S1019" s="1" t="s">
        <v>466</v>
      </c>
      <c r="T1019" s="1" t="s">
        <v>1753</v>
      </c>
      <c r="U1019" s="1" t="s">
        <v>5322</v>
      </c>
      <c r="V1019" s="1" t="s">
        <v>38</v>
      </c>
      <c r="W1019" s="1" t="s">
        <v>5327</v>
      </c>
      <c r="X1019" s="1">
        <v>10000976</v>
      </c>
      <c r="Z1019" s="1" t="s">
        <v>5324</v>
      </c>
      <c r="AA1019" s="1" t="s">
        <v>41</v>
      </c>
    </row>
    <row r="1020" spans="1:28" x14ac:dyDescent="0.3">
      <c r="A1020" s="1">
        <v>2014</v>
      </c>
      <c r="B1020" s="1" t="s">
        <v>5315</v>
      </c>
      <c r="C1020" s="1" t="s">
        <v>5316</v>
      </c>
      <c r="D1020" s="1" t="s">
        <v>5317</v>
      </c>
      <c r="E1020" s="1" t="s">
        <v>5328</v>
      </c>
      <c r="F1020" s="1" t="s">
        <v>66</v>
      </c>
      <c r="G1020" s="1" t="s">
        <v>5339</v>
      </c>
      <c r="H1020" s="1" t="s">
        <v>5318</v>
      </c>
      <c r="I1020" s="1" t="s">
        <v>5340</v>
      </c>
      <c r="J1020" s="1">
        <f t="shared" si="27"/>
        <v>81</v>
      </c>
      <c r="K1020" s="1">
        <f t="shared" si="28"/>
        <v>0.51851851851851849</v>
      </c>
      <c r="L1020" s="1" t="s">
        <v>36</v>
      </c>
      <c r="M1020" s="1" t="str">
        <f t="shared" si="41"/>
        <v>N/A</v>
      </c>
      <c r="N1020" s="1" t="s">
        <v>5320</v>
      </c>
      <c r="O1020" s="1">
        <v>33</v>
      </c>
      <c r="P1020" s="1" t="s">
        <v>5321</v>
      </c>
      <c r="Q1020" s="1" t="str">
        <f ca="1">IFERROR(__xludf.DUMMYFUNCTION("IFNA(IFS(REGEXMATCH(R1021,""MgCl""),""MgCl"",REGEXMATCH(R1021,""CaCl""),""CaCl"", REGEXMATCH(R1021,""MgCl CaCl""),""MgCl CaCl""),""None"")
"),"None")</f>
        <v>None</v>
      </c>
      <c r="R1020" s="1" t="s">
        <v>34</v>
      </c>
      <c r="S1020" s="1" t="s">
        <v>466</v>
      </c>
      <c r="T1020" s="1" t="s">
        <v>1753</v>
      </c>
      <c r="U1020" s="1" t="s">
        <v>5322</v>
      </c>
      <c r="V1020" s="1" t="s">
        <v>38</v>
      </c>
      <c r="W1020" s="1" t="s">
        <v>5323</v>
      </c>
      <c r="X1020" s="1">
        <v>10000977</v>
      </c>
      <c r="Z1020" s="1" t="s">
        <v>5324</v>
      </c>
      <c r="AA1020" s="1" t="s">
        <v>41</v>
      </c>
    </row>
    <row r="1021" spans="1:28" x14ac:dyDescent="0.3">
      <c r="A1021" s="1">
        <v>2014</v>
      </c>
      <c r="B1021" s="1" t="s">
        <v>5315</v>
      </c>
      <c r="C1021" s="1" t="s">
        <v>5316</v>
      </c>
      <c r="D1021" s="1" t="s">
        <v>5317</v>
      </c>
      <c r="E1021" s="1" t="s">
        <v>8644</v>
      </c>
      <c r="F1021" s="1" t="s">
        <v>66</v>
      </c>
      <c r="G1021" s="1" t="s">
        <v>5341</v>
      </c>
      <c r="H1021" s="1" t="s">
        <v>5318</v>
      </c>
      <c r="I1021" s="1" t="s">
        <v>5342</v>
      </c>
      <c r="J1021" s="1">
        <f t="shared" si="27"/>
        <v>81</v>
      </c>
      <c r="K1021" s="1">
        <f t="shared" si="28"/>
        <v>0.48148148148148145</v>
      </c>
      <c r="L1021" s="1" t="s">
        <v>36</v>
      </c>
      <c r="M1021" s="1" t="str">
        <f t="shared" si="41"/>
        <v>N/A</v>
      </c>
      <c r="N1021" s="1" t="s">
        <v>5320</v>
      </c>
      <c r="O1021" s="1">
        <v>33</v>
      </c>
      <c r="P1021" s="1" t="s">
        <v>5321</v>
      </c>
      <c r="Q1021" s="1" t="str">
        <f ca="1">IFERROR(__xludf.DUMMYFUNCTION("IFNA(IFS(REGEXMATCH(R1022,""MgCl""),""MgCl"",REGEXMATCH(R1022,""CaCl""),""CaCl"", REGEXMATCH(R1022,""MgCl CaCl""),""MgCl CaCl""),""None"")
"),"None")</f>
        <v>None</v>
      </c>
      <c r="R1021" s="1" t="s">
        <v>34</v>
      </c>
      <c r="S1021" s="1" t="s">
        <v>466</v>
      </c>
      <c r="T1021" s="1" t="s">
        <v>1753</v>
      </c>
      <c r="U1021" s="1" t="s">
        <v>5322</v>
      </c>
      <c r="V1021" s="1" t="s">
        <v>38</v>
      </c>
      <c r="W1021" s="1" t="s">
        <v>5323</v>
      </c>
      <c r="X1021" s="1">
        <v>10000978</v>
      </c>
      <c r="Z1021" s="1" t="s">
        <v>5324</v>
      </c>
      <c r="AA1021" s="1" t="s">
        <v>41</v>
      </c>
    </row>
    <row r="1022" spans="1:28" x14ac:dyDescent="0.3">
      <c r="A1022" s="1">
        <v>2014</v>
      </c>
      <c r="B1022" s="1" t="s">
        <v>5315</v>
      </c>
      <c r="C1022" s="1" t="s">
        <v>5316</v>
      </c>
      <c r="D1022" s="1" t="s">
        <v>5317</v>
      </c>
      <c r="E1022" s="1" t="s">
        <v>5328</v>
      </c>
      <c r="F1022" s="1" t="s">
        <v>66</v>
      </c>
      <c r="G1022" s="1" t="s">
        <v>5343</v>
      </c>
      <c r="H1022" s="1" t="s">
        <v>5318</v>
      </c>
      <c r="I1022" s="1" t="s">
        <v>5344</v>
      </c>
      <c r="J1022" s="1">
        <f t="shared" si="27"/>
        <v>81</v>
      </c>
      <c r="K1022" s="1">
        <f t="shared" si="28"/>
        <v>0.55555555555555558</v>
      </c>
      <c r="L1022" s="1" t="s">
        <v>36</v>
      </c>
      <c r="M1022" s="1" t="str">
        <f t="shared" si="41"/>
        <v>N/A</v>
      </c>
      <c r="N1022" s="1" t="s">
        <v>5320</v>
      </c>
      <c r="O1022" s="1">
        <v>33</v>
      </c>
      <c r="P1022" s="1" t="s">
        <v>5321</v>
      </c>
      <c r="Q1022" s="1" t="str">
        <f ca="1">IFERROR(__xludf.DUMMYFUNCTION("IFNA(IFS(REGEXMATCH(R1023,""MgCl""),""MgCl"",REGEXMATCH(R1023,""CaCl""),""CaCl"", REGEXMATCH(R1023,""MgCl CaCl""),""MgCl CaCl""),""None"")
"),"None")</f>
        <v>None</v>
      </c>
      <c r="R1022" s="1" t="s">
        <v>34</v>
      </c>
      <c r="S1022" s="1" t="s">
        <v>466</v>
      </c>
      <c r="T1022" s="1" t="s">
        <v>1753</v>
      </c>
      <c r="U1022" s="1" t="s">
        <v>5322</v>
      </c>
      <c r="V1022" s="1" t="s">
        <v>38</v>
      </c>
      <c r="W1022" s="1" t="s">
        <v>5327</v>
      </c>
      <c r="X1022" s="1">
        <v>10000979</v>
      </c>
      <c r="Z1022" s="1" t="s">
        <v>5324</v>
      </c>
      <c r="AA1022" s="1" t="s">
        <v>41</v>
      </c>
    </row>
    <row r="1023" spans="1:28" x14ac:dyDescent="0.3">
      <c r="A1023" s="1">
        <v>2014</v>
      </c>
      <c r="B1023" s="1" t="s">
        <v>5315</v>
      </c>
      <c r="C1023" s="1" t="s">
        <v>5316</v>
      </c>
      <c r="D1023" s="1" t="s">
        <v>5317</v>
      </c>
      <c r="E1023" s="1" t="s">
        <v>5328</v>
      </c>
      <c r="F1023" s="1" t="s">
        <v>66</v>
      </c>
      <c r="G1023" s="1" t="s">
        <v>5345</v>
      </c>
      <c r="H1023" s="1" t="s">
        <v>5318</v>
      </c>
      <c r="I1023" s="1" t="s">
        <v>5346</v>
      </c>
      <c r="J1023" s="1">
        <f t="shared" si="27"/>
        <v>81</v>
      </c>
      <c r="K1023" s="1">
        <f t="shared" si="28"/>
        <v>0.49382716049382713</v>
      </c>
      <c r="L1023" s="1" t="s">
        <v>36</v>
      </c>
      <c r="M1023" s="1" t="str">
        <f t="shared" si="41"/>
        <v>N/A</v>
      </c>
      <c r="N1023" s="1" t="s">
        <v>5320</v>
      </c>
      <c r="O1023" s="1">
        <v>33</v>
      </c>
      <c r="P1023" s="1" t="s">
        <v>5321</v>
      </c>
      <c r="Q1023" s="1" t="str">
        <f ca="1">IFERROR(__xludf.DUMMYFUNCTION("IFNA(IFS(REGEXMATCH(R1024,""MgCl""),""MgCl"",REGEXMATCH(R1024,""CaCl""),""CaCl"", REGEXMATCH(R1024,""MgCl CaCl""),""MgCl CaCl""),""None"")
"),"None")</f>
        <v>None</v>
      </c>
      <c r="R1023" s="1" t="s">
        <v>34</v>
      </c>
      <c r="S1023" s="1" t="s">
        <v>466</v>
      </c>
      <c r="T1023" s="1" t="s">
        <v>1753</v>
      </c>
      <c r="U1023" s="1" t="s">
        <v>5322</v>
      </c>
      <c r="V1023" s="1" t="s">
        <v>38</v>
      </c>
      <c r="W1023" s="1" t="s">
        <v>5323</v>
      </c>
      <c r="X1023" s="1">
        <v>10000980</v>
      </c>
      <c r="Z1023" s="1" t="s">
        <v>5324</v>
      </c>
      <c r="AA1023" s="1" t="s">
        <v>41</v>
      </c>
    </row>
    <row r="1024" spans="1:28" x14ac:dyDescent="0.3">
      <c r="A1024" s="1">
        <v>2014</v>
      </c>
      <c r="B1024" s="1" t="s">
        <v>5347</v>
      </c>
      <c r="C1024" s="1" t="s">
        <v>4801</v>
      </c>
      <c r="D1024" s="1" t="s">
        <v>5348</v>
      </c>
      <c r="E1024" s="1" t="s">
        <v>8645</v>
      </c>
      <c r="F1024" s="1" t="s">
        <v>26</v>
      </c>
      <c r="G1024" s="1" t="s">
        <v>5349</v>
      </c>
      <c r="H1024" s="1" t="s">
        <v>5350</v>
      </c>
      <c r="I1024" s="1" t="s">
        <v>5351</v>
      </c>
      <c r="J1024" s="1">
        <v>65</v>
      </c>
      <c r="K1024" s="1">
        <f t="shared" si="28"/>
        <v>0.58461538461538465</v>
      </c>
      <c r="L1024" s="1" t="s">
        <v>5352</v>
      </c>
      <c r="M1024" s="1">
        <v>16</v>
      </c>
      <c r="N1024" s="1" t="s">
        <v>5353</v>
      </c>
      <c r="O1024" s="1">
        <v>50</v>
      </c>
      <c r="P1024" s="1" t="s">
        <v>5354</v>
      </c>
      <c r="Q1024" s="1" t="s">
        <v>33</v>
      </c>
      <c r="R1024" s="1" t="s">
        <v>315</v>
      </c>
      <c r="S1024" s="1" t="s">
        <v>35</v>
      </c>
      <c r="T1024" s="1" t="s">
        <v>36</v>
      </c>
      <c r="U1024" s="1" t="s">
        <v>5355</v>
      </c>
      <c r="V1024" s="1" t="s">
        <v>38</v>
      </c>
      <c r="W1024" s="1" t="s">
        <v>91</v>
      </c>
      <c r="X1024" s="1">
        <v>10000981</v>
      </c>
      <c r="Z1024" s="1" t="s">
        <v>5356</v>
      </c>
      <c r="AA1024" s="1" t="s">
        <v>41</v>
      </c>
      <c r="AB1024" s="1" t="s">
        <v>8827</v>
      </c>
    </row>
    <row r="1025" spans="1:28" x14ac:dyDescent="0.3">
      <c r="A1025" s="1">
        <v>2014</v>
      </c>
      <c r="B1025" s="1" t="s">
        <v>5347</v>
      </c>
      <c r="C1025" s="1" t="s">
        <v>4801</v>
      </c>
      <c r="D1025" s="1" t="s">
        <v>5348</v>
      </c>
      <c r="E1025" s="1" t="s">
        <v>8645</v>
      </c>
      <c r="F1025" s="1" t="s">
        <v>26</v>
      </c>
      <c r="G1025" s="1" t="s">
        <v>5357</v>
      </c>
      <c r="H1025" s="1" t="s">
        <v>5350</v>
      </c>
      <c r="I1025" s="1" t="s">
        <v>5358</v>
      </c>
      <c r="J1025" s="1">
        <f t="shared" ref="J1025:J1167" si="42">(LEN(I1025)- LEN(SUBSTITUTE(I1025,"G","")))+ (LEN(I1025)-LEN(SUBSTITUTE(I1025,"C",""))) +(LEN(I1025)-LEN(SUBSTITUTE(I1025,"A",""))) +(LEN(I1025)-LEN(SUBSTITUTE(I1025,"T","")))+ (LEN(I1025)-LEN(SUBSTITUTE(I1025,"U",""))) + (LEN(I1025)- LEN(SUBSTITUTE(I1025,"g","")))+ (LEN(I1025)-LEN(SUBSTITUTE(I1025,"c",""))) +(LEN(I1025)-LEN(SUBSTITUTE(I1025,"a",""))) +(LEN(I1025)-LEN(SUBSTITUTE(I1025,"t","")))+ (LEN(I1025)-LEN(SUBSTITUTE(I1025,"u","")))</f>
        <v>97</v>
      </c>
      <c r="K1025" s="1">
        <f t="shared" si="28"/>
        <v>0.54639175257731953</v>
      </c>
      <c r="L1025" s="1" t="s">
        <v>1421</v>
      </c>
      <c r="M1025" s="1">
        <v>21</v>
      </c>
      <c r="N1025" s="1" t="s">
        <v>5353</v>
      </c>
      <c r="O1025" s="1">
        <v>50</v>
      </c>
      <c r="P1025" s="1" t="s">
        <v>5359</v>
      </c>
      <c r="Q1025" s="1" t="s">
        <v>33</v>
      </c>
      <c r="R1025" s="1" t="s">
        <v>315</v>
      </c>
      <c r="S1025" s="1" t="s">
        <v>35</v>
      </c>
      <c r="T1025" s="1" t="s">
        <v>36</v>
      </c>
      <c r="U1025" s="1" t="s">
        <v>5355</v>
      </c>
      <c r="V1025" s="1" t="s">
        <v>38</v>
      </c>
      <c r="W1025" s="1" t="s">
        <v>91</v>
      </c>
      <c r="X1025" s="1">
        <v>10000982</v>
      </c>
      <c r="Z1025" s="1" t="s">
        <v>5356</v>
      </c>
      <c r="AA1025" s="1" t="s">
        <v>41</v>
      </c>
    </row>
    <row r="1026" spans="1:28" x14ac:dyDescent="0.3">
      <c r="A1026" s="1">
        <v>2014</v>
      </c>
      <c r="B1026" s="1" t="s">
        <v>5347</v>
      </c>
      <c r="C1026" s="1" t="s">
        <v>4801</v>
      </c>
      <c r="D1026" s="1" t="s">
        <v>5348</v>
      </c>
      <c r="E1026" s="1" t="s">
        <v>8645</v>
      </c>
      <c r="F1026" s="1" t="s">
        <v>26</v>
      </c>
      <c r="G1026" s="1" t="s">
        <v>5360</v>
      </c>
      <c r="H1026" s="1" t="s">
        <v>5350</v>
      </c>
      <c r="I1026" s="1" t="s">
        <v>5361</v>
      </c>
      <c r="J1026" s="1">
        <f t="shared" si="42"/>
        <v>101</v>
      </c>
      <c r="K1026" s="1">
        <f t="shared" si="28"/>
        <v>0.58415841584158412</v>
      </c>
      <c r="L1026" s="1" t="s">
        <v>679</v>
      </c>
      <c r="M1026" s="1">
        <v>30</v>
      </c>
      <c r="N1026" s="1" t="s">
        <v>5353</v>
      </c>
      <c r="O1026" s="1">
        <v>50</v>
      </c>
      <c r="P1026" s="1" t="s">
        <v>5362</v>
      </c>
      <c r="Q1026" s="1" t="s">
        <v>33</v>
      </c>
      <c r="R1026" s="1" t="s">
        <v>315</v>
      </c>
      <c r="S1026" s="1" t="s">
        <v>35</v>
      </c>
      <c r="T1026" s="1" t="s">
        <v>36</v>
      </c>
      <c r="U1026" s="1" t="s">
        <v>5355</v>
      </c>
      <c r="V1026" s="1" t="s">
        <v>38</v>
      </c>
      <c r="W1026" s="1" t="s">
        <v>91</v>
      </c>
      <c r="X1026" s="1">
        <v>10000983</v>
      </c>
      <c r="Z1026" s="1" t="s">
        <v>5356</v>
      </c>
      <c r="AA1026" s="1" t="s">
        <v>41</v>
      </c>
    </row>
    <row r="1027" spans="1:28" x14ac:dyDescent="0.3">
      <c r="A1027" s="1">
        <v>2014</v>
      </c>
      <c r="B1027" s="1" t="s">
        <v>5363</v>
      </c>
      <c r="C1027" s="1" t="s">
        <v>2682</v>
      </c>
      <c r="D1027" s="1" t="s">
        <v>5364</v>
      </c>
      <c r="E1027" s="1" t="s">
        <v>5365</v>
      </c>
      <c r="F1027" s="1" t="s">
        <v>66</v>
      </c>
      <c r="G1027" s="1" t="s">
        <v>5366</v>
      </c>
      <c r="H1027" s="1" t="s">
        <v>5367</v>
      </c>
      <c r="I1027" s="1" t="s">
        <v>5368</v>
      </c>
      <c r="J1027" s="1">
        <f t="shared" si="42"/>
        <v>95</v>
      </c>
      <c r="K1027" s="1">
        <f t="shared" si="28"/>
        <v>0.43157894736842106</v>
      </c>
      <c r="L1027" s="1" t="s">
        <v>5369</v>
      </c>
      <c r="M1027" s="1">
        <v>180.4</v>
      </c>
      <c r="N1027" s="1" t="s">
        <v>5370</v>
      </c>
      <c r="O1027" s="1">
        <v>60</v>
      </c>
      <c r="P1027" s="1" t="s">
        <v>5088</v>
      </c>
      <c r="Q1027" s="1" t="s">
        <v>33</v>
      </c>
      <c r="R1027" s="1" t="s">
        <v>34</v>
      </c>
      <c r="S1027" s="1" t="s">
        <v>391</v>
      </c>
      <c r="T1027" s="1" t="s">
        <v>406</v>
      </c>
      <c r="U1027" s="1" t="s">
        <v>5371</v>
      </c>
      <c r="V1027" s="1" t="s">
        <v>38</v>
      </c>
      <c r="W1027" s="1" t="s">
        <v>38</v>
      </c>
      <c r="X1027" s="1">
        <v>10000984</v>
      </c>
      <c r="Z1027" s="1" t="s">
        <v>5090</v>
      </c>
      <c r="AA1027" s="1" t="s">
        <v>41</v>
      </c>
    </row>
    <row r="1028" spans="1:28" x14ac:dyDescent="0.3">
      <c r="A1028" s="1">
        <v>2014</v>
      </c>
      <c r="B1028" s="1" t="s">
        <v>5363</v>
      </c>
      <c r="C1028" s="1" t="s">
        <v>2682</v>
      </c>
      <c r="D1028" s="1" t="s">
        <v>5364</v>
      </c>
      <c r="E1028" s="1" t="s">
        <v>5365</v>
      </c>
      <c r="F1028" s="1" t="s">
        <v>66</v>
      </c>
      <c r="G1028" s="1" t="s">
        <v>5372</v>
      </c>
      <c r="H1028" s="1" t="s">
        <v>5367</v>
      </c>
      <c r="I1028" s="1" t="s">
        <v>5373</v>
      </c>
      <c r="J1028" s="1">
        <f t="shared" si="42"/>
        <v>96</v>
      </c>
      <c r="K1028" s="1">
        <f t="shared" si="28"/>
        <v>0.45833333333333331</v>
      </c>
      <c r="L1028" s="1" t="s">
        <v>5374</v>
      </c>
      <c r="M1028" s="1">
        <v>57.41</v>
      </c>
      <c r="N1028" s="1" t="s">
        <v>5370</v>
      </c>
      <c r="O1028" s="1">
        <v>60</v>
      </c>
      <c r="P1028" s="1" t="s">
        <v>5088</v>
      </c>
      <c r="Q1028" s="1" t="s">
        <v>33</v>
      </c>
      <c r="R1028" s="1" t="s">
        <v>34</v>
      </c>
      <c r="S1028" s="1" t="s">
        <v>391</v>
      </c>
      <c r="T1028" s="1" t="s">
        <v>406</v>
      </c>
      <c r="U1028" s="1" t="s">
        <v>5371</v>
      </c>
      <c r="V1028" s="1" t="s">
        <v>38</v>
      </c>
      <c r="W1028" s="1" t="s">
        <v>38</v>
      </c>
      <c r="X1028" s="1">
        <v>10000985</v>
      </c>
      <c r="Z1028" s="1" t="s">
        <v>5090</v>
      </c>
      <c r="AA1028" s="1" t="s">
        <v>41</v>
      </c>
    </row>
    <row r="1029" spans="1:28" x14ac:dyDescent="0.3">
      <c r="A1029" s="1">
        <v>2014</v>
      </c>
      <c r="B1029" s="1" t="s">
        <v>5363</v>
      </c>
      <c r="C1029" s="1" t="s">
        <v>2682</v>
      </c>
      <c r="D1029" s="1" t="s">
        <v>5364</v>
      </c>
      <c r="E1029" s="1" t="s">
        <v>5365</v>
      </c>
      <c r="F1029" s="1" t="s">
        <v>66</v>
      </c>
      <c r="G1029" s="1" t="s">
        <v>5375</v>
      </c>
      <c r="H1029" s="1" t="s">
        <v>5367</v>
      </c>
      <c r="I1029" s="1" t="s">
        <v>5376</v>
      </c>
      <c r="J1029" s="1">
        <f t="shared" si="42"/>
        <v>98</v>
      </c>
      <c r="K1029" s="1">
        <f t="shared" si="28"/>
        <v>0.54081632653061229</v>
      </c>
      <c r="L1029" s="1" t="s">
        <v>5377</v>
      </c>
      <c r="M1029" s="1">
        <v>88.78</v>
      </c>
      <c r="N1029" s="1" t="s">
        <v>5370</v>
      </c>
      <c r="O1029" s="1">
        <v>60</v>
      </c>
      <c r="P1029" s="1" t="s">
        <v>5088</v>
      </c>
      <c r="Q1029" s="1" t="s">
        <v>33</v>
      </c>
      <c r="R1029" s="1" t="s">
        <v>34</v>
      </c>
      <c r="S1029" s="1" t="s">
        <v>391</v>
      </c>
      <c r="T1029" s="1" t="s">
        <v>406</v>
      </c>
      <c r="U1029" s="1" t="s">
        <v>5371</v>
      </c>
      <c r="V1029" s="1" t="s">
        <v>38</v>
      </c>
      <c r="W1029" s="1" t="s">
        <v>38</v>
      </c>
      <c r="X1029" s="1">
        <v>10000986</v>
      </c>
      <c r="Z1029" s="1" t="s">
        <v>5090</v>
      </c>
      <c r="AA1029" s="1" t="s">
        <v>41</v>
      </c>
    </row>
    <row r="1030" spans="1:28" x14ac:dyDescent="0.3">
      <c r="A1030" s="1">
        <v>2014</v>
      </c>
      <c r="B1030" s="1" t="s">
        <v>5363</v>
      </c>
      <c r="C1030" s="1" t="s">
        <v>2682</v>
      </c>
      <c r="D1030" s="1" t="s">
        <v>5364</v>
      </c>
      <c r="E1030" s="1" t="s">
        <v>5365</v>
      </c>
      <c r="F1030" s="1" t="s">
        <v>66</v>
      </c>
      <c r="G1030" s="1" t="s">
        <v>5378</v>
      </c>
      <c r="H1030" s="1" t="s">
        <v>5367</v>
      </c>
      <c r="I1030" s="1" t="s">
        <v>5379</v>
      </c>
      <c r="J1030" s="1">
        <f t="shared" si="42"/>
        <v>97</v>
      </c>
      <c r="K1030" s="1">
        <f t="shared" si="28"/>
        <v>0.51546391752577314</v>
      </c>
      <c r="L1030" s="1" t="s">
        <v>5380</v>
      </c>
      <c r="M1030" s="1">
        <v>87.4</v>
      </c>
      <c r="N1030" s="1" t="s">
        <v>5370</v>
      </c>
      <c r="O1030" s="1">
        <v>60</v>
      </c>
      <c r="P1030" s="1" t="s">
        <v>5088</v>
      </c>
      <c r="Q1030" s="1" t="s">
        <v>33</v>
      </c>
      <c r="R1030" s="1" t="s">
        <v>34</v>
      </c>
      <c r="S1030" s="1" t="s">
        <v>391</v>
      </c>
      <c r="T1030" s="1" t="s">
        <v>406</v>
      </c>
      <c r="U1030" s="1" t="s">
        <v>5371</v>
      </c>
      <c r="V1030" s="1" t="s">
        <v>38</v>
      </c>
      <c r="W1030" s="1" t="s">
        <v>38</v>
      </c>
      <c r="X1030" s="1">
        <v>10000987</v>
      </c>
      <c r="Z1030" s="1" t="s">
        <v>5090</v>
      </c>
      <c r="AA1030" s="1" t="s">
        <v>41</v>
      </c>
    </row>
    <row r="1031" spans="1:28" x14ac:dyDescent="0.3">
      <c r="A1031" s="1">
        <v>2014</v>
      </c>
      <c r="B1031" s="1" t="s">
        <v>5363</v>
      </c>
      <c r="C1031" s="1" t="s">
        <v>2682</v>
      </c>
      <c r="D1031" s="1" t="s">
        <v>5364</v>
      </c>
      <c r="E1031" s="1" t="s">
        <v>5365</v>
      </c>
      <c r="F1031" s="1" t="s">
        <v>66</v>
      </c>
      <c r="G1031" s="1" t="s">
        <v>5381</v>
      </c>
      <c r="H1031" s="1" t="s">
        <v>5367</v>
      </c>
      <c r="I1031" s="1" t="s">
        <v>5382</v>
      </c>
      <c r="J1031" s="1">
        <f t="shared" si="42"/>
        <v>95</v>
      </c>
      <c r="K1031" s="1">
        <f t="shared" si="28"/>
        <v>0.49473684210526314</v>
      </c>
      <c r="L1031" s="1" t="s">
        <v>5383</v>
      </c>
      <c r="M1031" s="1">
        <v>176.3</v>
      </c>
      <c r="N1031" s="1" t="s">
        <v>5370</v>
      </c>
      <c r="O1031" s="1">
        <v>60</v>
      </c>
      <c r="P1031" s="1" t="s">
        <v>5088</v>
      </c>
      <c r="Q1031" s="1" t="s">
        <v>33</v>
      </c>
      <c r="R1031" s="1" t="s">
        <v>34</v>
      </c>
      <c r="S1031" s="1" t="s">
        <v>391</v>
      </c>
      <c r="T1031" s="1" t="s">
        <v>406</v>
      </c>
      <c r="U1031" s="1" t="s">
        <v>5371</v>
      </c>
      <c r="V1031" s="1" t="s">
        <v>38</v>
      </c>
      <c r="W1031" s="1" t="s">
        <v>38</v>
      </c>
      <c r="X1031" s="1">
        <v>10000988</v>
      </c>
      <c r="Z1031" s="1" t="s">
        <v>5090</v>
      </c>
      <c r="AA1031" s="1" t="s">
        <v>41</v>
      </c>
    </row>
    <row r="1032" spans="1:28" x14ac:dyDescent="0.3">
      <c r="A1032" s="1">
        <v>2014</v>
      </c>
      <c r="B1032" s="1" t="s">
        <v>5384</v>
      </c>
      <c r="C1032" s="1" t="s">
        <v>5385</v>
      </c>
      <c r="D1032" s="1" t="s">
        <v>5386</v>
      </c>
      <c r="E1032" s="1" t="s">
        <v>8646</v>
      </c>
      <c r="F1032" s="1" t="s">
        <v>66</v>
      </c>
      <c r="G1032" s="1" t="s">
        <v>5387</v>
      </c>
      <c r="H1032" s="1" t="s">
        <v>5388</v>
      </c>
      <c r="I1032" s="1" t="s">
        <v>5389</v>
      </c>
      <c r="J1032" s="1">
        <f t="shared" si="42"/>
        <v>80</v>
      </c>
      <c r="K1032" s="1">
        <f t="shared" si="28"/>
        <v>0.5</v>
      </c>
      <c r="L1032" s="1" t="s">
        <v>36</v>
      </c>
      <c r="M1032" s="1" t="str">
        <f>IF(L1032="Not reported","N/A","")</f>
        <v>N/A</v>
      </c>
      <c r="N1032" s="1" t="s">
        <v>5390</v>
      </c>
      <c r="O1032" s="1">
        <v>40</v>
      </c>
      <c r="P1032" s="1" t="s">
        <v>5391</v>
      </c>
      <c r="Q1032" s="1" t="str">
        <f ca="1">IFERROR(__xludf.DUMMYFUNCTION("IFNA(IFS(REGEXMATCH(R1033,""MgCl""),""MgCl"",REGEXMATCH(R1033,""CaCl""),""CaCl"", REGEXMATCH(R1033,""MgCl CaCl""),""MgCl CaCl""),""None"")
"),"None")</f>
        <v>None</v>
      </c>
      <c r="R1032" s="1" t="s">
        <v>103</v>
      </c>
      <c r="S1032" s="1" t="s">
        <v>162</v>
      </c>
      <c r="T1032" s="1" t="s">
        <v>36</v>
      </c>
      <c r="U1032" s="1" t="s">
        <v>5392</v>
      </c>
      <c r="V1032" s="1" t="s">
        <v>38</v>
      </c>
      <c r="W1032" s="1" t="s">
        <v>91</v>
      </c>
      <c r="X1032" s="1">
        <v>10000989</v>
      </c>
      <c r="Z1032" s="1" t="s">
        <v>5003</v>
      </c>
      <c r="AA1032" s="1" t="s">
        <v>41</v>
      </c>
    </row>
    <row r="1033" spans="1:28" x14ac:dyDescent="0.3">
      <c r="A1033" s="1">
        <v>2014</v>
      </c>
      <c r="B1033" s="1" t="s">
        <v>5393</v>
      </c>
      <c r="C1033" s="1" t="s">
        <v>3921</v>
      </c>
      <c r="D1033" s="1" t="s">
        <v>5394</v>
      </c>
      <c r="E1033" s="1" t="s">
        <v>5395</v>
      </c>
      <c r="F1033" s="1" t="s">
        <v>66</v>
      </c>
      <c r="G1033" s="1" t="s">
        <v>5396</v>
      </c>
      <c r="H1033" s="1" t="s">
        <v>5397</v>
      </c>
      <c r="I1033" s="1" t="s">
        <v>5398</v>
      </c>
      <c r="J1033" s="1">
        <f t="shared" si="42"/>
        <v>97</v>
      </c>
      <c r="K1033" s="1">
        <f t="shared" si="28"/>
        <v>0.55670103092783507</v>
      </c>
      <c r="L1033" s="1" t="s">
        <v>5399</v>
      </c>
      <c r="M1033" s="1">
        <v>73.59</v>
      </c>
      <c r="N1033" s="1" t="s">
        <v>5400</v>
      </c>
      <c r="O1033" s="1">
        <v>45</v>
      </c>
      <c r="P1033" s="1" t="s">
        <v>5401</v>
      </c>
      <c r="Q1033" s="1" t="s">
        <v>57</v>
      </c>
      <c r="R1033" s="1" t="s">
        <v>103</v>
      </c>
      <c r="S1033" s="1">
        <v>7.4</v>
      </c>
      <c r="T1033" s="1" t="s">
        <v>36</v>
      </c>
      <c r="U1033" s="1" t="s">
        <v>5402</v>
      </c>
      <c r="V1033" s="1" t="s">
        <v>38</v>
      </c>
      <c r="W1033" s="1" t="s">
        <v>91</v>
      </c>
      <c r="X1033" s="1">
        <v>10000990</v>
      </c>
      <c r="Z1033" s="1" t="s">
        <v>5403</v>
      </c>
      <c r="AA1033" s="1" t="s">
        <v>41</v>
      </c>
    </row>
    <row r="1034" spans="1:28" x14ac:dyDescent="0.3">
      <c r="A1034" s="1">
        <v>2014</v>
      </c>
      <c r="B1034" s="1" t="s">
        <v>5393</v>
      </c>
      <c r="C1034" s="1" t="s">
        <v>3921</v>
      </c>
      <c r="D1034" s="1" t="s">
        <v>5394</v>
      </c>
      <c r="E1034" s="1" t="s">
        <v>5395</v>
      </c>
      <c r="F1034" s="1" t="s">
        <v>66</v>
      </c>
      <c r="G1034" s="1" t="s">
        <v>5404</v>
      </c>
      <c r="H1034" s="1" t="s">
        <v>5405</v>
      </c>
      <c r="I1034" s="1" t="s">
        <v>5406</v>
      </c>
      <c r="J1034" s="1">
        <f t="shared" si="42"/>
        <v>96</v>
      </c>
      <c r="K1034" s="1">
        <f t="shared" si="28"/>
        <v>0.55208333333333337</v>
      </c>
      <c r="L1034" s="1" t="s">
        <v>5407</v>
      </c>
      <c r="M1034" s="1">
        <v>173.1</v>
      </c>
      <c r="N1034" s="1" t="s">
        <v>5400</v>
      </c>
      <c r="O1034" s="1">
        <v>45</v>
      </c>
      <c r="P1034" s="1" t="s">
        <v>5401</v>
      </c>
      <c r="Q1034" s="1" t="s">
        <v>57</v>
      </c>
      <c r="R1034" s="1" t="s">
        <v>103</v>
      </c>
      <c r="S1034" s="1">
        <v>7.4</v>
      </c>
      <c r="T1034" s="1" t="s">
        <v>36</v>
      </c>
      <c r="U1034" s="1" t="s">
        <v>5402</v>
      </c>
      <c r="V1034" s="1" t="s">
        <v>38</v>
      </c>
      <c r="W1034" s="1" t="s">
        <v>91</v>
      </c>
      <c r="X1034" s="1">
        <v>10000991</v>
      </c>
      <c r="Z1034" s="1" t="s">
        <v>5403</v>
      </c>
      <c r="AA1034" s="1" t="s">
        <v>41</v>
      </c>
    </row>
    <row r="1035" spans="1:28" x14ac:dyDescent="0.3">
      <c r="A1035" s="1">
        <v>2014</v>
      </c>
      <c r="B1035" s="1" t="s">
        <v>5408</v>
      </c>
      <c r="C1035" s="1" t="s">
        <v>3921</v>
      </c>
      <c r="D1035" s="1" t="s">
        <v>5409</v>
      </c>
      <c r="E1035" s="1" t="s">
        <v>8647</v>
      </c>
      <c r="F1035" s="1" t="s">
        <v>66</v>
      </c>
      <c r="G1035" s="1" t="s">
        <v>5410</v>
      </c>
      <c r="H1035" s="1" t="s">
        <v>5411</v>
      </c>
      <c r="I1035" s="1" t="s">
        <v>5412</v>
      </c>
      <c r="J1035" s="1">
        <f t="shared" si="42"/>
        <v>91</v>
      </c>
      <c r="K1035" s="1">
        <f t="shared" si="28"/>
        <v>0.50549450549450547</v>
      </c>
      <c r="L1035" s="1" t="s">
        <v>5413</v>
      </c>
      <c r="M1035" s="1">
        <v>98</v>
      </c>
      <c r="N1035" s="1" t="s">
        <v>5414</v>
      </c>
      <c r="O1035" s="1">
        <v>50</v>
      </c>
      <c r="P1035" s="1" t="s">
        <v>5415</v>
      </c>
      <c r="Q1035" s="1" t="s">
        <v>33</v>
      </c>
      <c r="R1035" s="1" t="s">
        <v>103</v>
      </c>
      <c r="S1035" s="1" t="s">
        <v>391</v>
      </c>
      <c r="T1035" s="1" t="s">
        <v>5416</v>
      </c>
      <c r="U1035" s="1" t="s">
        <v>5417</v>
      </c>
      <c r="V1035" s="1" t="s">
        <v>38</v>
      </c>
      <c r="W1035" s="1" t="s">
        <v>5418</v>
      </c>
      <c r="X1035" s="1">
        <v>10000992</v>
      </c>
      <c r="Z1035" s="1" t="s">
        <v>5419</v>
      </c>
      <c r="AA1035" s="1" t="s">
        <v>41</v>
      </c>
    </row>
    <row r="1036" spans="1:28" x14ac:dyDescent="0.3">
      <c r="A1036" s="1">
        <v>2014</v>
      </c>
      <c r="B1036" s="1" t="s">
        <v>5420</v>
      </c>
      <c r="C1036" s="1" t="s">
        <v>2682</v>
      </c>
      <c r="D1036" s="1" t="s">
        <v>5421</v>
      </c>
      <c r="E1036" s="1" t="s">
        <v>8648</v>
      </c>
      <c r="F1036" s="1" t="s">
        <v>66</v>
      </c>
      <c r="G1036" s="1" t="s">
        <v>5422</v>
      </c>
      <c r="H1036" s="1" t="s">
        <v>4624</v>
      </c>
      <c r="I1036" s="1" t="s">
        <v>5423</v>
      </c>
      <c r="J1036" s="1">
        <f t="shared" si="42"/>
        <v>49</v>
      </c>
      <c r="K1036" s="1">
        <f t="shared" si="28"/>
        <v>0.40816326530612246</v>
      </c>
      <c r="L1036" s="1" t="s">
        <v>4626</v>
      </c>
      <c r="M1036" s="1">
        <v>4.9800000000000004</v>
      </c>
      <c r="N1036" s="1" t="s">
        <v>4627</v>
      </c>
      <c r="O1036" s="1">
        <v>30</v>
      </c>
      <c r="P1036" s="1" t="s">
        <v>36</v>
      </c>
      <c r="Q1036" s="1" t="s">
        <v>57</v>
      </c>
      <c r="R1036" s="1" t="s">
        <v>58</v>
      </c>
      <c r="S1036" s="1" t="s">
        <v>59</v>
      </c>
      <c r="T1036" s="1" t="s">
        <v>36</v>
      </c>
      <c r="U1036" s="1" t="s">
        <v>5424</v>
      </c>
      <c r="V1036" s="1" t="s">
        <v>38</v>
      </c>
      <c r="W1036" s="1" t="s">
        <v>5425</v>
      </c>
      <c r="X1036" s="1">
        <v>10000993</v>
      </c>
      <c r="Z1036" s="1" t="s">
        <v>5426</v>
      </c>
      <c r="AA1036" s="1" t="s">
        <v>41</v>
      </c>
    </row>
    <row r="1037" spans="1:28" x14ac:dyDescent="0.3">
      <c r="A1037" s="1">
        <v>2014</v>
      </c>
      <c r="B1037" s="1" t="s">
        <v>5427</v>
      </c>
      <c r="C1037" s="1" t="s">
        <v>5428</v>
      </c>
      <c r="D1037" s="1" t="s">
        <v>5429</v>
      </c>
      <c r="E1037" s="1" t="s">
        <v>5430</v>
      </c>
      <c r="F1037" s="1" t="s">
        <v>66</v>
      </c>
      <c r="G1037" s="1" t="s">
        <v>5431</v>
      </c>
      <c r="H1037" s="1" t="s">
        <v>5432</v>
      </c>
      <c r="I1037" s="1" t="s">
        <v>5433</v>
      </c>
      <c r="J1037" s="1">
        <f t="shared" si="42"/>
        <v>78</v>
      </c>
      <c r="K1037" s="1">
        <f t="shared" si="28"/>
        <v>0.60256410256410253</v>
      </c>
      <c r="L1037" s="1" t="s">
        <v>5434</v>
      </c>
      <c r="M1037" s="1">
        <v>16.489999999999998</v>
      </c>
      <c r="N1037" s="1" t="s">
        <v>5000</v>
      </c>
      <c r="O1037" s="1">
        <v>40</v>
      </c>
      <c r="P1037" s="1" t="s">
        <v>5435</v>
      </c>
      <c r="Q1037" s="1" t="s">
        <v>33</v>
      </c>
      <c r="R1037" s="1" t="s">
        <v>103</v>
      </c>
      <c r="S1037" s="1">
        <v>7.4</v>
      </c>
      <c r="T1037" s="1" t="s">
        <v>36</v>
      </c>
      <c r="U1037" s="1" t="s">
        <v>5436</v>
      </c>
      <c r="V1037" s="1" t="s">
        <v>38</v>
      </c>
      <c r="W1037" s="1" t="s">
        <v>91</v>
      </c>
      <c r="X1037" s="1">
        <v>10000994</v>
      </c>
      <c r="Z1037" s="1" t="s">
        <v>5003</v>
      </c>
      <c r="AA1037" s="1" t="s">
        <v>41</v>
      </c>
      <c r="AB1037" s="1" t="s">
        <v>8828</v>
      </c>
    </row>
    <row r="1038" spans="1:28" x14ac:dyDescent="0.3">
      <c r="A1038" s="1">
        <v>2014</v>
      </c>
      <c r="B1038" s="1" t="s">
        <v>5437</v>
      </c>
      <c r="C1038" s="1" t="s">
        <v>5438</v>
      </c>
      <c r="D1038" s="1" t="s">
        <v>5439</v>
      </c>
      <c r="E1038" s="1" t="s">
        <v>5440</v>
      </c>
      <c r="F1038" s="1" t="s">
        <v>26</v>
      </c>
      <c r="G1038" s="1" t="s">
        <v>5441</v>
      </c>
      <c r="H1038" s="1" t="s">
        <v>5442</v>
      </c>
      <c r="I1038" s="1" t="s">
        <v>5443</v>
      </c>
      <c r="J1038" s="1">
        <f t="shared" si="42"/>
        <v>132</v>
      </c>
      <c r="K1038" s="1">
        <f t="shared" si="28"/>
        <v>0.54545454545454541</v>
      </c>
      <c r="L1038" s="1" t="s">
        <v>36</v>
      </c>
      <c r="M1038" s="1" t="str">
        <f>IF(L1038="Not reported","N/A","")</f>
        <v>N/A</v>
      </c>
      <c r="N1038" s="1" t="s">
        <v>5444</v>
      </c>
      <c r="O1038" s="1">
        <v>74</v>
      </c>
      <c r="P1038" s="1" t="s">
        <v>5445</v>
      </c>
      <c r="Q1038" s="1" t="str">
        <f ca="1">IFERROR(__xludf.DUMMYFUNCTION("IFNA(IFS(REGEXMATCH(R1039,""MgCl""),""MgCl"",REGEXMATCH(R1039,""CaCl""),""CaCl"", REGEXMATCH(R1039,""MgCl CaCl""),""MgCl CaCl""),""None"")
"),"None")</f>
        <v>None</v>
      </c>
      <c r="R1038" s="1" t="s">
        <v>315</v>
      </c>
      <c r="S1038" s="1" t="s">
        <v>73</v>
      </c>
      <c r="T1038" s="1" t="s">
        <v>36</v>
      </c>
      <c r="U1038" s="1" t="s">
        <v>5446</v>
      </c>
      <c r="V1038" s="1" t="s">
        <v>38</v>
      </c>
      <c r="W1038" s="1" t="s">
        <v>5447</v>
      </c>
      <c r="X1038" s="1">
        <v>10000995</v>
      </c>
      <c r="Z1038" s="1" t="s">
        <v>5448</v>
      </c>
      <c r="AA1038" s="1" t="s">
        <v>41</v>
      </c>
    </row>
    <row r="1039" spans="1:28" x14ac:dyDescent="0.3">
      <c r="A1039" s="1">
        <v>2014</v>
      </c>
      <c r="B1039" s="1" t="s">
        <v>5437</v>
      </c>
      <c r="C1039" s="1" t="s">
        <v>5438</v>
      </c>
      <c r="D1039" s="1" t="s">
        <v>5439</v>
      </c>
      <c r="E1039" s="1" t="s">
        <v>8649</v>
      </c>
      <c r="F1039" s="1" t="s">
        <v>26</v>
      </c>
      <c r="G1039" s="1" t="s">
        <v>5449</v>
      </c>
      <c r="H1039" s="1" t="s">
        <v>5442</v>
      </c>
      <c r="I1039" s="1" t="s">
        <v>5450</v>
      </c>
      <c r="J1039" s="1">
        <f t="shared" si="42"/>
        <v>132</v>
      </c>
      <c r="K1039" s="1">
        <f t="shared" si="28"/>
        <v>0.54545454545454541</v>
      </c>
      <c r="L1039" s="1" t="s">
        <v>5451</v>
      </c>
      <c r="M1039" s="1">
        <v>0.17</v>
      </c>
      <c r="N1039" s="1" t="s">
        <v>5444</v>
      </c>
      <c r="O1039" s="1">
        <v>74</v>
      </c>
      <c r="P1039" s="1" t="s">
        <v>5445</v>
      </c>
      <c r="Q1039" s="1" t="s">
        <v>57</v>
      </c>
      <c r="R1039" s="1" t="s">
        <v>315</v>
      </c>
      <c r="S1039" s="1" t="s">
        <v>73</v>
      </c>
      <c r="T1039" s="1" t="s">
        <v>36</v>
      </c>
      <c r="U1039" s="1" t="s">
        <v>5446</v>
      </c>
      <c r="V1039" s="1" t="s">
        <v>38</v>
      </c>
      <c r="W1039" s="1" t="s">
        <v>5447</v>
      </c>
      <c r="X1039" s="1">
        <v>10000996</v>
      </c>
      <c r="Z1039" s="1" t="s">
        <v>5448</v>
      </c>
      <c r="AA1039" s="1" t="s">
        <v>41</v>
      </c>
    </row>
    <row r="1040" spans="1:28" x14ac:dyDescent="0.3">
      <c r="A1040" s="1">
        <v>2014</v>
      </c>
      <c r="B1040" s="1" t="s">
        <v>5437</v>
      </c>
      <c r="C1040" s="1" t="s">
        <v>5438</v>
      </c>
      <c r="D1040" s="1" t="s">
        <v>5439</v>
      </c>
      <c r="E1040" s="1" t="s">
        <v>5440</v>
      </c>
      <c r="F1040" s="1" t="s">
        <v>107</v>
      </c>
      <c r="G1040" s="1" t="s">
        <v>5452</v>
      </c>
      <c r="H1040" s="1" t="s">
        <v>5442</v>
      </c>
      <c r="I1040" s="1" t="s">
        <v>5453</v>
      </c>
      <c r="J1040" s="1">
        <f t="shared" si="42"/>
        <v>45</v>
      </c>
      <c r="K1040" s="1">
        <f t="shared" si="28"/>
        <v>0.6</v>
      </c>
      <c r="L1040" s="1" t="s">
        <v>5454</v>
      </c>
      <c r="M1040" s="1">
        <v>0.11</v>
      </c>
      <c r="N1040" s="1" t="s">
        <v>5444</v>
      </c>
      <c r="O1040" s="1">
        <v>74</v>
      </c>
      <c r="P1040" s="1" t="s">
        <v>5445</v>
      </c>
      <c r="Q1040" s="1" t="s">
        <v>57</v>
      </c>
      <c r="R1040" s="1" t="s">
        <v>315</v>
      </c>
      <c r="S1040" s="1" t="s">
        <v>73</v>
      </c>
      <c r="T1040" s="1" t="s">
        <v>36</v>
      </c>
      <c r="U1040" s="1" t="s">
        <v>5446</v>
      </c>
      <c r="V1040" s="1" t="s">
        <v>38</v>
      </c>
      <c r="W1040" s="1" t="s">
        <v>5455</v>
      </c>
      <c r="X1040" s="1">
        <v>10000997</v>
      </c>
      <c r="Z1040" s="1" t="s">
        <v>5448</v>
      </c>
      <c r="AA1040" s="1" t="s">
        <v>41</v>
      </c>
    </row>
    <row r="1041" spans="1:28" x14ac:dyDescent="0.3">
      <c r="A1041" s="1">
        <v>2014</v>
      </c>
      <c r="B1041" s="1" t="s">
        <v>5437</v>
      </c>
      <c r="C1041" s="1" t="s">
        <v>5456</v>
      </c>
      <c r="D1041" s="1" t="s">
        <v>5439</v>
      </c>
      <c r="E1041" s="1" t="s">
        <v>5440</v>
      </c>
      <c r="F1041" s="1" t="s">
        <v>26</v>
      </c>
      <c r="G1041" s="1" t="s">
        <v>5457</v>
      </c>
      <c r="H1041" s="1" t="s">
        <v>5442</v>
      </c>
      <c r="I1041" s="1" t="s">
        <v>5458</v>
      </c>
      <c r="J1041" s="1">
        <f t="shared" si="42"/>
        <v>132</v>
      </c>
      <c r="K1041" s="1">
        <f t="shared" si="28"/>
        <v>0.58333333333333337</v>
      </c>
      <c r="L1041" s="1" t="s">
        <v>36</v>
      </c>
      <c r="M1041" s="1" t="str">
        <f>IF(L1041="Not reported","N/A","")</f>
        <v>N/A</v>
      </c>
      <c r="N1041" s="1" t="s">
        <v>5444</v>
      </c>
      <c r="O1041" s="1">
        <v>74</v>
      </c>
      <c r="P1041" s="1" t="s">
        <v>5445</v>
      </c>
      <c r="Q1041" s="1" t="str">
        <f ca="1">IFERROR(__xludf.DUMMYFUNCTION("IFNA(IFS(REGEXMATCH(R1042,""MgCl""),""MgCl"",REGEXMATCH(R1042,""CaCl""),""CaCl"", REGEXMATCH(R1042,""MgCl CaCl""),""MgCl CaCl""),""None"")
"),"None")</f>
        <v>None</v>
      </c>
      <c r="R1041" s="1" t="s">
        <v>315</v>
      </c>
      <c r="S1041" s="1" t="s">
        <v>73</v>
      </c>
      <c r="T1041" s="1" t="s">
        <v>36</v>
      </c>
      <c r="U1041" s="1" t="s">
        <v>5446</v>
      </c>
      <c r="V1041" s="1" t="s">
        <v>38</v>
      </c>
      <c r="W1041" s="1" t="s">
        <v>5447</v>
      </c>
      <c r="X1041" s="1">
        <v>10000998</v>
      </c>
      <c r="Z1041" s="1" t="s">
        <v>5448</v>
      </c>
      <c r="AA1041" s="1" t="s">
        <v>41</v>
      </c>
    </row>
    <row r="1042" spans="1:28" x14ac:dyDescent="0.3">
      <c r="A1042" s="1">
        <v>2014</v>
      </c>
      <c r="B1042" s="1" t="s">
        <v>5459</v>
      </c>
      <c r="C1042" s="1" t="s">
        <v>5460</v>
      </c>
      <c r="D1042" s="1" t="s">
        <v>5461</v>
      </c>
      <c r="E1042" s="1" t="s">
        <v>8650</v>
      </c>
      <c r="F1042" s="1" t="s">
        <v>26</v>
      </c>
      <c r="G1042" s="1" t="s">
        <v>855</v>
      </c>
      <c r="H1042" s="1" t="s">
        <v>5462</v>
      </c>
      <c r="I1042" s="1" t="s">
        <v>5463</v>
      </c>
      <c r="J1042" s="1">
        <f t="shared" si="42"/>
        <v>74</v>
      </c>
      <c r="K1042" s="1">
        <f t="shared" si="28"/>
        <v>0.48648648648648651</v>
      </c>
      <c r="L1042" s="1" t="s">
        <v>5464</v>
      </c>
      <c r="M1042" s="1">
        <v>110</v>
      </c>
      <c r="N1042" s="1" t="s">
        <v>5465</v>
      </c>
      <c r="O1042" s="1">
        <v>30</v>
      </c>
      <c r="P1042" s="1" t="s">
        <v>5466</v>
      </c>
      <c r="Q1042" s="1" t="s">
        <v>57</v>
      </c>
      <c r="R1042" s="1" t="s">
        <v>103</v>
      </c>
      <c r="S1042" s="1">
        <v>7.4</v>
      </c>
      <c r="T1042" s="1" t="s">
        <v>36</v>
      </c>
      <c r="U1042" s="1" t="s">
        <v>5467</v>
      </c>
      <c r="V1042" s="1" t="s">
        <v>38</v>
      </c>
      <c r="W1042" s="1" t="s">
        <v>91</v>
      </c>
      <c r="X1042" s="1">
        <v>10000999</v>
      </c>
      <c r="Z1042" s="1" t="s">
        <v>5468</v>
      </c>
      <c r="AA1042" s="1" t="s">
        <v>41</v>
      </c>
    </row>
    <row r="1043" spans="1:28" x14ac:dyDescent="0.3">
      <c r="A1043" s="1">
        <v>2014</v>
      </c>
      <c r="B1043" s="1" t="s">
        <v>5469</v>
      </c>
      <c r="C1043" s="1" t="s">
        <v>3921</v>
      </c>
      <c r="D1043" s="1" t="s">
        <v>5470</v>
      </c>
      <c r="E1043" s="1" t="s">
        <v>5471</v>
      </c>
      <c r="F1043" s="1" t="s">
        <v>26</v>
      </c>
      <c r="G1043" s="1" t="s">
        <v>5472</v>
      </c>
      <c r="H1043" s="1" t="s">
        <v>5473</v>
      </c>
      <c r="I1043" s="1" t="s">
        <v>5474</v>
      </c>
      <c r="J1043" s="1">
        <f t="shared" si="42"/>
        <v>94</v>
      </c>
      <c r="K1043" s="1">
        <f t="shared" si="28"/>
        <v>0.51063829787234039</v>
      </c>
      <c r="L1043" s="1" t="s">
        <v>36</v>
      </c>
      <c r="M1043" s="1" t="str">
        <f>IF(L1043="Not reported","N/A","")</f>
        <v>N/A</v>
      </c>
      <c r="N1043" s="1" t="s">
        <v>5475</v>
      </c>
      <c r="O1043" s="1">
        <v>40</v>
      </c>
      <c r="P1043" s="1" t="s">
        <v>5476</v>
      </c>
      <c r="Q1043" s="1" t="str">
        <f ca="1">IFERROR(__xludf.DUMMYFUNCTION("IFNA(IFS(REGEXMATCH(R1044,""MgCl""),""MgCl"",REGEXMATCH(R1044,""CaCl""),""CaCl"", REGEXMATCH(R1044,""MgCl CaCl""),""MgCl CaCl""),""None"")
"),"None")</f>
        <v>None</v>
      </c>
      <c r="R1043" s="1" t="s">
        <v>103</v>
      </c>
      <c r="S1043" s="1" t="s">
        <v>391</v>
      </c>
      <c r="T1043" s="1" t="s">
        <v>4533</v>
      </c>
      <c r="U1043" s="1" t="s">
        <v>5477</v>
      </c>
      <c r="V1043" s="1" t="s">
        <v>38</v>
      </c>
      <c r="W1043" s="1" t="s">
        <v>5478</v>
      </c>
      <c r="X1043" s="1">
        <v>10001000</v>
      </c>
      <c r="Z1043" s="1" t="s">
        <v>5479</v>
      </c>
      <c r="AA1043" s="1" t="s">
        <v>41</v>
      </c>
      <c r="AB1043" s="1" t="s">
        <v>8651</v>
      </c>
    </row>
    <row r="1044" spans="1:28" x14ac:dyDescent="0.3">
      <c r="A1044" s="1">
        <v>2014</v>
      </c>
      <c r="B1044" s="1" t="s">
        <v>5480</v>
      </c>
      <c r="C1044" s="1" t="s">
        <v>3071</v>
      </c>
      <c r="D1044" s="1" t="s">
        <v>5481</v>
      </c>
      <c r="E1044" s="1" t="s">
        <v>5482</v>
      </c>
      <c r="F1044" s="1" t="s">
        <v>66</v>
      </c>
      <c r="G1044" s="1" t="s">
        <v>5483</v>
      </c>
      <c r="H1044" s="1" t="s">
        <v>5484</v>
      </c>
      <c r="I1044" s="1" t="s">
        <v>5485</v>
      </c>
      <c r="J1044" s="1">
        <f t="shared" si="42"/>
        <v>90</v>
      </c>
      <c r="K1044" s="1">
        <f t="shared" si="28"/>
        <v>0.5444444444444444</v>
      </c>
      <c r="L1044" s="1" t="s">
        <v>5486</v>
      </c>
      <c r="M1044" s="1">
        <v>16100</v>
      </c>
      <c r="N1044" s="1" t="s">
        <v>5487</v>
      </c>
      <c r="O1044" s="1">
        <v>40</v>
      </c>
      <c r="P1044" s="1" t="s">
        <v>5488</v>
      </c>
      <c r="Q1044" s="1" t="s">
        <v>33</v>
      </c>
      <c r="R1044" s="1" t="s">
        <v>34</v>
      </c>
      <c r="S1044" s="1" t="s">
        <v>73</v>
      </c>
      <c r="T1044" s="1" t="s">
        <v>36</v>
      </c>
      <c r="U1044" s="1" t="s">
        <v>5489</v>
      </c>
      <c r="V1044" s="1" t="s">
        <v>38</v>
      </c>
      <c r="W1044" s="1" t="s">
        <v>91</v>
      </c>
      <c r="X1044" s="1">
        <v>10001001</v>
      </c>
      <c r="Z1044" s="1" t="s">
        <v>5490</v>
      </c>
      <c r="AA1044" s="1" t="s">
        <v>41</v>
      </c>
    </row>
    <row r="1045" spans="1:28" x14ac:dyDescent="0.3">
      <c r="A1045" s="1">
        <v>2014</v>
      </c>
      <c r="B1045" s="1" t="s">
        <v>5491</v>
      </c>
      <c r="C1045" s="1" t="s">
        <v>3921</v>
      </c>
      <c r="D1045" s="1" t="s">
        <v>5492</v>
      </c>
      <c r="E1045" s="1" t="s">
        <v>5493</v>
      </c>
      <c r="F1045" s="1" t="s">
        <v>66</v>
      </c>
      <c r="G1045" s="1" t="s">
        <v>5494</v>
      </c>
      <c r="H1045" s="1" t="s">
        <v>5495</v>
      </c>
      <c r="I1045" s="1" t="s">
        <v>5496</v>
      </c>
      <c r="J1045" s="1">
        <f t="shared" si="42"/>
        <v>59</v>
      </c>
      <c r="K1045" s="1">
        <f t="shared" si="28"/>
        <v>0.47457627118644069</v>
      </c>
      <c r="L1045" s="1" t="s">
        <v>5497</v>
      </c>
      <c r="M1045" s="1">
        <v>74.5</v>
      </c>
      <c r="N1045" s="1" t="s">
        <v>5498</v>
      </c>
      <c r="O1045" s="1">
        <v>21</v>
      </c>
      <c r="P1045" s="1" t="s">
        <v>5466</v>
      </c>
      <c r="Q1045" s="1" t="s">
        <v>57</v>
      </c>
      <c r="R1045" s="1" t="s">
        <v>103</v>
      </c>
      <c r="S1045" s="1">
        <v>7.4</v>
      </c>
      <c r="T1045" s="1" t="s">
        <v>36</v>
      </c>
      <c r="U1045" s="1" t="s">
        <v>5499</v>
      </c>
      <c r="V1045" s="1" t="s">
        <v>38</v>
      </c>
      <c r="W1045" s="1" t="s">
        <v>5500</v>
      </c>
      <c r="X1045" s="1">
        <v>10001002</v>
      </c>
      <c r="Z1045" s="1" t="s">
        <v>5501</v>
      </c>
      <c r="AA1045" s="1" t="s">
        <v>41</v>
      </c>
      <c r="AB1045" s="1" t="s">
        <v>8652</v>
      </c>
    </row>
    <row r="1046" spans="1:28" x14ac:dyDescent="0.3">
      <c r="A1046" s="1">
        <v>2014</v>
      </c>
      <c r="B1046" s="1" t="s">
        <v>5502</v>
      </c>
      <c r="C1046" s="1" t="s">
        <v>4136</v>
      </c>
      <c r="D1046" s="1" t="s">
        <v>5503</v>
      </c>
      <c r="E1046" s="1" t="s">
        <v>5504</v>
      </c>
      <c r="F1046" s="1" t="s">
        <v>66</v>
      </c>
      <c r="G1046" s="1" t="s">
        <v>5505</v>
      </c>
      <c r="H1046" s="1" t="s">
        <v>5506</v>
      </c>
      <c r="I1046" s="1" t="s">
        <v>5507</v>
      </c>
      <c r="J1046" s="1">
        <f t="shared" si="42"/>
        <v>68</v>
      </c>
      <c r="K1046" s="1">
        <f t="shared" si="28"/>
        <v>0.51470588235294112</v>
      </c>
      <c r="L1046" s="1" t="s">
        <v>5508</v>
      </c>
      <c r="M1046" s="1">
        <v>34.5</v>
      </c>
      <c r="N1046" s="1" t="s">
        <v>5509</v>
      </c>
      <c r="O1046" s="1">
        <v>30</v>
      </c>
      <c r="P1046" s="1" t="s">
        <v>5510</v>
      </c>
      <c r="Q1046" s="1" t="s">
        <v>33</v>
      </c>
      <c r="R1046" s="1" t="s">
        <v>315</v>
      </c>
      <c r="S1046" s="1" t="s">
        <v>356</v>
      </c>
      <c r="T1046" s="1" t="s">
        <v>36</v>
      </c>
      <c r="U1046" s="1" t="s">
        <v>5511</v>
      </c>
      <c r="V1046" s="1" t="s">
        <v>38</v>
      </c>
      <c r="W1046" s="1" t="s">
        <v>91</v>
      </c>
      <c r="X1046" s="1">
        <v>10001003</v>
      </c>
      <c r="Z1046" s="1" t="s">
        <v>5512</v>
      </c>
      <c r="AA1046" s="1" t="s">
        <v>41</v>
      </c>
    </row>
    <row r="1047" spans="1:28" x14ac:dyDescent="0.3">
      <c r="A1047" s="1">
        <v>2014</v>
      </c>
      <c r="B1047" s="1" t="s">
        <v>5513</v>
      </c>
      <c r="C1047" s="1" t="s">
        <v>5273</v>
      </c>
      <c r="D1047" s="1" t="s">
        <v>5514</v>
      </c>
      <c r="E1047" s="1" t="s">
        <v>5515</v>
      </c>
      <c r="F1047" s="1" t="s">
        <v>107</v>
      </c>
      <c r="G1047" s="1" t="s">
        <v>5516</v>
      </c>
      <c r="H1047" s="1" t="s">
        <v>5517</v>
      </c>
      <c r="I1047" s="1" t="s">
        <v>5518</v>
      </c>
      <c r="J1047" s="1">
        <f t="shared" si="42"/>
        <v>44</v>
      </c>
      <c r="K1047" s="1">
        <f t="shared" si="28"/>
        <v>0.40909090909090912</v>
      </c>
      <c r="L1047" s="1" t="s">
        <v>5519</v>
      </c>
      <c r="M1047" s="1">
        <v>92.2</v>
      </c>
      <c r="N1047" s="1" t="s">
        <v>5520</v>
      </c>
      <c r="O1047" s="1">
        <v>40</v>
      </c>
      <c r="P1047" s="1" t="s">
        <v>5521</v>
      </c>
      <c r="Q1047" s="1" t="s">
        <v>33</v>
      </c>
      <c r="R1047" s="1" t="s">
        <v>34</v>
      </c>
      <c r="S1047" s="1" t="s">
        <v>391</v>
      </c>
      <c r="T1047" s="1" t="s">
        <v>36</v>
      </c>
      <c r="U1047" s="1" t="s">
        <v>5522</v>
      </c>
      <c r="V1047" s="1" t="s">
        <v>38</v>
      </c>
      <c r="W1047" s="1" t="s">
        <v>5523</v>
      </c>
      <c r="X1047" s="1">
        <v>10001004</v>
      </c>
      <c r="Z1047" s="1" t="s">
        <v>5524</v>
      </c>
      <c r="AA1047" s="1" t="s">
        <v>41</v>
      </c>
    </row>
    <row r="1048" spans="1:28" x14ac:dyDescent="0.3">
      <c r="A1048" s="1">
        <v>2014</v>
      </c>
      <c r="B1048" s="1" t="s">
        <v>5513</v>
      </c>
      <c r="C1048" s="1" t="s">
        <v>5273</v>
      </c>
      <c r="D1048" s="1" t="s">
        <v>5514</v>
      </c>
      <c r="E1048" s="1" t="s">
        <v>5515</v>
      </c>
      <c r="F1048" s="1" t="s">
        <v>107</v>
      </c>
      <c r="G1048" s="1" t="s">
        <v>5525</v>
      </c>
      <c r="H1048" s="1" t="s">
        <v>5517</v>
      </c>
      <c r="I1048" s="1" t="s">
        <v>5526</v>
      </c>
      <c r="J1048" s="1">
        <f t="shared" si="42"/>
        <v>35</v>
      </c>
      <c r="K1048" s="1">
        <f t="shared" si="28"/>
        <v>0.4</v>
      </c>
      <c r="L1048" s="1" t="s">
        <v>5527</v>
      </c>
      <c r="M1048" s="1">
        <v>1.72</v>
      </c>
      <c r="N1048" s="1" t="s">
        <v>5520</v>
      </c>
      <c r="O1048" s="1">
        <v>40</v>
      </c>
      <c r="P1048" s="1" t="s">
        <v>5521</v>
      </c>
      <c r="Q1048" s="1" t="s">
        <v>33</v>
      </c>
      <c r="R1048" s="1" t="s">
        <v>34</v>
      </c>
      <c r="S1048" s="1" t="s">
        <v>391</v>
      </c>
      <c r="T1048" s="1" t="s">
        <v>36</v>
      </c>
      <c r="U1048" s="1" t="s">
        <v>5522</v>
      </c>
      <c r="V1048" s="1" t="s">
        <v>5528</v>
      </c>
      <c r="W1048" s="1" t="s">
        <v>91</v>
      </c>
      <c r="X1048" s="1">
        <v>10001005</v>
      </c>
      <c r="Z1048" s="1" t="s">
        <v>5524</v>
      </c>
      <c r="AA1048" s="1" t="s">
        <v>41</v>
      </c>
    </row>
    <row r="1049" spans="1:28" x14ac:dyDescent="0.3">
      <c r="A1049" s="1">
        <v>2014</v>
      </c>
      <c r="B1049" s="1" t="s">
        <v>5513</v>
      </c>
      <c r="C1049" s="1" t="s">
        <v>5273</v>
      </c>
      <c r="D1049" s="1" t="s">
        <v>5514</v>
      </c>
      <c r="E1049" s="1" t="s">
        <v>5515</v>
      </c>
      <c r="F1049" s="1" t="s">
        <v>107</v>
      </c>
      <c r="G1049" s="1" t="s">
        <v>5529</v>
      </c>
      <c r="H1049" s="1" t="s">
        <v>5517</v>
      </c>
      <c r="I1049" s="1" t="s">
        <v>5530</v>
      </c>
      <c r="J1049" s="1">
        <f t="shared" si="42"/>
        <v>30</v>
      </c>
      <c r="K1049" s="1">
        <f t="shared" si="28"/>
        <v>0.3</v>
      </c>
      <c r="L1049" s="1" t="s">
        <v>5531</v>
      </c>
      <c r="M1049" s="1">
        <v>1.22</v>
      </c>
      <c r="N1049" s="1" t="s">
        <v>5520</v>
      </c>
      <c r="O1049" s="1">
        <v>40</v>
      </c>
      <c r="P1049" s="1" t="s">
        <v>5521</v>
      </c>
      <c r="Q1049" s="1" t="s">
        <v>33</v>
      </c>
      <c r="R1049" s="1" t="s">
        <v>34</v>
      </c>
      <c r="S1049" s="1" t="s">
        <v>391</v>
      </c>
      <c r="T1049" s="1" t="s">
        <v>36</v>
      </c>
      <c r="U1049" s="1" t="s">
        <v>5522</v>
      </c>
      <c r="V1049" s="1" t="s">
        <v>5528</v>
      </c>
      <c r="W1049" s="1" t="s">
        <v>91</v>
      </c>
      <c r="X1049" s="1">
        <v>10001006</v>
      </c>
      <c r="Z1049" s="1" t="s">
        <v>5524</v>
      </c>
      <c r="AA1049" s="1" t="s">
        <v>41</v>
      </c>
    </row>
    <row r="1050" spans="1:28" x14ac:dyDescent="0.3">
      <c r="A1050" s="1">
        <v>2014</v>
      </c>
      <c r="B1050" s="1" t="s">
        <v>5532</v>
      </c>
      <c r="C1050" s="1" t="s">
        <v>5316</v>
      </c>
      <c r="D1050" s="1" t="s">
        <v>5533</v>
      </c>
      <c r="E1050" s="1" t="s">
        <v>8653</v>
      </c>
      <c r="F1050" s="1" t="s">
        <v>66</v>
      </c>
      <c r="G1050" s="1" t="s">
        <v>5534</v>
      </c>
      <c r="H1050" s="1" t="s">
        <v>5535</v>
      </c>
      <c r="I1050" s="1" t="s">
        <v>5536</v>
      </c>
      <c r="J1050" s="1">
        <f t="shared" si="42"/>
        <v>75</v>
      </c>
      <c r="K1050" s="1">
        <f t="shared" si="28"/>
        <v>0.62666666666666671</v>
      </c>
      <c r="L1050" s="1" t="s">
        <v>5537</v>
      </c>
      <c r="M1050" s="1">
        <v>390</v>
      </c>
      <c r="N1050" s="1" t="s">
        <v>5538</v>
      </c>
      <c r="O1050" s="1">
        <v>25</v>
      </c>
      <c r="P1050" s="1" t="s">
        <v>5539</v>
      </c>
      <c r="Q1050" s="1" t="s">
        <v>57</v>
      </c>
      <c r="R1050" s="1" t="s">
        <v>103</v>
      </c>
      <c r="S1050" s="1" t="s">
        <v>73</v>
      </c>
      <c r="T1050" s="1" t="s">
        <v>36</v>
      </c>
      <c r="U1050" s="1" t="s">
        <v>5540</v>
      </c>
      <c r="V1050" s="1" t="s">
        <v>38</v>
      </c>
      <c r="W1050" s="1" t="s">
        <v>91</v>
      </c>
      <c r="X1050" s="1">
        <v>10001007</v>
      </c>
      <c r="Z1050" s="1" t="s">
        <v>5541</v>
      </c>
      <c r="AA1050" s="1" t="s">
        <v>41</v>
      </c>
    </row>
    <row r="1051" spans="1:28" x14ac:dyDescent="0.3">
      <c r="A1051" s="1">
        <v>2014</v>
      </c>
      <c r="B1051" s="1" t="s">
        <v>5532</v>
      </c>
      <c r="C1051" s="1" t="s">
        <v>5316</v>
      </c>
      <c r="D1051" s="1" t="s">
        <v>5533</v>
      </c>
      <c r="E1051" s="1" t="s">
        <v>5542</v>
      </c>
      <c r="F1051" s="1" t="s">
        <v>66</v>
      </c>
      <c r="G1051" s="1" t="s">
        <v>5543</v>
      </c>
      <c r="H1051" s="1" t="s">
        <v>5535</v>
      </c>
      <c r="I1051" s="1" t="s">
        <v>5544</v>
      </c>
      <c r="J1051" s="1">
        <f t="shared" si="42"/>
        <v>74</v>
      </c>
      <c r="K1051" s="1">
        <f t="shared" si="28"/>
        <v>0.52702702702702697</v>
      </c>
      <c r="L1051" s="1" t="s">
        <v>5545</v>
      </c>
      <c r="M1051" s="1">
        <v>1000</v>
      </c>
      <c r="N1051" s="1" t="s">
        <v>5538</v>
      </c>
      <c r="O1051" s="1">
        <v>25</v>
      </c>
      <c r="P1051" s="1" t="s">
        <v>5539</v>
      </c>
      <c r="Q1051" s="1" t="s">
        <v>57</v>
      </c>
      <c r="R1051" s="1" t="s">
        <v>103</v>
      </c>
      <c r="S1051" s="1" t="s">
        <v>73</v>
      </c>
      <c r="T1051" s="1" t="s">
        <v>36</v>
      </c>
      <c r="U1051" s="1" t="s">
        <v>5540</v>
      </c>
      <c r="V1051" s="1" t="s">
        <v>38</v>
      </c>
      <c r="W1051" s="1" t="s">
        <v>91</v>
      </c>
      <c r="X1051" s="1">
        <v>10001008</v>
      </c>
      <c r="Z1051" s="1" t="s">
        <v>5541</v>
      </c>
      <c r="AA1051" s="1" t="s">
        <v>41</v>
      </c>
    </row>
    <row r="1052" spans="1:28" x14ac:dyDescent="0.3">
      <c r="A1052" s="1">
        <v>2014</v>
      </c>
      <c r="B1052" s="1" t="s">
        <v>5546</v>
      </c>
      <c r="C1052" s="1" t="s">
        <v>5428</v>
      </c>
      <c r="D1052" s="1" t="s">
        <v>5547</v>
      </c>
      <c r="E1052" s="1" t="s">
        <v>5548</v>
      </c>
      <c r="F1052" s="1" t="s">
        <v>66</v>
      </c>
      <c r="G1052" s="1" t="s">
        <v>5549</v>
      </c>
      <c r="H1052" s="1" t="s">
        <v>5550</v>
      </c>
      <c r="I1052" s="1" t="s">
        <v>5551</v>
      </c>
      <c r="J1052" s="1">
        <f t="shared" si="42"/>
        <v>81</v>
      </c>
      <c r="K1052" s="1">
        <f t="shared" si="28"/>
        <v>0.49382716049382713</v>
      </c>
      <c r="L1052" s="1" t="s">
        <v>36</v>
      </c>
      <c r="M1052" s="1" t="str">
        <f>IF(L1052="Not reported","N/A","")</f>
        <v>N/A</v>
      </c>
      <c r="N1052" s="1" t="s">
        <v>5552</v>
      </c>
      <c r="O1052" s="1">
        <v>45</v>
      </c>
      <c r="P1052" s="1" t="s">
        <v>36</v>
      </c>
      <c r="Q1052" s="1" t="str">
        <f ca="1">IFERROR(__xludf.DUMMYFUNCTION("IFNA(IFS(REGEXMATCH(R1053,""MgCl""),""MgCl"",REGEXMATCH(R1053,""CaCl""),""CaCl"", REGEXMATCH(R1053,""MgCl CaCl""),""MgCl CaCl""),""None"")
"),"None")</f>
        <v>None</v>
      </c>
      <c r="R1052" s="1" t="s">
        <v>315</v>
      </c>
      <c r="S1052" s="1" t="s">
        <v>59</v>
      </c>
      <c r="T1052" s="1" t="s">
        <v>36</v>
      </c>
      <c r="U1052" s="1" t="s">
        <v>5553</v>
      </c>
      <c r="V1052" s="1" t="s">
        <v>4933</v>
      </c>
      <c r="W1052" s="1" t="s">
        <v>91</v>
      </c>
      <c r="X1052" s="1">
        <v>10001009</v>
      </c>
      <c r="Z1052" s="1" t="s">
        <v>5554</v>
      </c>
      <c r="AA1052" s="1" t="s">
        <v>41</v>
      </c>
    </row>
    <row r="1053" spans="1:28" x14ac:dyDescent="0.3">
      <c r="A1053" s="1">
        <v>2014</v>
      </c>
      <c r="B1053" s="1" t="s">
        <v>5555</v>
      </c>
      <c r="C1053" s="1" t="s">
        <v>5556</v>
      </c>
      <c r="D1053" s="1" t="s">
        <v>5557</v>
      </c>
      <c r="E1053" s="1" t="s">
        <v>5558</v>
      </c>
      <c r="F1053" s="1" t="s">
        <v>66</v>
      </c>
      <c r="G1053" s="1" t="s">
        <v>5559</v>
      </c>
      <c r="H1053" s="1" t="s">
        <v>3543</v>
      </c>
      <c r="I1053" s="1" t="s">
        <v>5560</v>
      </c>
      <c r="J1053" s="1">
        <f t="shared" si="42"/>
        <v>76</v>
      </c>
      <c r="K1053" s="1">
        <f t="shared" si="28"/>
        <v>0.56578947368421051</v>
      </c>
      <c r="L1053" s="1" t="s">
        <v>5561</v>
      </c>
      <c r="M1053" s="1">
        <v>290</v>
      </c>
      <c r="N1053" s="1" t="s">
        <v>5562</v>
      </c>
      <c r="O1053" s="1">
        <v>40</v>
      </c>
      <c r="P1053" s="1" t="s">
        <v>5563</v>
      </c>
      <c r="Q1053" s="1" t="s">
        <v>57</v>
      </c>
      <c r="R1053" s="1" t="s">
        <v>103</v>
      </c>
      <c r="S1053" s="1" t="s">
        <v>73</v>
      </c>
      <c r="T1053" s="1" t="s">
        <v>5564</v>
      </c>
      <c r="U1053" s="1" t="s">
        <v>5565</v>
      </c>
      <c r="V1053" s="1" t="s">
        <v>38</v>
      </c>
      <c r="W1053" s="1" t="s">
        <v>5566</v>
      </c>
      <c r="X1053" s="1">
        <v>10001010</v>
      </c>
      <c r="Z1053" s="1" t="s">
        <v>5567</v>
      </c>
      <c r="AA1053" s="1" t="s">
        <v>41</v>
      </c>
    </row>
    <row r="1054" spans="1:28" x14ac:dyDescent="0.3">
      <c r="A1054" s="1">
        <v>2014</v>
      </c>
      <c r="B1054" s="1" t="s">
        <v>5555</v>
      </c>
      <c r="C1054" s="1" t="s">
        <v>5556</v>
      </c>
      <c r="D1054" s="1" t="s">
        <v>5557</v>
      </c>
      <c r="E1054" s="1" t="s">
        <v>5558</v>
      </c>
      <c r="F1054" s="1" t="s">
        <v>66</v>
      </c>
      <c r="G1054" s="1" t="s">
        <v>5568</v>
      </c>
      <c r="H1054" s="1" t="s">
        <v>3543</v>
      </c>
      <c r="I1054" s="1" t="s">
        <v>5569</v>
      </c>
      <c r="J1054" s="1">
        <f t="shared" si="42"/>
        <v>76</v>
      </c>
      <c r="K1054" s="1">
        <f t="shared" si="28"/>
        <v>0.56578947368421051</v>
      </c>
      <c r="L1054" s="1" t="s">
        <v>5570</v>
      </c>
      <c r="M1054" s="1">
        <v>110</v>
      </c>
      <c r="N1054" s="1" t="s">
        <v>5562</v>
      </c>
      <c r="O1054" s="1">
        <v>40</v>
      </c>
      <c r="P1054" s="1" t="s">
        <v>5563</v>
      </c>
      <c r="Q1054" s="1" t="s">
        <v>57</v>
      </c>
      <c r="R1054" s="1" t="s">
        <v>103</v>
      </c>
      <c r="S1054" s="1" t="s">
        <v>73</v>
      </c>
      <c r="T1054" s="1" t="s">
        <v>5564</v>
      </c>
      <c r="U1054" s="1" t="s">
        <v>5565</v>
      </c>
      <c r="V1054" s="1" t="s">
        <v>38</v>
      </c>
      <c r="W1054" s="1" t="s">
        <v>5566</v>
      </c>
      <c r="X1054" s="1">
        <v>10001011</v>
      </c>
      <c r="Z1054" s="1" t="s">
        <v>5567</v>
      </c>
      <c r="AA1054" s="1" t="s">
        <v>41</v>
      </c>
    </row>
    <row r="1055" spans="1:28" x14ac:dyDescent="0.3">
      <c r="A1055" s="1">
        <v>2015</v>
      </c>
      <c r="B1055" s="1" t="s">
        <v>5571</v>
      </c>
      <c r="C1055" s="1" t="s">
        <v>5572</v>
      </c>
      <c r="D1055" s="1" t="s">
        <v>5573</v>
      </c>
      <c r="E1055" s="1" t="s">
        <v>5574</v>
      </c>
      <c r="F1055" s="1" t="s">
        <v>66</v>
      </c>
      <c r="G1055" s="1" t="s">
        <v>5575</v>
      </c>
      <c r="H1055" s="1" t="s">
        <v>5576</v>
      </c>
      <c r="I1055" s="1" t="s">
        <v>5577</v>
      </c>
      <c r="J1055" s="1">
        <f t="shared" si="42"/>
        <v>76</v>
      </c>
      <c r="K1055" s="1">
        <f t="shared" si="28"/>
        <v>0.53947368421052633</v>
      </c>
      <c r="L1055" s="1" t="s">
        <v>36</v>
      </c>
      <c r="M1055" s="1" t="str">
        <f>IF(L1055="Not reported","N/A","")</f>
        <v>N/A</v>
      </c>
      <c r="N1055" s="1" t="s">
        <v>5301</v>
      </c>
      <c r="O1055" s="1">
        <v>40</v>
      </c>
      <c r="P1055" s="1" t="s">
        <v>5578</v>
      </c>
      <c r="Q1055" s="1" t="str">
        <f ca="1">IFERROR(__xludf.DUMMYFUNCTION("IFNA(IFS(REGEXMATCH(R1056,""MgCl""),""MgCl"",REGEXMATCH(R1056,""CaCl""),""CaCl"", REGEXMATCH(R1056,""MgCl CaCl""),""MgCl CaCl""),""None"")
"),"MgCl")</f>
        <v>MgCl</v>
      </c>
      <c r="R1055" s="1" t="s">
        <v>103</v>
      </c>
      <c r="S1055" s="1">
        <v>7.4</v>
      </c>
      <c r="T1055" s="1" t="s">
        <v>36</v>
      </c>
      <c r="U1055" s="1" t="s">
        <v>5579</v>
      </c>
      <c r="V1055" s="1" t="s">
        <v>38</v>
      </c>
      <c r="W1055" s="1" t="s">
        <v>91</v>
      </c>
      <c r="X1055" s="1">
        <v>10001012</v>
      </c>
      <c r="Z1055" s="1" t="s">
        <v>5580</v>
      </c>
      <c r="AA1055" s="1" t="s">
        <v>41</v>
      </c>
    </row>
    <row r="1056" spans="1:28" x14ac:dyDescent="0.3">
      <c r="A1056" s="1">
        <v>2015</v>
      </c>
      <c r="B1056" s="1" t="s">
        <v>5581</v>
      </c>
      <c r="C1056" s="1" t="s">
        <v>5582</v>
      </c>
      <c r="D1056" s="1" t="s">
        <v>5583</v>
      </c>
      <c r="E1056" s="1" t="s">
        <v>5584</v>
      </c>
      <c r="F1056" s="1" t="s">
        <v>66</v>
      </c>
      <c r="G1056" s="1" t="s">
        <v>5585</v>
      </c>
      <c r="H1056" s="1" t="s">
        <v>5586</v>
      </c>
      <c r="I1056" s="1" t="s">
        <v>5587</v>
      </c>
      <c r="J1056" s="1">
        <f t="shared" si="42"/>
        <v>85</v>
      </c>
      <c r="K1056" s="1">
        <f t="shared" si="28"/>
        <v>0.4823529411764706</v>
      </c>
      <c r="L1056" s="1" t="s">
        <v>5588</v>
      </c>
      <c r="M1056" s="1">
        <v>1.47</v>
      </c>
      <c r="N1056" s="1" t="s">
        <v>5589</v>
      </c>
      <c r="O1056" s="1">
        <v>40</v>
      </c>
      <c r="P1056" s="1" t="s">
        <v>5590</v>
      </c>
      <c r="Q1056" s="1" t="s">
        <v>297</v>
      </c>
      <c r="R1056" s="1" t="s">
        <v>315</v>
      </c>
      <c r="S1056" s="1" t="s">
        <v>73</v>
      </c>
      <c r="T1056" s="1" t="s">
        <v>36</v>
      </c>
      <c r="U1056" s="1" t="s">
        <v>5591</v>
      </c>
      <c r="V1056" s="1" t="s">
        <v>38</v>
      </c>
      <c r="W1056" s="1" t="s">
        <v>91</v>
      </c>
      <c r="X1056" s="1">
        <v>10001013</v>
      </c>
      <c r="Z1056" s="1" t="s">
        <v>5592</v>
      </c>
      <c r="AA1056" s="1" t="s">
        <v>41</v>
      </c>
    </row>
    <row r="1057" spans="1:27" x14ac:dyDescent="0.3">
      <c r="A1057" s="1">
        <v>2015</v>
      </c>
      <c r="B1057" s="1" t="s">
        <v>5593</v>
      </c>
      <c r="C1057" s="1" t="s">
        <v>3921</v>
      </c>
      <c r="D1057" s="1" t="s">
        <v>5594</v>
      </c>
      <c r="E1057" s="1" t="s">
        <v>5595</v>
      </c>
      <c r="F1057" s="1" t="s">
        <v>66</v>
      </c>
      <c r="G1057" s="1" t="s">
        <v>5596</v>
      </c>
      <c r="H1057" s="1" t="s">
        <v>4498</v>
      </c>
      <c r="I1057" s="1" t="s">
        <v>5597</v>
      </c>
      <c r="J1057" s="1">
        <f t="shared" si="42"/>
        <v>60</v>
      </c>
      <c r="K1057" s="1">
        <f t="shared" si="28"/>
        <v>0.55000000000000004</v>
      </c>
      <c r="L1057" s="1" t="s">
        <v>5598</v>
      </c>
      <c r="M1057" s="1">
        <v>0.1</v>
      </c>
      <c r="N1057" s="1" t="s">
        <v>5599</v>
      </c>
      <c r="O1057" s="1">
        <v>40</v>
      </c>
      <c r="P1057" s="1" t="s">
        <v>5600</v>
      </c>
      <c r="Q1057" s="1" t="s">
        <v>57</v>
      </c>
      <c r="R1057" s="1" t="s">
        <v>103</v>
      </c>
      <c r="S1057" s="1">
        <v>7.4</v>
      </c>
      <c r="T1057" s="1" t="s">
        <v>36</v>
      </c>
      <c r="U1057" s="1" t="s">
        <v>5601</v>
      </c>
      <c r="V1057" s="1" t="s">
        <v>5602</v>
      </c>
      <c r="W1057" s="1" t="s">
        <v>5603</v>
      </c>
      <c r="X1057" s="1">
        <v>10001014</v>
      </c>
      <c r="Z1057" s="1" t="s">
        <v>5604</v>
      </c>
      <c r="AA1057" s="1" t="s">
        <v>41</v>
      </c>
    </row>
    <row r="1058" spans="1:27" x14ac:dyDescent="0.3">
      <c r="A1058" s="1">
        <v>2015</v>
      </c>
      <c r="B1058" s="1" t="s">
        <v>5593</v>
      </c>
      <c r="C1058" s="1" t="s">
        <v>3921</v>
      </c>
      <c r="D1058" s="1" t="s">
        <v>5594</v>
      </c>
      <c r="E1058" s="1" t="s">
        <v>5595</v>
      </c>
      <c r="F1058" s="1" t="s">
        <v>107</v>
      </c>
      <c r="G1058" s="1" t="s">
        <v>5605</v>
      </c>
      <c r="H1058" s="1" t="s">
        <v>4498</v>
      </c>
      <c r="I1058" s="1" t="s">
        <v>5606</v>
      </c>
      <c r="J1058" s="1">
        <f t="shared" si="42"/>
        <v>84</v>
      </c>
      <c r="K1058" s="1">
        <f t="shared" si="28"/>
        <v>0.5</v>
      </c>
      <c r="L1058" s="1" t="s">
        <v>5607</v>
      </c>
      <c r="M1058" s="1">
        <v>1.03</v>
      </c>
      <c r="N1058" s="1" t="s">
        <v>5599</v>
      </c>
      <c r="O1058" s="1">
        <v>40</v>
      </c>
      <c r="P1058" s="1" t="s">
        <v>5600</v>
      </c>
      <c r="Q1058" s="1" t="s">
        <v>57</v>
      </c>
      <c r="R1058" s="1" t="s">
        <v>103</v>
      </c>
      <c r="S1058" s="1">
        <v>7.4</v>
      </c>
      <c r="T1058" s="1" t="s">
        <v>36</v>
      </c>
      <c r="U1058" s="1" t="s">
        <v>5601</v>
      </c>
      <c r="V1058" s="1" t="s">
        <v>38</v>
      </c>
      <c r="W1058" s="1" t="s">
        <v>5608</v>
      </c>
      <c r="X1058" s="1">
        <v>10001015</v>
      </c>
      <c r="Z1058" s="1" t="s">
        <v>5604</v>
      </c>
      <c r="AA1058" s="1" t="s">
        <v>41</v>
      </c>
    </row>
    <row r="1059" spans="1:27" x14ac:dyDescent="0.3">
      <c r="A1059" s="1">
        <v>2015</v>
      </c>
      <c r="B1059" s="1" t="s">
        <v>5593</v>
      </c>
      <c r="C1059" s="1" t="s">
        <v>3921</v>
      </c>
      <c r="D1059" s="1" t="s">
        <v>5594</v>
      </c>
      <c r="E1059" s="1" t="s">
        <v>5595</v>
      </c>
      <c r="F1059" s="1" t="s">
        <v>107</v>
      </c>
      <c r="G1059" s="1" t="s">
        <v>5609</v>
      </c>
      <c r="H1059" s="1" t="s">
        <v>4498</v>
      </c>
      <c r="I1059" s="1" t="s">
        <v>5610</v>
      </c>
      <c r="J1059" s="1">
        <f t="shared" si="42"/>
        <v>65</v>
      </c>
      <c r="K1059" s="1">
        <f t="shared" si="28"/>
        <v>0.50769230769230766</v>
      </c>
      <c r="L1059" s="1" t="s">
        <v>5611</v>
      </c>
      <c r="M1059" s="1">
        <v>3.83</v>
      </c>
      <c r="N1059" s="1" t="s">
        <v>5599</v>
      </c>
      <c r="O1059" s="1">
        <v>40</v>
      </c>
      <c r="P1059" s="1" t="s">
        <v>5600</v>
      </c>
      <c r="Q1059" s="1" t="s">
        <v>57</v>
      </c>
      <c r="R1059" s="1" t="s">
        <v>103</v>
      </c>
      <c r="S1059" s="1">
        <v>7.4</v>
      </c>
      <c r="T1059" s="1" t="s">
        <v>36</v>
      </c>
      <c r="U1059" s="1" t="s">
        <v>5601</v>
      </c>
      <c r="V1059" s="1" t="s">
        <v>5612</v>
      </c>
      <c r="W1059" s="1" t="s">
        <v>5608</v>
      </c>
      <c r="X1059" s="1">
        <v>10001016</v>
      </c>
      <c r="Z1059" s="1" t="s">
        <v>5604</v>
      </c>
      <c r="AA1059" s="1" t="s">
        <v>41</v>
      </c>
    </row>
    <row r="1060" spans="1:27" x14ac:dyDescent="0.3">
      <c r="A1060" s="1">
        <v>2015</v>
      </c>
      <c r="B1060" s="1" t="s">
        <v>5613</v>
      </c>
      <c r="C1060" s="1" t="s">
        <v>5614</v>
      </c>
      <c r="D1060" s="1" t="s">
        <v>5615</v>
      </c>
      <c r="E1060" s="1" t="s">
        <v>5616</v>
      </c>
      <c r="F1060" s="1" t="s">
        <v>66</v>
      </c>
      <c r="G1060" s="1" t="s">
        <v>5617</v>
      </c>
      <c r="H1060" s="1" t="s">
        <v>5618</v>
      </c>
      <c r="I1060" s="1" t="s">
        <v>5619</v>
      </c>
      <c r="J1060" s="1">
        <f t="shared" si="42"/>
        <v>85</v>
      </c>
      <c r="K1060" s="1">
        <f t="shared" si="28"/>
        <v>0.42352941176470588</v>
      </c>
      <c r="L1060" s="1" t="s">
        <v>5620</v>
      </c>
      <c r="M1060" s="1">
        <v>127.4</v>
      </c>
      <c r="N1060" s="1" t="s">
        <v>5621</v>
      </c>
      <c r="O1060" s="1">
        <v>45</v>
      </c>
      <c r="P1060" s="1" t="s">
        <v>5622</v>
      </c>
      <c r="Q1060" s="1" t="s">
        <v>297</v>
      </c>
      <c r="R1060" s="1" t="s">
        <v>315</v>
      </c>
      <c r="S1060" s="1" t="s">
        <v>1010</v>
      </c>
      <c r="T1060" s="1" t="s">
        <v>5623</v>
      </c>
      <c r="U1060" s="1" t="s">
        <v>5624</v>
      </c>
      <c r="V1060" s="1" t="s">
        <v>38</v>
      </c>
      <c r="W1060" s="1" t="s">
        <v>91</v>
      </c>
      <c r="X1060" s="1">
        <v>10001017</v>
      </c>
      <c r="Z1060" s="1" t="s">
        <v>5625</v>
      </c>
      <c r="AA1060" s="1" t="s">
        <v>41</v>
      </c>
    </row>
    <row r="1061" spans="1:27" x14ac:dyDescent="0.3">
      <c r="A1061" s="1">
        <v>2015</v>
      </c>
      <c r="B1061" s="1" t="s">
        <v>5626</v>
      </c>
      <c r="C1061" s="1" t="s">
        <v>5627</v>
      </c>
      <c r="D1061" s="1" t="s">
        <v>5628</v>
      </c>
      <c r="E1061" s="1" t="s">
        <v>5637</v>
      </c>
      <c r="F1061" s="1" t="s">
        <v>66</v>
      </c>
      <c r="G1061" s="1" t="s">
        <v>5629</v>
      </c>
      <c r="H1061" s="1" t="s">
        <v>5630</v>
      </c>
      <c r="I1061" s="1" t="s">
        <v>5631</v>
      </c>
      <c r="J1061" s="1">
        <f t="shared" si="42"/>
        <v>71</v>
      </c>
      <c r="K1061" s="1">
        <f t="shared" si="28"/>
        <v>0.61971830985915488</v>
      </c>
      <c r="L1061" s="1" t="s">
        <v>5632</v>
      </c>
      <c r="M1061" s="1">
        <v>27.4</v>
      </c>
      <c r="N1061" s="1" t="s">
        <v>5633</v>
      </c>
      <c r="O1061" s="1">
        <v>40</v>
      </c>
      <c r="P1061" s="1" t="s">
        <v>5634</v>
      </c>
      <c r="Q1061" s="1" t="s">
        <v>33</v>
      </c>
      <c r="R1061" s="1" t="s">
        <v>103</v>
      </c>
      <c r="S1061" s="1">
        <v>7.4</v>
      </c>
      <c r="T1061" s="1" t="s">
        <v>36</v>
      </c>
      <c r="U1061" s="1" t="s">
        <v>5635</v>
      </c>
      <c r="V1061" s="1" t="s">
        <v>38</v>
      </c>
      <c r="W1061" s="1" t="s">
        <v>91</v>
      </c>
      <c r="X1061" s="1">
        <v>10001018</v>
      </c>
      <c r="Z1061" s="1" t="s">
        <v>5636</v>
      </c>
      <c r="AA1061" s="1" t="s">
        <v>41</v>
      </c>
    </row>
    <row r="1062" spans="1:27" x14ac:dyDescent="0.3">
      <c r="A1062" s="1">
        <v>2015</v>
      </c>
      <c r="B1062" s="1" t="s">
        <v>5626</v>
      </c>
      <c r="C1062" s="1" t="s">
        <v>5627</v>
      </c>
      <c r="D1062" s="1" t="s">
        <v>5628</v>
      </c>
      <c r="E1062" s="1" t="s">
        <v>5637</v>
      </c>
      <c r="F1062" s="1" t="s">
        <v>66</v>
      </c>
      <c r="G1062" s="1" t="s">
        <v>5638</v>
      </c>
      <c r="H1062" s="1" t="s">
        <v>5630</v>
      </c>
      <c r="I1062" s="1" t="s">
        <v>5639</v>
      </c>
      <c r="J1062" s="1">
        <f t="shared" si="42"/>
        <v>71</v>
      </c>
      <c r="K1062" s="1">
        <f t="shared" si="28"/>
        <v>0.61971830985915488</v>
      </c>
      <c r="L1062" s="1" t="s">
        <v>5640</v>
      </c>
      <c r="M1062" s="1">
        <v>157.19999999999999</v>
      </c>
      <c r="N1062" s="1" t="s">
        <v>5633</v>
      </c>
      <c r="O1062" s="1">
        <v>40</v>
      </c>
      <c r="P1062" s="1" t="s">
        <v>5634</v>
      </c>
      <c r="Q1062" s="1" t="s">
        <v>33</v>
      </c>
      <c r="R1062" s="1" t="s">
        <v>103</v>
      </c>
      <c r="S1062" s="1">
        <v>7.4</v>
      </c>
      <c r="T1062" s="1" t="s">
        <v>36</v>
      </c>
      <c r="U1062" s="1" t="s">
        <v>5635</v>
      </c>
      <c r="V1062" s="1" t="s">
        <v>38</v>
      </c>
      <c r="W1062" s="1" t="s">
        <v>91</v>
      </c>
      <c r="X1062" s="1">
        <v>10001019</v>
      </c>
      <c r="Z1062" s="1" t="s">
        <v>5636</v>
      </c>
      <c r="AA1062" s="1" t="s">
        <v>41</v>
      </c>
    </row>
    <row r="1063" spans="1:27" x14ac:dyDescent="0.3">
      <c r="A1063" s="1">
        <v>2015</v>
      </c>
      <c r="B1063" s="1" t="s">
        <v>5626</v>
      </c>
      <c r="C1063" s="1" t="s">
        <v>5627</v>
      </c>
      <c r="D1063" s="1" t="s">
        <v>5628</v>
      </c>
      <c r="E1063" s="1" t="s">
        <v>5637</v>
      </c>
      <c r="F1063" s="1" t="s">
        <v>66</v>
      </c>
      <c r="G1063" s="1" t="s">
        <v>5641</v>
      </c>
      <c r="H1063" s="1" t="s">
        <v>5630</v>
      </c>
      <c r="I1063" s="1" t="s">
        <v>5642</v>
      </c>
      <c r="J1063" s="1">
        <f t="shared" si="42"/>
        <v>71</v>
      </c>
      <c r="K1063" s="1">
        <f t="shared" si="28"/>
        <v>0.56338028169014087</v>
      </c>
      <c r="L1063" s="1" t="s">
        <v>5643</v>
      </c>
      <c r="M1063" s="1">
        <v>48.6</v>
      </c>
      <c r="N1063" s="1" t="s">
        <v>5633</v>
      </c>
      <c r="O1063" s="1">
        <v>40</v>
      </c>
      <c r="P1063" s="1" t="s">
        <v>5634</v>
      </c>
      <c r="Q1063" s="1" t="s">
        <v>33</v>
      </c>
      <c r="R1063" s="1" t="s">
        <v>103</v>
      </c>
      <c r="S1063" s="1">
        <v>7.4</v>
      </c>
      <c r="T1063" s="1" t="s">
        <v>36</v>
      </c>
      <c r="U1063" s="1" t="s">
        <v>5635</v>
      </c>
      <c r="V1063" s="1" t="s">
        <v>38</v>
      </c>
      <c r="W1063" s="1" t="s">
        <v>91</v>
      </c>
      <c r="X1063" s="1">
        <v>10001020</v>
      </c>
      <c r="Z1063" s="1" t="s">
        <v>5636</v>
      </c>
      <c r="AA1063" s="1" t="s">
        <v>41</v>
      </c>
    </row>
    <row r="1064" spans="1:27" x14ac:dyDescent="0.3">
      <c r="A1064" s="1">
        <v>2015</v>
      </c>
      <c r="B1064" s="1" t="s">
        <v>5626</v>
      </c>
      <c r="C1064" s="1" t="s">
        <v>5627</v>
      </c>
      <c r="D1064" s="1" t="s">
        <v>5628</v>
      </c>
      <c r="E1064" s="1" t="s">
        <v>5637</v>
      </c>
      <c r="F1064" s="1" t="s">
        <v>66</v>
      </c>
      <c r="G1064" s="1" t="s">
        <v>5644</v>
      </c>
      <c r="H1064" s="1" t="s">
        <v>5630</v>
      </c>
      <c r="I1064" s="1" t="s">
        <v>5645</v>
      </c>
      <c r="J1064" s="1">
        <f t="shared" si="42"/>
        <v>72</v>
      </c>
      <c r="K1064" s="1">
        <f t="shared" si="28"/>
        <v>0.55555555555555558</v>
      </c>
      <c r="L1064" s="1" t="s">
        <v>5646</v>
      </c>
      <c r="M1064" s="1">
        <v>44.8</v>
      </c>
      <c r="N1064" s="1" t="s">
        <v>5633</v>
      </c>
      <c r="O1064" s="1">
        <v>40</v>
      </c>
      <c r="P1064" s="1" t="s">
        <v>5634</v>
      </c>
      <c r="Q1064" s="1" t="s">
        <v>33</v>
      </c>
      <c r="R1064" s="1" t="s">
        <v>103</v>
      </c>
      <c r="S1064" s="1">
        <v>7.4</v>
      </c>
      <c r="T1064" s="1" t="s">
        <v>36</v>
      </c>
      <c r="U1064" s="1" t="s">
        <v>5635</v>
      </c>
      <c r="V1064" s="1" t="s">
        <v>38</v>
      </c>
      <c r="W1064" s="1" t="s">
        <v>91</v>
      </c>
      <c r="X1064" s="1">
        <v>10001021</v>
      </c>
      <c r="Z1064" s="1" t="s">
        <v>5636</v>
      </c>
      <c r="AA1064" s="1" t="s">
        <v>41</v>
      </c>
    </row>
    <row r="1065" spans="1:27" x14ac:dyDescent="0.3">
      <c r="A1065" s="1">
        <v>2015</v>
      </c>
      <c r="B1065" s="1" t="s">
        <v>5626</v>
      </c>
      <c r="C1065" s="1" t="s">
        <v>5627</v>
      </c>
      <c r="D1065" s="1" t="s">
        <v>5628</v>
      </c>
      <c r="E1065" s="1" t="s">
        <v>5637</v>
      </c>
      <c r="F1065" s="1" t="s">
        <v>66</v>
      </c>
      <c r="G1065" s="1" t="s">
        <v>5647</v>
      </c>
      <c r="H1065" s="1" t="s">
        <v>5648</v>
      </c>
      <c r="I1065" s="1" t="s">
        <v>5649</v>
      </c>
      <c r="J1065" s="1">
        <f t="shared" si="42"/>
        <v>71</v>
      </c>
      <c r="K1065" s="1">
        <f t="shared" si="28"/>
        <v>0.46478873239436619</v>
      </c>
      <c r="L1065" s="1" t="s">
        <v>5650</v>
      </c>
      <c r="M1065" s="1">
        <v>13.2</v>
      </c>
      <c r="N1065" s="1" t="s">
        <v>5633</v>
      </c>
      <c r="O1065" s="1">
        <v>40</v>
      </c>
      <c r="P1065" s="1" t="s">
        <v>5634</v>
      </c>
      <c r="Q1065" s="1" t="s">
        <v>33</v>
      </c>
      <c r="R1065" s="1" t="s">
        <v>103</v>
      </c>
      <c r="S1065" s="1">
        <v>7.4</v>
      </c>
      <c r="T1065" s="1" t="s">
        <v>36</v>
      </c>
      <c r="U1065" s="1" t="s">
        <v>5635</v>
      </c>
      <c r="V1065" s="1" t="s">
        <v>38</v>
      </c>
      <c r="W1065" s="1" t="s">
        <v>91</v>
      </c>
      <c r="X1065" s="1">
        <v>10001022</v>
      </c>
      <c r="Z1065" s="1" t="s">
        <v>5636</v>
      </c>
      <c r="AA1065" s="1" t="s">
        <v>41</v>
      </c>
    </row>
    <row r="1066" spans="1:27" x14ac:dyDescent="0.3">
      <c r="A1066" s="1">
        <v>2015</v>
      </c>
      <c r="B1066" s="1" t="s">
        <v>5626</v>
      </c>
      <c r="C1066" s="1" t="s">
        <v>5627</v>
      </c>
      <c r="D1066" s="1" t="s">
        <v>5628</v>
      </c>
      <c r="E1066" s="1" t="s">
        <v>5637</v>
      </c>
      <c r="F1066" s="1" t="s">
        <v>66</v>
      </c>
      <c r="G1066" s="1" t="s">
        <v>5651</v>
      </c>
      <c r="H1066" s="1" t="s">
        <v>5648</v>
      </c>
      <c r="I1066" s="1" t="s">
        <v>5652</v>
      </c>
      <c r="J1066" s="1">
        <f t="shared" si="42"/>
        <v>71</v>
      </c>
      <c r="K1066" s="1">
        <f t="shared" si="28"/>
        <v>0.46478873239436619</v>
      </c>
      <c r="L1066" s="1" t="s">
        <v>5653</v>
      </c>
      <c r="M1066" s="1">
        <v>28.5</v>
      </c>
      <c r="N1066" s="1" t="s">
        <v>5633</v>
      </c>
      <c r="O1066" s="1">
        <v>40</v>
      </c>
      <c r="P1066" s="1" t="s">
        <v>5634</v>
      </c>
      <c r="Q1066" s="1" t="s">
        <v>33</v>
      </c>
      <c r="R1066" s="1" t="s">
        <v>103</v>
      </c>
      <c r="S1066" s="1">
        <v>7.4</v>
      </c>
      <c r="T1066" s="1" t="s">
        <v>36</v>
      </c>
      <c r="U1066" s="1" t="s">
        <v>5635</v>
      </c>
      <c r="V1066" s="1" t="s">
        <v>38</v>
      </c>
      <c r="W1066" s="1" t="s">
        <v>91</v>
      </c>
      <c r="X1066" s="1">
        <v>10001023</v>
      </c>
      <c r="Z1066" s="1" t="s">
        <v>5636</v>
      </c>
      <c r="AA1066" s="1" t="s">
        <v>41</v>
      </c>
    </row>
    <row r="1067" spans="1:27" x14ac:dyDescent="0.3">
      <c r="A1067" s="1">
        <v>2015</v>
      </c>
      <c r="B1067" s="1" t="s">
        <v>5626</v>
      </c>
      <c r="C1067" s="1" t="s">
        <v>5627</v>
      </c>
      <c r="D1067" s="1" t="s">
        <v>5628</v>
      </c>
      <c r="E1067" s="1" t="s">
        <v>5637</v>
      </c>
      <c r="F1067" s="1" t="s">
        <v>66</v>
      </c>
      <c r="G1067" s="1" t="s">
        <v>5654</v>
      </c>
      <c r="H1067" s="1" t="s">
        <v>5648</v>
      </c>
      <c r="I1067" s="1" t="s">
        <v>5655</v>
      </c>
      <c r="J1067" s="1">
        <f t="shared" si="42"/>
        <v>58</v>
      </c>
      <c r="K1067" s="1">
        <f t="shared" si="28"/>
        <v>0.44827586206896552</v>
      </c>
      <c r="L1067" s="1" t="s">
        <v>5656</v>
      </c>
      <c r="M1067" s="1">
        <v>12.3</v>
      </c>
      <c r="N1067" s="1" t="s">
        <v>5633</v>
      </c>
      <c r="O1067" s="1">
        <v>40</v>
      </c>
      <c r="P1067" s="1" t="s">
        <v>5634</v>
      </c>
      <c r="Q1067" s="1" t="s">
        <v>33</v>
      </c>
      <c r="R1067" s="1" t="s">
        <v>103</v>
      </c>
      <c r="S1067" s="1">
        <v>7.4</v>
      </c>
      <c r="T1067" s="1" t="s">
        <v>36</v>
      </c>
      <c r="U1067" s="1" t="s">
        <v>5635</v>
      </c>
      <c r="V1067" s="1" t="s">
        <v>38</v>
      </c>
      <c r="W1067" s="1" t="s">
        <v>91</v>
      </c>
      <c r="X1067" s="1">
        <v>10001024</v>
      </c>
      <c r="Z1067" s="1" t="s">
        <v>5636</v>
      </c>
      <c r="AA1067" s="1" t="s">
        <v>41</v>
      </c>
    </row>
    <row r="1068" spans="1:27" x14ac:dyDescent="0.3">
      <c r="A1068" s="1">
        <v>2015</v>
      </c>
      <c r="B1068" s="1" t="s">
        <v>5626</v>
      </c>
      <c r="C1068" s="1" t="s">
        <v>5627</v>
      </c>
      <c r="D1068" s="1" t="s">
        <v>5628</v>
      </c>
      <c r="E1068" s="1" t="s">
        <v>5637</v>
      </c>
      <c r="F1068" s="1" t="s">
        <v>66</v>
      </c>
      <c r="G1068" s="1" t="s">
        <v>5657</v>
      </c>
      <c r="H1068" s="1" t="s">
        <v>5648</v>
      </c>
      <c r="I1068" s="1" t="s">
        <v>5658</v>
      </c>
      <c r="J1068" s="1">
        <f t="shared" si="42"/>
        <v>58</v>
      </c>
      <c r="K1068" s="1">
        <f t="shared" si="28"/>
        <v>0.44827586206896552</v>
      </c>
      <c r="L1068" s="1" t="s">
        <v>5659</v>
      </c>
      <c r="M1068" s="1">
        <v>34.4</v>
      </c>
      <c r="N1068" s="1" t="s">
        <v>5633</v>
      </c>
      <c r="O1068" s="1">
        <v>40</v>
      </c>
      <c r="P1068" s="1" t="s">
        <v>5634</v>
      </c>
      <c r="Q1068" s="1" t="s">
        <v>33</v>
      </c>
      <c r="R1068" s="1" t="s">
        <v>103</v>
      </c>
      <c r="S1068" s="1">
        <v>7.4</v>
      </c>
      <c r="T1068" s="1" t="s">
        <v>36</v>
      </c>
      <c r="U1068" s="1" t="s">
        <v>5635</v>
      </c>
      <c r="V1068" s="1" t="s">
        <v>38</v>
      </c>
      <c r="W1068" s="1" t="s">
        <v>91</v>
      </c>
      <c r="X1068" s="1">
        <v>10001025</v>
      </c>
      <c r="Z1068" s="1" t="s">
        <v>5636</v>
      </c>
      <c r="AA1068" s="1" t="s">
        <v>41</v>
      </c>
    </row>
    <row r="1069" spans="1:27" x14ac:dyDescent="0.3">
      <c r="A1069" s="1">
        <v>2015</v>
      </c>
      <c r="B1069" s="1" t="s">
        <v>5660</v>
      </c>
      <c r="C1069" s="1" t="s">
        <v>5661</v>
      </c>
      <c r="D1069" s="1" t="s">
        <v>5662</v>
      </c>
      <c r="E1069" s="1" t="s">
        <v>5663</v>
      </c>
      <c r="F1069" s="1" t="s">
        <v>26</v>
      </c>
      <c r="G1069" s="1" t="s">
        <v>5664</v>
      </c>
      <c r="H1069" s="1" t="s">
        <v>5665</v>
      </c>
      <c r="I1069" s="1" t="s">
        <v>5666</v>
      </c>
      <c r="J1069" s="1">
        <f t="shared" si="42"/>
        <v>100</v>
      </c>
      <c r="K1069" s="1">
        <f t="shared" si="28"/>
        <v>0.46</v>
      </c>
      <c r="L1069" s="1" t="s">
        <v>5667</v>
      </c>
      <c r="M1069" s="1">
        <v>133.9</v>
      </c>
      <c r="N1069" s="1" t="s">
        <v>5668</v>
      </c>
      <c r="O1069" s="1">
        <v>35</v>
      </c>
      <c r="P1069" s="1" t="s">
        <v>5669</v>
      </c>
      <c r="Q1069" s="1" t="s">
        <v>297</v>
      </c>
      <c r="R1069" s="1" t="s">
        <v>315</v>
      </c>
      <c r="S1069" s="1" t="s">
        <v>73</v>
      </c>
      <c r="T1069" s="1" t="s">
        <v>5670</v>
      </c>
      <c r="U1069" s="1" t="s">
        <v>5671</v>
      </c>
      <c r="V1069" s="1" t="s">
        <v>38</v>
      </c>
      <c r="W1069" s="1" t="s">
        <v>5672</v>
      </c>
      <c r="X1069" s="1">
        <v>10001026</v>
      </c>
      <c r="Z1069" s="1" t="s">
        <v>5673</v>
      </c>
      <c r="AA1069" s="1" t="s">
        <v>41</v>
      </c>
    </row>
    <row r="1070" spans="1:27" x14ac:dyDescent="0.3">
      <c r="A1070" s="1">
        <v>2015</v>
      </c>
      <c r="B1070" s="1" t="s">
        <v>5674</v>
      </c>
      <c r="C1070" s="1" t="s">
        <v>5316</v>
      </c>
      <c r="D1070" s="1" t="s">
        <v>5675</v>
      </c>
      <c r="E1070" s="1" t="s">
        <v>5676</v>
      </c>
      <c r="F1070" s="1" t="s">
        <v>26</v>
      </c>
      <c r="G1070" s="1" t="s">
        <v>5677</v>
      </c>
      <c r="H1070" s="1" t="s">
        <v>5678</v>
      </c>
      <c r="I1070" s="1" t="s">
        <v>5679</v>
      </c>
      <c r="J1070" s="1">
        <f t="shared" si="42"/>
        <v>96</v>
      </c>
      <c r="K1070" s="1">
        <f t="shared" si="28"/>
        <v>0.44791666666666669</v>
      </c>
      <c r="L1070" s="1" t="s">
        <v>5680</v>
      </c>
      <c r="M1070" s="1">
        <v>115</v>
      </c>
      <c r="N1070" s="1" t="s">
        <v>5681</v>
      </c>
      <c r="O1070" s="1">
        <v>50</v>
      </c>
      <c r="P1070" s="1" t="s">
        <v>5682</v>
      </c>
      <c r="Q1070" s="1" t="s">
        <v>33</v>
      </c>
      <c r="R1070" s="1" t="s">
        <v>315</v>
      </c>
      <c r="S1070" s="1" t="s">
        <v>73</v>
      </c>
      <c r="T1070" s="1" t="s">
        <v>5683</v>
      </c>
      <c r="U1070" s="1" t="s">
        <v>5684</v>
      </c>
      <c r="V1070" s="1" t="s">
        <v>38</v>
      </c>
      <c r="W1070" s="1" t="s">
        <v>5685</v>
      </c>
      <c r="X1070" s="1">
        <v>10001027</v>
      </c>
      <c r="Z1070" s="1" t="s">
        <v>5686</v>
      </c>
      <c r="AA1070" s="1" t="s">
        <v>41</v>
      </c>
    </row>
    <row r="1071" spans="1:27" x14ac:dyDescent="0.3">
      <c r="A1071" s="1">
        <v>2015</v>
      </c>
      <c r="B1071" s="1" t="s">
        <v>5674</v>
      </c>
      <c r="C1071" s="1" t="s">
        <v>5316</v>
      </c>
      <c r="D1071" s="1" t="s">
        <v>5675</v>
      </c>
      <c r="E1071" s="1" t="s">
        <v>5676</v>
      </c>
      <c r="F1071" s="1" t="s">
        <v>26</v>
      </c>
      <c r="G1071" s="1" t="s">
        <v>5687</v>
      </c>
      <c r="H1071" s="1" t="s">
        <v>5678</v>
      </c>
      <c r="I1071" s="1" t="s">
        <v>5688</v>
      </c>
      <c r="J1071" s="1">
        <f t="shared" si="42"/>
        <v>96</v>
      </c>
      <c r="K1071" s="1">
        <f t="shared" si="28"/>
        <v>0.46875</v>
      </c>
      <c r="L1071" s="1" t="s">
        <v>5689</v>
      </c>
      <c r="M1071" s="1">
        <v>93</v>
      </c>
      <c r="N1071" s="1" t="s">
        <v>5681</v>
      </c>
      <c r="O1071" s="1">
        <v>50</v>
      </c>
      <c r="P1071" s="1" t="s">
        <v>5682</v>
      </c>
      <c r="Q1071" s="1" t="s">
        <v>33</v>
      </c>
      <c r="R1071" s="1" t="s">
        <v>315</v>
      </c>
      <c r="S1071" s="1" t="s">
        <v>73</v>
      </c>
      <c r="T1071" s="1" t="s">
        <v>5683</v>
      </c>
      <c r="U1071" s="1" t="s">
        <v>5684</v>
      </c>
      <c r="V1071" s="1" t="s">
        <v>38</v>
      </c>
      <c r="W1071" s="1" t="s">
        <v>5690</v>
      </c>
      <c r="X1071" s="1">
        <v>10001028</v>
      </c>
      <c r="Z1071" s="1" t="s">
        <v>5686</v>
      </c>
      <c r="AA1071" s="1" t="s">
        <v>41</v>
      </c>
    </row>
    <row r="1072" spans="1:27" x14ac:dyDescent="0.3">
      <c r="A1072" s="1">
        <v>2015</v>
      </c>
      <c r="B1072" s="1" t="s">
        <v>5674</v>
      </c>
      <c r="C1072" s="1" t="s">
        <v>5316</v>
      </c>
      <c r="D1072" s="1" t="s">
        <v>5675</v>
      </c>
      <c r="E1072" s="1" t="s">
        <v>5676</v>
      </c>
      <c r="F1072" s="1" t="s">
        <v>26</v>
      </c>
      <c r="G1072" s="1" t="s">
        <v>5691</v>
      </c>
      <c r="H1072" s="1" t="s">
        <v>5678</v>
      </c>
      <c r="I1072" s="1" t="s">
        <v>5692</v>
      </c>
      <c r="J1072" s="1">
        <f t="shared" si="42"/>
        <v>96</v>
      </c>
      <c r="K1072" s="1">
        <f t="shared" si="28"/>
        <v>0.47916666666666669</v>
      </c>
      <c r="L1072" s="1" t="s">
        <v>5693</v>
      </c>
      <c r="M1072" s="1">
        <v>17</v>
      </c>
      <c r="N1072" s="1" t="s">
        <v>5694</v>
      </c>
      <c r="O1072" s="1">
        <v>50</v>
      </c>
      <c r="P1072" s="1" t="s">
        <v>5682</v>
      </c>
      <c r="Q1072" s="1" t="s">
        <v>33</v>
      </c>
      <c r="R1072" s="1" t="s">
        <v>315</v>
      </c>
      <c r="S1072" s="1" t="s">
        <v>73</v>
      </c>
      <c r="T1072" s="1" t="s">
        <v>5683</v>
      </c>
      <c r="U1072" s="1" t="s">
        <v>5684</v>
      </c>
      <c r="V1072" s="1" t="s">
        <v>38</v>
      </c>
      <c r="W1072" s="1" t="s">
        <v>5695</v>
      </c>
      <c r="X1072" s="1">
        <v>10001029</v>
      </c>
      <c r="Z1072" s="1" t="s">
        <v>5686</v>
      </c>
      <c r="AA1072" s="1" t="s">
        <v>41</v>
      </c>
    </row>
    <row r="1073" spans="1:27" x14ac:dyDescent="0.3">
      <c r="A1073" s="1">
        <v>2015</v>
      </c>
      <c r="B1073" s="1" t="s">
        <v>5674</v>
      </c>
      <c r="C1073" s="1" t="s">
        <v>5316</v>
      </c>
      <c r="D1073" s="1" t="s">
        <v>5675</v>
      </c>
      <c r="E1073" s="1" t="s">
        <v>5676</v>
      </c>
      <c r="F1073" s="1" t="s">
        <v>26</v>
      </c>
      <c r="G1073" s="1" t="s">
        <v>5696</v>
      </c>
      <c r="H1073" s="1" t="s">
        <v>5678</v>
      </c>
      <c r="I1073" s="1" t="s">
        <v>5697</v>
      </c>
      <c r="J1073" s="1">
        <f t="shared" si="42"/>
        <v>94</v>
      </c>
      <c r="K1073" s="1">
        <f t="shared" si="28"/>
        <v>0.47872340425531917</v>
      </c>
      <c r="L1073" s="1" t="s">
        <v>5698</v>
      </c>
      <c r="M1073" s="1">
        <v>2.2000000000000002</v>
      </c>
      <c r="N1073" s="1" t="s">
        <v>5694</v>
      </c>
      <c r="O1073" s="1">
        <v>50</v>
      </c>
      <c r="P1073" s="1" t="s">
        <v>5682</v>
      </c>
      <c r="Q1073" s="1" t="s">
        <v>33</v>
      </c>
      <c r="R1073" s="1" t="s">
        <v>315</v>
      </c>
      <c r="S1073" s="1" t="s">
        <v>73</v>
      </c>
      <c r="T1073" s="1" t="s">
        <v>5683</v>
      </c>
      <c r="U1073" s="1" t="s">
        <v>5684</v>
      </c>
      <c r="V1073" s="1" t="s">
        <v>38</v>
      </c>
      <c r="W1073" s="1" t="s">
        <v>5695</v>
      </c>
      <c r="X1073" s="1">
        <v>10001030</v>
      </c>
      <c r="Z1073" s="1" t="s">
        <v>5686</v>
      </c>
      <c r="AA1073" s="1" t="s">
        <v>41</v>
      </c>
    </row>
    <row r="1074" spans="1:27" x14ac:dyDescent="0.3">
      <c r="A1074" s="1">
        <v>2015</v>
      </c>
      <c r="B1074" s="1" t="s">
        <v>5674</v>
      </c>
      <c r="C1074" s="1" t="s">
        <v>5316</v>
      </c>
      <c r="D1074" s="1" t="s">
        <v>5675</v>
      </c>
      <c r="E1074" s="1" t="s">
        <v>5676</v>
      </c>
      <c r="F1074" s="1" t="s">
        <v>26</v>
      </c>
      <c r="G1074" s="1" t="s">
        <v>5699</v>
      </c>
      <c r="H1074" s="1" t="s">
        <v>5678</v>
      </c>
      <c r="I1074" s="1" t="s">
        <v>5700</v>
      </c>
      <c r="J1074" s="1">
        <f t="shared" si="42"/>
        <v>95</v>
      </c>
      <c r="K1074" s="1">
        <f t="shared" si="28"/>
        <v>0.50526315789473686</v>
      </c>
      <c r="L1074" s="1" t="s">
        <v>5701</v>
      </c>
      <c r="M1074" s="1">
        <v>4.3</v>
      </c>
      <c r="N1074" s="1" t="s">
        <v>5702</v>
      </c>
      <c r="O1074" s="1">
        <v>50</v>
      </c>
      <c r="P1074" s="1" t="s">
        <v>5682</v>
      </c>
      <c r="Q1074" s="1" t="s">
        <v>33</v>
      </c>
      <c r="R1074" s="1" t="s">
        <v>315</v>
      </c>
      <c r="S1074" s="1" t="s">
        <v>73</v>
      </c>
      <c r="T1074" s="1" t="s">
        <v>5683</v>
      </c>
      <c r="U1074" s="1" t="s">
        <v>5684</v>
      </c>
      <c r="V1074" s="1" t="s">
        <v>38</v>
      </c>
      <c r="W1074" s="1" t="s">
        <v>5695</v>
      </c>
      <c r="X1074" s="1">
        <v>10001031</v>
      </c>
      <c r="Z1074" s="1" t="s">
        <v>5686</v>
      </c>
      <c r="AA1074" s="1" t="s">
        <v>41</v>
      </c>
    </row>
    <row r="1075" spans="1:27" x14ac:dyDescent="0.3">
      <c r="A1075" s="1">
        <v>2015</v>
      </c>
      <c r="B1075" s="1" t="s">
        <v>5703</v>
      </c>
      <c r="C1075" s="1" t="s">
        <v>3921</v>
      </c>
      <c r="D1075" s="1" t="s">
        <v>5704</v>
      </c>
      <c r="E1075" s="1" t="s">
        <v>5713</v>
      </c>
      <c r="F1075" s="1" t="s">
        <v>66</v>
      </c>
      <c r="G1075" s="1" t="s">
        <v>5705</v>
      </c>
      <c r="H1075" s="1" t="s">
        <v>5706</v>
      </c>
      <c r="I1075" s="1" t="s">
        <v>5707</v>
      </c>
      <c r="J1075" s="1">
        <f t="shared" si="42"/>
        <v>76</v>
      </c>
      <c r="K1075" s="1">
        <f t="shared" si="28"/>
        <v>0.51315789473684215</v>
      </c>
      <c r="L1075" s="1" t="s">
        <v>5708</v>
      </c>
      <c r="M1075" s="1">
        <v>5.4</v>
      </c>
      <c r="N1075" s="1" t="s">
        <v>5709</v>
      </c>
      <c r="O1075" s="1">
        <v>40</v>
      </c>
      <c r="P1075" s="1" t="s">
        <v>5710</v>
      </c>
      <c r="Q1075" s="1" t="s">
        <v>33</v>
      </c>
      <c r="R1075" s="1" t="s">
        <v>34</v>
      </c>
      <c r="S1075" s="1" t="s">
        <v>73</v>
      </c>
      <c r="T1075" s="1" t="s">
        <v>3132</v>
      </c>
      <c r="U1075" s="1" t="s">
        <v>5711</v>
      </c>
      <c r="V1075" s="1" t="s">
        <v>38</v>
      </c>
      <c r="W1075" s="1" t="s">
        <v>91</v>
      </c>
      <c r="X1075" s="1">
        <v>10001032</v>
      </c>
      <c r="Z1075" s="1" t="s">
        <v>5712</v>
      </c>
      <c r="AA1075" s="1" t="s">
        <v>41</v>
      </c>
    </row>
    <row r="1076" spans="1:27" x14ac:dyDescent="0.3">
      <c r="A1076" s="1">
        <v>2015</v>
      </c>
      <c r="B1076" s="1" t="s">
        <v>5703</v>
      </c>
      <c r="C1076" s="1" t="s">
        <v>3921</v>
      </c>
      <c r="D1076" s="1" t="s">
        <v>5704</v>
      </c>
      <c r="E1076" s="1" t="s">
        <v>5713</v>
      </c>
      <c r="F1076" s="1" t="s">
        <v>66</v>
      </c>
      <c r="G1076" s="1" t="s">
        <v>5714</v>
      </c>
      <c r="H1076" s="1" t="s">
        <v>5706</v>
      </c>
      <c r="I1076" s="1" t="s">
        <v>5715</v>
      </c>
      <c r="J1076" s="1">
        <f t="shared" si="42"/>
        <v>76</v>
      </c>
      <c r="K1076" s="1">
        <f t="shared" si="28"/>
        <v>0.47368421052631576</v>
      </c>
      <c r="L1076" s="1" t="s">
        <v>5716</v>
      </c>
      <c r="M1076" s="1">
        <v>6</v>
      </c>
      <c r="N1076" s="1" t="s">
        <v>5709</v>
      </c>
      <c r="O1076" s="1">
        <v>40</v>
      </c>
      <c r="P1076" s="1" t="s">
        <v>5710</v>
      </c>
      <c r="Q1076" s="1" t="s">
        <v>33</v>
      </c>
      <c r="R1076" s="1" t="s">
        <v>34</v>
      </c>
      <c r="S1076" s="1" t="s">
        <v>73</v>
      </c>
      <c r="T1076" s="1" t="s">
        <v>3132</v>
      </c>
      <c r="U1076" s="1" t="s">
        <v>5711</v>
      </c>
      <c r="V1076" s="1" t="s">
        <v>38</v>
      </c>
      <c r="W1076" s="1" t="s">
        <v>91</v>
      </c>
      <c r="X1076" s="1">
        <v>10001033</v>
      </c>
      <c r="Z1076" s="1" t="s">
        <v>5712</v>
      </c>
      <c r="AA1076" s="1" t="s">
        <v>41</v>
      </c>
    </row>
    <row r="1077" spans="1:27" x14ac:dyDescent="0.3">
      <c r="A1077" s="1">
        <v>2015</v>
      </c>
      <c r="B1077" s="1" t="s">
        <v>5703</v>
      </c>
      <c r="C1077" s="1" t="s">
        <v>3921</v>
      </c>
      <c r="D1077" s="1" t="s">
        <v>5704</v>
      </c>
      <c r="E1077" s="1" t="s">
        <v>5713</v>
      </c>
      <c r="F1077" s="1" t="s">
        <v>66</v>
      </c>
      <c r="G1077" s="1" t="s">
        <v>5717</v>
      </c>
      <c r="H1077" s="1" t="s">
        <v>5706</v>
      </c>
      <c r="I1077" s="1" t="s">
        <v>5718</v>
      </c>
      <c r="J1077" s="1">
        <f t="shared" si="42"/>
        <v>76</v>
      </c>
      <c r="K1077" s="1">
        <f t="shared" si="28"/>
        <v>0.64473684210526316</v>
      </c>
      <c r="L1077" s="1" t="s">
        <v>5719</v>
      </c>
      <c r="M1077" s="1">
        <v>10.8</v>
      </c>
      <c r="N1077" s="1" t="s">
        <v>5709</v>
      </c>
      <c r="O1077" s="1">
        <v>40</v>
      </c>
      <c r="P1077" s="1" t="s">
        <v>5710</v>
      </c>
      <c r="Q1077" s="1" t="s">
        <v>33</v>
      </c>
      <c r="R1077" s="1" t="s">
        <v>34</v>
      </c>
      <c r="S1077" s="1" t="s">
        <v>73</v>
      </c>
      <c r="T1077" s="1" t="s">
        <v>3132</v>
      </c>
      <c r="U1077" s="1" t="s">
        <v>5711</v>
      </c>
      <c r="V1077" s="1" t="s">
        <v>38</v>
      </c>
      <c r="W1077" s="1" t="s">
        <v>5720</v>
      </c>
      <c r="X1077" s="1">
        <v>10001034</v>
      </c>
      <c r="Z1077" s="1" t="s">
        <v>5712</v>
      </c>
      <c r="AA1077" s="1" t="s">
        <v>41</v>
      </c>
    </row>
    <row r="1078" spans="1:27" x14ac:dyDescent="0.3">
      <c r="A1078" s="1">
        <v>2015</v>
      </c>
      <c r="B1078" s="1" t="s">
        <v>5721</v>
      </c>
      <c r="C1078" s="1" t="s">
        <v>5722</v>
      </c>
      <c r="D1078" s="1" t="s">
        <v>5723</v>
      </c>
      <c r="E1078" s="1" t="s">
        <v>5724</v>
      </c>
      <c r="F1078" s="1" t="s">
        <v>66</v>
      </c>
      <c r="G1078" s="1" t="s">
        <v>5725</v>
      </c>
      <c r="H1078" s="1" t="s">
        <v>5726</v>
      </c>
      <c r="I1078" s="1" t="s">
        <v>5727</v>
      </c>
      <c r="J1078" s="1">
        <f t="shared" si="42"/>
        <v>40</v>
      </c>
      <c r="K1078" s="1">
        <f t="shared" si="28"/>
        <v>0.57499999999999996</v>
      </c>
      <c r="L1078" s="1" t="s">
        <v>2557</v>
      </c>
      <c r="M1078" s="1">
        <v>7</v>
      </c>
      <c r="N1078" s="1" t="s">
        <v>5728</v>
      </c>
      <c r="O1078" s="1">
        <v>40</v>
      </c>
      <c r="P1078" s="1" t="s">
        <v>5729</v>
      </c>
      <c r="Q1078" s="1" t="s">
        <v>57</v>
      </c>
      <c r="R1078" s="1" t="s">
        <v>34</v>
      </c>
      <c r="S1078" s="1">
        <v>8</v>
      </c>
      <c r="T1078" s="1" t="s">
        <v>36</v>
      </c>
      <c r="U1078" s="1" t="s">
        <v>5730</v>
      </c>
      <c r="V1078" s="1" t="s">
        <v>5731</v>
      </c>
      <c r="W1078" s="1" t="s">
        <v>91</v>
      </c>
      <c r="X1078" s="1">
        <v>10001035</v>
      </c>
      <c r="Z1078" s="1" t="s">
        <v>5732</v>
      </c>
      <c r="AA1078" s="1" t="s">
        <v>41</v>
      </c>
    </row>
    <row r="1079" spans="1:27" x14ac:dyDescent="0.3">
      <c r="A1079" s="1">
        <v>2015</v>
      </c>
      <c r="B1079" s="1" t="s">
        <v>5721</v>
      </c>
      <c r="C1079" s="1" t="s">
        <v>5722</v>
      </c>
      <c r="D1079" s="1" t="s">
        <v>5733</v>
      </c>
      <c r="E1079" s="1" t="s">
        <v>5724</v>
      </c>
      <c r="F1079" s="1" t="s">
        <v>66</v>
      </c>
      <c r="G1079" s="1" t="s">
        <v>5734</v>
      </c>
      <c r="H1079" s="1" t="s">
        <v>5726</v>
      </c>
      <c r="I1079" s="1" t="s">
        <v>5735</v>
      </c>
      <c r="J1079" s="1">
        <f t="shared" si="42"/>
        <v>80</v>
      </c>
      <c r="K1079" s="1">
        <f t="shared" si="28"/>
        <v>0.5625</v>
      </c>
      <c r="L1079" s="1" t="s">
        <v>5736</v>
      </c>
      <c r="M1079" s="1">
        <v>12</v>
      </c>
      <c r="N1079" s="1" t="s">
        <v>5728</v>
      </c>
      <c r="O1079" s="1">
        <v>40</v>
      </c>
      <c r="P1079" s="1" t="s">
        <v>5729</v>
      </c>
      <c r="Q1079" s="1" t="s">
        <v>57</v>
      </c>
      <c r="R1079" s="1" t="s">
        <v>34</v>
      </c>
      <c r="S1079" s="1">
        <v>8</v>
      </c>
      <c r="T1079" s="1" t="s">
        <v>36</v>
      </c>
      <c r="U1079" s="1" t="s">
        <v>5730</v>
      </c>
      <c r="V1079" s="1" t="s">
        <v>38</v>
      </c>
      <c r="W1079" s="1" t="s">
        <v>91</v>
      </c>
      <c r="X1079" s="1">
        <v>10001036</v>
      </c>
      <c r="Z1079" s="1" t="s">
        <v>5732</v>
      </c>
      <c r="AA1079" s="1" t="s">
        <v>41</v>
      </c>
    </row>
    <row r="1080" spans="1:27" x14ac:dyDescent="0.3">
      <c r="A1080" s="1">
        <v>2015</v>
      </c>
      <c r="B1080" s="1" t="s">
        <v>5721</v>
      </c>
      <c r="C1080" s="1" t="s">
        <v>5722</v>
      </c>
      <c r="D1080" s="1" t="s">
        <v>5723</v>
      </c>
      <c r="E1080" s="1" t="s">
        <v>5724</v>
      </c>
      <c r="F1080" s="1" t="s">
        <v>66</v>
      </c>
      <c r="G1080" s="1" t="s">
        <v>5737</v>
      </c>
      <c r="H1080" s="1" t="s">
        <v>5726</v>
      </c>
      <c r="I1080" s="1" t="s">
        <v>5738</v>
      </c>
      <c r="J1080" s="1">
        <f t="shared" si="42"/>
        <v>40</v>
      </c>
      <c r="K1080" s="1">
        <f t="shared" si="28"/>
        <v>0.55000000000000004</v>
      </c>
      <c r="L1080" s="1" t="s">
        <v>5739</v>
      </c>
      <c r="M1080" s="1">
        <v>71</v>
      </c>
      <c r="N1080" s="1" t="s">
        <v>5728</v>
      </c>
      <c r="O1080" s="1">
        <v>40</v>
      </c>
      <c r="P1080" s="1" t="s">
        <v>5729</v>
      </c>
      <c r="Q1080" s="1" t="s">
        <v>57</v>
      </c>
      <c r="R1080" s="1" t="s">
        <v>34</v>
      </c>
      <c r="S1080" s="1">
        <v>8</v>
      </c>
      <c r="T1080" s="1" t="s">
        <v>36</v>
      </c>
      <c r="U1080" s="1" t="s">
        <v>5730</v>
      </c>
      <c r="V1080" s="1" t="s">
        <v>5731</v>
      </c>
      <c r="W1080" s="1" t="s">
        <v>91</v>
      </c>
      <c r="X1080" s="1">
        <v>10001037</v>
      </c>
      <c r="Z1080" s="1" t="s">
        <v>5732</v>
      </c>
      <c r="AA1080" s="1" t="s">
        <v>41</v>
      </c>
    </row>
    <row r="1081" spans="1:27" x14ac:dyDescent="0.3">
      <c r="A1081" s="1">
        <v>2015</v>
      </c>
      <c r="B1081" s="1" t="s">
        <v>5721</v>
      </c>
      <c r="C1081" s="1" t="s">
        <v>5722</v>
      </c>
      <c r="D1081" s="1" t="s">
        <v>5733</v>
      </c>
      <c r="E1081" s="1" t="s">
        <v>5724</v>
      </c>
      <c r="F1081" s="1" t="s">
        <v>66</v>
      </c>
      <c r="G1081" s="1" t="s">
        <v>5740</v>
      </c>
      <c r="H1081" s="1" t="s">
        <v>5726</v>
      </c>
      <c r="I1081" s="1" t="s">
        <v>5741</v>
      </c>
      <c r="J1081" s="1">
        <f t="shared" si="42"/>
        <v>80</v>
      </c>
      <c r="K1081" s="1">
        <f t="shared" si="28"/>
        <v>0.55000000000000004</v>
      </c>
      <c r="L1081" s="1" t="s">
        <v>5742</v>
      </c>
      <c r="M1081" s="1">
        <v>44</v>
      </c>
      <c r="N1081" s="1" t="s">
        <v>5728</v>
      </c>
      <c r="O1081" s="1">
        <v>40</v>
      </c>
      <c r="P1081" s="1" t="s">
        <v>5729</v>
      </c>
      <c r="Q1081" s="1" t="s">
        <v>57</v>
      </c>
      <c r="R1081" s="1" t="s">
        <v>34</v>
      </c>
      <c r="S1081" s="1">
        <v>8</v>
      </c>
      <c r="T1081" s="1" t="s">
        <v>36</v>
      </c>
      <c r="U1081" s="1" t="s">
        <v>5730</v>
      </c>
      <c r="V1081" s="1" t="s">
        <v>38</v>
      </c>
      <c r="W1081" s="1" t="s">
        <v>91</v>
      </c>
      <c r="X1081" s="1">
        <v>10001038</v>
      </c>
      <c r="Z1081" s="1" t="s">
        <v>5732</v>
      </c>
      <c r="AA1081" s="1" t="s">
        <v>41</v>
      </c>
    </row>
    <row r="1082" spans="1:27" x14ac:dyDescent="0.3">
      <c r="A1082" s="1">
        <v>2015</v>
      </c>
      <c r="B1082" s="1" t="s">
        <v>5721</v>
      </c>
      <c r="C1082" s="1" t="s">
        <v>5722</v>
      </c>
      <c r="D1082" s="1" t="s">
        <v>5733</v>
      </c>
      <c r="E1082" s="1" t="s">
        <v>5724</v>
      </c>
      <c r="F1082" s="1" t="s">
        <v>66</v>
      </c>
      <c r="G1082" s="1" t="s">
        <v>5743</v>
      </c>
      <c r="H1082" s="1" t="s">
        <v>5726</v>
      </c>
      <c r="I1082" s="1" t="s">
        <v>5744</v>
      </c>
      <c r="J1082" s="1">
        <f t="shared" si="42"/>
        <v>79</v>
      </c>
      <c r="K1082" s="1">
        <f t="shared" si="28"/>
        <v>0.55696202531645567</v>
      </c>
      <c r="L1082" s="1" t="s">
        <v>5745</v>
      </c>
      <c r="M1082" s="1">
        <v>20</v>
      </c>
      <c r="N1082" s="1" t="s">
        <v>5728</v>
      </c>
      <c r="O1082" s="1">
        <v>40</v>
      </c>
      <c r="P1082" s="1" t="s">
        <v>5729</v>
      </c>
      <c r="Q1082" s="1" t="s">
        <v>57</v>
      </c>
      <c r="R1082" s="1" t="s">
        <v>34</v>
      </c>
      <c r="S1082" s="1">
        <v>8</v>
      </c>
      <c r="T1082" s="1" t="s">
        <v>36</v>
      </c>
      <c r="U1082" s="1" t="s">
        <v>5730</v>
      </c>
      <c r="V1082" s="1" t="s">
        <v>38</v>
      </c>
      <c r="W1082" s="1" t="s">
        <v>91</v>
      </c>
      <c r="X1082" s="1">
        <v>10001039</v>
      </c>
      <c r="Z1082" s="1" t="s">
        <v>5732</v>
      </c>
      <c r="AA1082" s="1" t="s">
        <v>41</v>
      </c>
    </row>
    <row r="1083" spans="1:27" x14ac:dyDescent="0.3">
      <c r="A1083" s="1">
        <v>2015</v>
      </c>
      <c r="B1083" s="1" t="s">
        <v>5746</v>
      </c>
      <c r="C1083" s="1" t="s">
        <v>5627</v>
      </c>
      <c r="D1083" s="1" t="s">
        <v>5747</v>
      </c>
      <c r="E1083" s="1" t="s">
        <v>5755</v>
      </c>
      <c r="F1083" s="1" t="s">
        <v>66</v>
      </c>
      <c r="G1083" s="1" t="s">
        <v>5748</v>
      </c>
      <c r="H1083" s="1" t="s">
        <v>5749</v>
      </c>
      <c r="I1083" s="1" t="s">
        <v>5750</v>
      </c>
      <c r="J1083" s="1">
        <f t="shared" si="42"/>
        <v>63</v>
      </c>
      <c r="K1083" s="1">
        <f t="shared" si="28"/>
        <v>0.58730158730158732</v>
      </c>
      <c r="L1083" s="1" t="s">
        <v>5751</v>
      </c>
      <c r="M1083" s="1">
        <v>24.9</v>
      </c>
      <c r="N1083" s="1" t="s">
        <v>5752</v>
      </c>
      <c r="O1083" s="1">
        <v>25</v>
      </c>
      <c r="P1083" s="1" t="s">
        <v>5753</v>
      </c>
      <c r="Q1083" s="1" t="s">
        <v>33</v>
      </c>
      <c r="R1083" s="1" t="s">
        <v>103</v>
      </c>
      <c r="S1083" s="1">
        <v>7.4</v>
      </c>
      <c r="T1083" s="1" t="s">
        <v>36</v>
      </c>
      <c r="U1083" s="1" t="s">
        <v>5754</v>
      </c>
      <c r="V1083" s="1" t="s">
        <v>38</v>
      </c>
      <c r="X1083" s="1">
        <v>10001040</v>
      </c>
      <c r="Z1083" s="1" t="s">
        <v>3719</v>
      </c>
      <c r="AA1083" s="1" t="s">
        <v>41</v>
      </c>
    </row>
    <row r="1084" spans="1:27" x14ac:dyDescent="0.3">
      <c r="A1084" s="1">
        <v>2015</v>
      </c>
      <c r="B1084" s="1" t="s">
        <v>5746</v>
      </c>
      <c r="C1084" s="1" t="s">
        <v>5627</v>
      </c>
      <c r="D1084" s="1" t="s">
        <v>5747</v>
      </c>
      <c r="E1084" s="1" t="s">
        <v>5755</v>
      </c>
      <c r="F1084" s="1" t="s">
        <v>66</v>
      </c>
      <c r="G1084" s="1" t="s">
        <v>5756</v>
      </c>
      <c r="H1084" s="1" t="s">
        <v>5749</v>
      </c>
      <c r="I1084" s="1" t="s">
        <v>5757</v>
      </c>
      <c r="J1084" s="1">
        <f t="shared" si="42"/>
        <v>63</v>
      </c>
      <c r="K1084" s="1">
        <f t="shared" si="28"/>
        <v>0.5714285714285714</v>
      </c>
      <c r="L1084" s="1" t="s">
        <v>5758</v>
      </c>
      <c r="M1084" s="1">
        <v>20.9</v>
      </c>
      <c r="N1084" s="1" t="s">
        <v>5752</v>
      </c>
      <c r="O1084" s="1">
        <v>25</v>
      </c>
      <c r="P1084" s="1" t="s">
        <v>5753</v>
      </c>
      <c r="Q1084" s="1" t="s">
        <v>33</v>
      </c>
      <c r="R1084" s="1" t="s">
        <v>103</v>
      </c>
      <c r="S1084" s="1">
        <v>7.4</v>
      </c>
      <c r="T1084" s="1" t="s">
        <v>36</v>
      </c>
      <c r="U1084" s="1" t="s">
        <v>5754</v>
      </c>
      <c r="V1084" s="1" t="s">
        <v>38</v>
      </c>
      <c r="X1084" s="1">
        <v>10001041</v>
      </c>
      <c r="Z1084" s="1" t="s">
        <v>3719</v>
      </c>
      <c r="AA1084" s="1" t="s">
        <v>41</v>
      </c>
    </row>
    <row r="1085" spans="1:27" x14ac:dyDescent="0.3">
      <c r="A1085" s="1">
        <v>2015</v>
      </c>
      <c r="B1085" s="1" t="s">
        <v>5746</v>
      </c>
      <c r="C1085" s="1" t="s">
        <v>5627</v>
      </c>
      <c r="D1085" s="1" t="s">
        <v>5747</v>
      </c>
      <c r="E1085" s="1" t="s">
        <v>5755</v>
      </c>
      <c r="F1085" s="1" t="s">
        <v>66</v>
      </c>
      <c r="G1085" s="1" t="s">
        <v>5759</v>
      </c>
      <c r="H1085" s="1" t="s">
        <v>5749</v>
      </c>
      <c r="I1085" s="1" t="s">
        <v>5760</v>
      </c>
      <c r="J1085" s="1">
        <f t="shared" si="42"/>
        <v>60</v>
      </c>
      <c r="K1085" s="1">
        <f t="shared" si="28"/>
        <v>0.6166666666666667</v>
      </c>
      <c r="L1085" s="1" t="s">
        <v>5761</v>
      </c>
      <c r="M1085" s="1">
        <v>23.1</v>
      </c>
      <c r="N1085" s="1" t="s">
        <v>5752</v>
      </c>
      <c r="O1085" s="1">
        <v>25</v>
      </c>
      <c r="P1085" s="1" t="s">
        <v>5753</v>
      </c>
      <c r="Q1085" s="1" t="s">
        <v>33</v>
      </c>
      <c r="R1085" s="1" t="s">
        <v>103</v>
      </c>
      <c r="S1085" s="1">
        <v>7.4</v>
      </c>
      <c r="T1085" s="1" t="s">
        <v>36</v>
      </c>
      <c r="U1085" s="1" t="s">
        <v>5754</v>
      </c>
      <c r="V1085" s="1" t="s">
        <v>38</v>
      </c>
      <c r="X1085" s="1">
        <v>10001042</v>
      </c>
      <c r="Z1085" s="1" t="s">
        <v>3719</v>
      </c>
      <c r="AA1085" s="1" t="s">
        <v>41</v>
      </c>
    </row>
    <row r="1086" spans="1:27" x14ac:dyDescent="0.3">
      <c r="A1086" s="1">
        <v>2015</v>
      </c>
      <c r="B1086" s="1" t="s">
        <v>5746</v>
      </c>
      <c r="C1086" s="1" t="s">
        <v>5627</v>
      </c>
      <c r="D1086" s="1" t="s">
        <v>5747</v>
      </c>
      <c r="E1086" s="1" t="s">
        <v>5755</v>
      </c>
      <c r="F1086" s="1" t="s">
        <v>66</v>
      </c>
      <c r="G1086" s="1" t="s">
        <v>5762</v>
      </c>
      <c r="H1086" s="1" t="s">
        <v>5749</v>
      </c>
      <c r="I1086" s="1" t="s">
        <v>5763</v>
      </c>
      <c r="J1086" s="1">
        <f t="shared" si="42"/>
        <v>63</v>
      </c>
      <c r="K1086" s="1">
        <f t="shared" si="28"/>
        <v>0.58730158730158732</v>
      </c>
      <c r="L1086" s="1" t="s">
        <v>5764</v>
      </c>
      <c r="M1086" s="1">
        <v>11.9</v>
      </c>
      <c r="N1086" s="1" t="s">
        <v>5752</v>
      </c>
      <c r="O1086" s="1">
        <v>25</v>
      </c>
      <c r="P1086" s="1" t="s">
        <v>5753</v>
      </c>
      <c r="Q1086" s="1" t="s">
        <v>33</v>
      </c>
      <c r="R1086" s="1" t="s">
        <v>103</v>
      </c>
      <c r="S1086" s="1">
        <v>7.4</v>
      </c>
      <c r="T1086" s="1" t="s">
        <v>36</v>
      </c>
      <c r="U1086" s="1" t="s">
        <v>5754</v>
      </c>
      <c r="V1086" s="1" t="s">
        <v>38</v>
      </c>
      <c r="X1086" s="1">
        <v>10001043</v>
      </c>
      <c r="Z1086" s="1" t="s">
        <v>3719</v>
      </c>
      <c r="AA1086" s="1" t="s">
        <v>41</v>
      </c>
    </row>
    <row r="1087" spans="1:27" x14ac:dyDescent="0.3">
      <c r="A1087" s="1">
        <v>2015</v>
      </c>
      <c r="B1087" s="1" t="s">
        <v>5746</v>
      </c>
      <c r="C1087" s="1" t="s">
        <v>5627</v>
      </c>
      <c r="D1087" s="1" t="s">
        <v>5747</v>
      </c>
      <c r="E1087" s="1" t="s">
        <v>5755</v>
      </c>
      <c r="F1087" s="1" t="s">
        <v>66</v>
      </c>
      <c r="G1087" s="1" t="s">
        <v>5765</v>
      </c>
      <c r="H1087" s="1" t="s">
        <v>5749</v>
      </c>
      <c r="I1087" s="1" t="s">
        <v>5766</v>
      </c>
      <c r="J1087" s="1">
        <f t="shared" si="42"/>
        <v>63</v>
      </c>
      <c r="K1087" s="1">
        <f t="shared" si="28"/>
        <v>0.61904761904761907</v>
      </c>
      <c r="L1087" s="1" t="s">
        <v>5767</v>
      </c>
      <c r="M1087" s="1">
        <v>65.5</v>
      </c>
      <c r="N1087" s="1" t="s">
        <v>5752</v>
      </c>
      <c r="O1087" s="1">
        <v>25</v>
      </c>
      <c r="P1087" s="1" t="s">
        <v>5753</v>
      </c>
      <c r="Q1087" s="1" t="s">
        <v>33</v>
      </c>
      <c r="R1087" s="1" t="s">
        <v>103</v>
      </c>
      <c r="S1087" s="1">
        <v>7.4</v>
      </c>
      <c r="T1087" s="1" t="s">
        <v>36</v>
      </c>
      <c r="U1087" s="1" t="s">
        <v>5754</v>
      </c>
      <c r="V1087" s="1" t="s">
        <v>38</v>
      </c>
      <c r="X1087" s="1">
        <v>10001044</v>
      </c>
      <c r="Z1087" s="1" t="s">
        <v>3719</v>
      </c>
      <c r="AA1087" s="1" t="s">
        <v>41</v>
      </c>
    </row>
    <row r="1088" spans="1:27" x14ac:dyDescent="0.3">
      <c r="A1088" s="1">
        <v>2015</v>
      </c>
      <c r="B1088" s="1" t="s">
        <v>5746</v>
      </c>
      <c r="C1088" s="1" t="s">
        <v>5627</v>
      </c>
      <c r="D1088" s="1" t="s">
        <v>5747</v>
      </c>
      <c r="E1088" s="1" t="s">
        <v>5755</v>
      </c>
      <c r="F1088" s="1" t="s">
        <v>66</v>
      </c>
      <c r="G1088" s="1" t="s">
        <v>5768</v>
      </c>
      <c r="H1088" s="1" t="s">
        <v>5749</v>
      </c>
      <c r="I1088" s="1" t="s">
        <v>5769</v>
      </c>
      <c r="J1088" s="1">
        <f t="shared" si="42"/>
        <v>63</v>
      </c>
      <c r="K1088" s="1">
        <f t="shared" si="28"/>
        <v>0.58730158730158732</v>
      </c>
      <c r="L1088" s="1" t="s">
        <v>5770</v>
      </c>
      <c r="M1088" s="1">
        <v>178.9</v>
      </c>
      <c r="N1088" s="1" t="s">
        <v>5752</v>
      </c>
      <c r="O1088" s="1">
        <v>25</v>
      </c>
      <c r="P1088" s="1" t="s">
        <v>5753</v>
      </c>
      <c r="Q1088" s="1" t="s">
        <v>33</v>
      </c>
      <c r="R1088" s="1" t="s">
        <v>103</v>
      </c>
      <c r="S1088" s="1">
        <v>7.4</v>
      </c>
      <c r="T1088" s="1" t="s">
        <v>36</v>
      </c>
      <c r="U1088" s="1" t="s">
        <v>5754</v>
      </c>
      <c r="V1088" s="1" t="s">
        <v>38</v>
      </c>
      <c r="X1088" s="1">
        <v>10001045</v>
      </c>
      <c r="Z1088" s="1" t="s">
        <v>3719</v>
      </c>
      <c r="AA1088" s="1" t="s">
        <v>41</v>
      </c>
    </row>
    <row r="1089" spans="1:27" x14ac:dyDescent="0.3">
      <c r="A1089" s="1">
        <v>2015</v>
      </c>
      <c r="B1089" s="1" t="s">
        <v>5746</v>
      </c>
      <c r="C1089" s="1" t="s">
        <v>5627</v>
      </c>
      <c r="D1089" s="1" t="s">
        <v>5747</v>
      </c>
      <c r="E1089" s="1" t="s">
        <v>5755</v>
      </c>
      <c r="F1089" s="1" t="s">
        <v>66</v>
      </c>
      <c r="G1089" s="1" t="s">
        <v>5771</v>
      </c>
      <c r="H1089" s="1" t="s">
        <v>5749</v>
      </c>
      <c r="I1089" s="1" t="s">
        <v>5772</v>
      </c>
      <c r="J1089" s="1">
        <f t="shared" si="42"/>
        <v>63</v>
      </c>
      <c r="K1089" s="1">
        <f t="shared" si="28"/>
        <v>0.5714285714285714</v>
      </c>
      <c r="L1089" s="1" t="s">
        <v>5773</v>
      </c>
      <c r="M1089" s="1">
        <v>30</v>
      </c>
      <c r="N1089" s="1" t="s">
        <v>5752</v>
      </c>
      <c r="O1089" s="1">
        <v>25</v>
      </c>
      <c r="P1089" s="1" t="s">
        <v>5753</v>
      </c>
      <c r="Q1089" s="1" t="s">
        <v>33</v>
      </c>
      <c r="R1089" s="1" t="s">
        <v>103</v>
      </c>
      <c r="S1089" s="1">
        <v>7.4</v>
      </c>
      <c r="T1089" s="1" t="s">
        <v>36</v>
      </c>
      <c r="U1089" s="1" t="s">
        <v>5754</v>
      </c>
      <c r="V1089" s="1" t="s">
        <v>38</v>
      </c>
      <c r="X1089" s="1">
        <v>10001046</v>
      </c>
      <c r="Z1089" s="1" t="s">
        <v>3719</v>
      </c>
      <c r="AA1089" s="1" t="s">
        <v>41</v>
      </c>
    </row>
    <row r="1090" spans="1:27" x14ac:dyDescent="0.3">
      <c r="A1090" s="1">
        <v>2015</v>
      </c>
      <c r="B1090" s="1" t="s">
        <v>5746</v>
      </c>
      <c r="C1090" s="1" t="s">
        <v>5627</v>
      </c>
      <c r="D1090" s="1" t="s">
        <v>5747</v>
      </c>
      <c r="E1090" s="1" t="s">
        <v>5755</v>
      </c>
      <c r="F1090" s="1" t="s">
        <v>66</v>
      </c>
      <c r="G1090" s="1" t="s">
        <v>5774</v>
      </c>
      <c r="H1090" s="1" t="s">
        <v>5749</v>
      </c>
      <c r="I1090" s="1" t="s">
        <v>5775</v>
      </c>
      <c r="J1090" s="1">
        <f t="shared" si="42"/>
        <v>62</v>
      </c>
      <c r="K1090" s="1">
        <f t="shared" si="28"/>
        <v>0.61290322580645162</v>
      </c>
      <c r="L1090" s="1" t="s">
        <v>5776</v>
      </c>
      <c r="M1090" s="1">
        <v>26.1</v>
      </c>
      <c r="N1090" s="1" t="s">
        <v>5752</v>
      </c>
      <c r="O1090" s="1">
        <v>25</v>
      </c>
      <c r="P1090" s="1" t="s">
        <v>5753</v>
      </c>
      <c r="Q1090" s="1" t="s">
        <v>33</v>
      </c>
      <c r="R1090" s="1" t="s">
        <v>103</v>
      </c>
      <c r="S1090" s="1">
        <v>7.4</v>
      </c>
      <c r="T1090" s="1" t="s">
        <v>36</v>
      </c>
      <c r="U1090" s="1" t="s">
        <v>5754</v>
      </c>
      <c r="V1090" s="1" t="s">
        <v>38</v>
      </c>
      <c r="X1090" s="1">
        <v>10001047</v>
      </c>
      <c r="Z1090" s="1" t="s">
        <v>3719</v>
      </c>
      <c r="AA1090" s="1" t="s">
        <v>41</v>
      </c>
    </row>
    <row r="1091" spans="1:27" x14ac:dyDescent="0.3">
      <c r="A1091" s="1">
        <v>2015</v>
      </c>
      <c r="B1091" s="1" t="s">
        <v>5777</v>
      </c>
      <c r="C1091" s="1" t="s">
        <v>3921</v>
      </c>
      <c r="D1091" s="1" t="s">
        <v>5778</v>
      </c>
      <c r="E1091" s="1" t="s">
        <v>5788</v>
      </c>
      <c r="F1091" s="1" t="s">
        <v>26</v>
      </c>
      <c r="G1091" s="1" t="s">
        <v>5779</v>
      </c>
      <c r="H1091" s="1" t="s">
        <v>5780</v>
      </c>
      <c r="I1091" s="1" t="s">
        <v>5781</v>
      </c>
      <c r="J1091" s="1">
        <f t="shared" si="42"/>
        <v>65</v>
      </c>
      <c r="K1091" s="1">
        <f t="shared" si="28"/>
        <v>0.56923076923076921</v>
      </c>
      <c r="L1091" s="1" t="s">
        <v>5782</v>
      </c>
      <c r="M1091" s="1">
        <v>52.7</v>
      </c>
      <c r="N1091" s="1" t="s">
        <v>5783</v>
      </c>
      <c r="O1091" s="1">
        <v>30</v>
      </c>
      <c r="P1091" s="1" t="s">
        <v>5784</v>
      </c>
      <c r="Q1091" s="1" t="s">
        <v>33</v>
      </c>
      <c r="R1091" s="1" t="s">
        <v>34</v>
      </c>
      <c r="S1091" s="1" t="s">
        <v>391</v>
      </c>
      <c r="T1091" s="1" t="s">
        <v>5785</v>
      </c>
      <c r="U1091" s="1" t="s">
        <v>5786</v>
      </c>
      <c r="V1091" s="1" t="s">
        <v>38</v>
      </c>
      <c r="W1091" s="1" t="s">
        <v>91</v>
      </c>
      <c r="X1091" s="1">
        <v>10001048</v>
      </c>
      <c r="Z1091" s="1" t="s">
        <v>5787</v>
      </c>
      <c r="AA1091" s="1" t="s">
        <v>41</v>
      </c>
    </row>
    <row r="1092" spans="1:27" x14ac:dyDescent="0.3">
      <c r="A1092" s="1">
        <v>2015</v>
      </c>
      <c r="B1092" s="1" t="s">
        <v>5777</v>
      </c>
      <c r="C1092" s="1" t="s">
        <v>3921</v>
      </c>
      <c r="D1092" s="1" t="s">
        <v>5778</v>
      </c>
      <c r="E1092" s="1" t="s">
        <v>5788</v>
      </c>
      <c r="F1092" s="1" t="s">
        <v>26</v>
      </c>
      <c r="G1092" s="1" t="s">
        <v>5789</v>
      </c>
      <c r="H1092" s="1" t="s">
        <v>5790</v>
      </c>
      <c r="I1092" s="1" t="s">
        <v>5791</v>
      </c>
      <c r="J1092" s="1">
        <f t="shared" si="42"/>
        <v>65</v>
      </c>
      <c r="K1092" s="1">
        <f t="shared" si="28"/>
        <v>0.53846153846153844</v>
      </c>
      <c r="L1092" s="1" t="s">
        <v>5792</v>
      </c>
      <c r="M1092" s="1">
        <v>38</v>
      </c>
      <c r="N1092" s="1" t="s">
        <v>5783</v>
      </c>
      <c r="O1092" s="1">
        <v>30</v>
      </c>
      <c r="P1092" s="1" t="s">
        <v>5784</v>
      </c>
      <c r="Q1092" s="1" t="s">
        <v>33</v>
      </c>
      <c r="R1092" s="1" t="s">
        <v>34</v>
      </c>
      <c r="S1092" s="1" t="s">
        <v>391</v>
      </c>
      <c r="T1092" s="1" t="s">
        <v>5793</v>
      </c>
      <c r="U1092" s="1" t="s">
        <v>5786</v>
      </c>
      <c r="V1092" s="1" t="s">
        <v>38</v>
      </c>
      <c r="W1092" s="1" t="s">
        <v>91</v>
      </c>
      <c r="X1092" s="1">
        <v>10001049</v>
      </c>
      <c r="Z1092" s="1" t="s">
        <v>5787</v>
      </c>
      <c r="AA1092" s="1" t="s">
        <v>41</v>
      </c>
    </row>
    <row r="1093" spans="1:27" x14ac:dyDescent="0.3">
      <c r="A1093" s="1">
        <v>2015</v>
      </c>
      <c r="B1093" s="1" t="s">
        <v>5777</v>
      </c>
      <c r="C1093" s="1" t="s">
        <v>3921</v>
      </c>
      <c r="D1093" s="1" t="s">
        <v>5778</v>
      </c>
      <c r="E1093" s="1" t="s">
        <v>5788</v>
      </c>
      <c r="F1093" s="1" t="s">
        <v>26</v>
      </c>
      <c r="G1093" s="1" t="s">
        <v>5794</v>
      </c>
      <c r="H1093" s="1" t="s">
        <v>5795</v>
      </c>
      <c r="I1093" s="1" t="s">
        <v>5796</v>
      </c>
      <c r="J1093" s="1">
        <f t="shared" si="42"/>
        <v>65</v>
      </c>
      <c r="K1093" s="1">
        <f t="shared" si="28"/>
        <v>0.56923076923076921</v>
      </c>
      <c r="L1093" s="1" t="s">
        <v>5797</v>
      </c>
      <c r="M1093" s="1">
        <v>16.5</v>
      </c>
      <c r="N1093" s="1" t="s">
        <v>5783</v>
      </c>
      <c r="O1093" s="1">
        <v>30</v>
      </c>
      <c r="P1093" s="1" t="s">
        <v>5784</v>
      </c>
      <c r="Q1093" s="1" t="s">
        <v>33</v>
      </c>
      <c r="R1093" s="1" t="s">
        <v>34</v>
      </c>
      <c r="S1093" s="1" t="s">
        <v>391</v>
      </c>
      <c r="T1093" s="1" t="s">
        <v>5798</v>
      </c>
      <c r="U1093" s="1" t="s">
        <v>5786</v>
      </c>
      <c r="V1093" s="1" t="s">
        <v>38</v>
      </c>
      <c r="W1093" s="1" t="s">
        <v>91</v>
      </c>
      <c r="X1093" s="1">
        <v>10001050</v>
      </c>
      <c r="Z1093" s="1" t="s">
        <v>5787</v>
      </c>
      <c r="AA1093" s="1" t="s">
        <v>41</v>
      </c>
    </row>
    <row r="1094" spans="1:27" x14ac:dyDescent="0.3">
      <c r="A1094" s="1">
        <v>2015</v>
      </c>
      <c r="B1094" s="1" t="s">
        <v>5799</v>
      </c>
      <c r="C1094" s="1" t="s">
        <v>5316</v>
      </c>
      <c r="D1094" s="1" t="s">
        <v>5800</v>
      </c>
      <c r="E1094" s="1" t="s">
        <v>5809</v>
      </c>
      <c r="F1094" s="1" t="s">
        <v>66</v>
      </c>
      <c r="G1094" s="1" t="s">
        <v>5801</v>
      </c>
      <c r="H1094" s="1" t="s">
        <v>5802</v>
      </c>
      <c r="I1094" s="1" t="s">
        <v>5803</v>
      </c>
      <c r="J1094" s="1">
        <f t="shared" si="42"/>
        <v>80</v>
      </c>
      <c r="K1094" s="1">
        <f t="shared" si="28"/>
        <v>0.625</v>
      </c>
      <c r="L1094" s="1" t="s">
        <v>5804</v>
      </c>
      <c r="M1094" s="1">
        <v>82</v>
      </c>
      <c r="N1094" s="1" t="s">
        <v>5805</v>
      </c>
      <c r="O1094" s="1">
        <v>43</v>
      </c>
      <c r="P1094" s="1" t="s">
        <v>5806</v>
      </c>
      <c r="Q1094" s="1" t="s">
        <v>297</v>
      </c>
      <c r="R1094" s="1" t="s">
        <v>103</v>
      </c>
      <c r="S1094" s="1">
        <v>7.4</v>
      </c>
      <c r="T1094" s="1" t="s">
        <v>36</v>
      </c>
      <c r="U1094" s="1" t="s">
        <v>5807</v>
      </c>
      <c r="V1094" s="1" t="s">
        <v>38</v>
      </c>
      <c r="W1094" s="1" t="s">
        <v>91</v>
      </c>
      <c r="X1094" s="1">
        <v>10001051</v>
      </c>
      <c r="Z1094" s="1" t="s">
        <v>5808</v>
      </c>
      <c r="AA1094" s="1" t="s">
        <v>41</v>
      </c>
    </row>
    <row r="1095" spans="1:27" x14ac:dyDescent="0.3">
      <c r="A1095" s="1">
        <v>2015</v>
      </c>
      <c r="B1095" s="1" t="s">
        <v>5799</v>
      </c>
      <c r="C1095" s="1" t="s">
        <v>5316</v>
      </c>
      <c r="D1095" s="1" t="s">
        <v>5800</v>
      </c>
      <c r="E1095" s="1" t="s">
        <v>5809</v>
      </c>
      <c r="F1095" s="1" t="s">
        <v>66</v>
      </c>
      <c r="G1095" s="1" t="s">
        <v>5810</v>
      </c>
      <c r="H1095" s="1" t="s">
        <v>5802</v>
      </c>
      <c r="I1095" s="1" t="s">
        <v>5811</v>
      </c>
      <c r="J1095" s="1">
        <f t="shared" si="42"/>
        <v>80</v>
      </c>
      <c r="K1095" s="1">
        <f t="shared" si="28"/>
        <v>0.63749999999999996</v>
      </c>
      <c r="L1095" s="1" t="s">
        <v>5812</v>
      </c>
      <c r="M1095" s="1">
        <v>46</v>
      </c>
      <c r="N1095" s="1" t="s">
        <v>5805</v>
      </c>
      <c r="O1095" s="1">
        <v>43</v>
      </c>
      <c r="P1095" s="1" t="s">
        <v>5806</v>
      </c>
      <c r="Q1095" s="1" t="s">
        <v>297</v>
      </c>
      <c r="R1095" s="1" t="s">
        <v>103</v>
      </c>
      <c r="S1095" s="1">
        <v>7.4</v>
      </c>
      <c r="T1095" s="1" t="s">
        <v>36</v>
      </c>
      <c r="U1095" s="1" t="s">
        <v>5807</v>
      </c>
      <c r="V1095" s="1" t="s">
        <v>38</v>
      </c>
      <c r="W1095" s="1" t="s">
        <v>91</v>
      </c>
      <c r="X1095" s="1">
        <v>10001052</v>
      </c>
      <c r="Z1095" s="1" t="s">
        <v>5808</v>
      </c>
      <c r="AA1095" s="1" t="s">
        <v>41</v>
      </c>
    </row>
    <row r="1096" spans="1:27" x14ac:dyDescent="0.3">
      <c r="A1096" s="1">
        <v>2015</v>
      </c>
      <c r="B1096" s="1" t="s">
        <v>5799</v>
      </c>
      <c r="C1096" s="1" t="s">
        <v>5316</v>
      </c>
      <c r="D1096" s="1" t="s">
        <v>5800</v>
      </c>
      <c r="E1096" s="1" t="s">
        <v>5809</v>
      </c>
      <c r="F1096" s="1" t="s">
        <v>66</v>
      </c>
      <c r="G1096" s="1" t="s">
        <v>5813</v>
      </c>
      <c r="H1096" s="1" t="s">
        <v>5802</v>
      </c>
      <c r="I1096" s="1" t="s">
        <v>5814</v>
      </c>
      <c r="J1096" s="1">
        <f t="shared" si="42"/>
        <v>80</v>
      </c>
      <c r="K1096" s="1">
        <f t="shared" si="28"/>
        <v>0.63749999999999996</v>
      </c>
      <c r="L1096" s="1" t="s">
        <v>5815</v>
      </c>
      <c r="M1096" s="1">
        <v>69</v>
      </c>
      <c r="N1096" s="1" t="s">
        <v>5805</v>
      </c>
      <c r="O1096" s="1">
        <v>43</v>
      </c>
      <c r="P1096" s="1" t="s">
        <v>5806</v>
      </c>
      <c r="Q1096" s="1" t="s">
        <v>297</v>
      </c>
      <c r="R1096" s="1" t="s">
        <v>103</v>
      </c>
      <c r="S1096" s="1">
        <v>7.4</v>
      </c>
      <c r="T1096" s="1" t="s">
        <v>36</v>
      </c>
      <c r="U1096" s="1" t="s">
        <v>5807</v>
      </c>
      <c r="V1096" s="1" t="s">
        <v>38</v>
      </c>
      <c r="W1096" s="1" t="s">
        <v>91</v>
      </c>
      <c r="X1096" s="1">
        <v>10001053</v>
      </c>
      <c r="Z1096" s="1" t="s">
        <v>5808</v>
      </c>
      <c r="AA1096" s="1" t="s">
        <v>41</v>
      </c>
    </row>
    <row r="1097" spans="1:27" x14ac:dyDescent="0.3">
      <c r="A1097" s="1">
        <v>2015</v>
      </c>
      <c r="B1097" s="1" t="s">
        <v>5816</v>
      </c>
      <c r="C1097" s="1" t="s">
        <v>4801</v>
      </c>
      <c r="D1097" s="1" t="s">
        <v>5817</v>
      </c>
      <c r="E1097" s="1" t="s">
        <v>5818</v>
      </c>
      <c r="F1097" s="1" t="s">
        <v>66</v>
      </c>
      <c r="G1097" s="1" t="s">
        <v>5819</v>
      </c>
      <c r="H1097" s="1" t="s">
        <v>5820</v>
      </c>
      <c r="I1097" s="1" t="s">
        <v>5821</v>
      </c>
      <c r="J1097" s="1">
        <f t="shared" si="42"/>
        <v>60</v>
      </c>
      <c r="K1097" s="1">
        <f t="shared" si="28"/>
        <v>0.53333333333333333</v>
      </c>
      <c r="L1097" s="1" t="s">
        <v>5822</v>
      </c>
      <c r="M1097" s="1">
        <v>365.3</v>
      </c>
      <c r="N1097" s="1" t="s">
        <v>5823</v>
      </c>
      <c r="O1097" s="1">
        <v>20</v>
      </c>
      <c r="P1097" s="1" t="s">
        <v>5824</v>
      </c>
      <c r="Q1097" s="1" t="s">
        <v>33</v>
      </c>
      <c r="R1097" s="1" t="s">
        <v>34</v>
      </c>
      <c r="S1097" s="1">
        <v>8</v>
      </c>
      <c r="T1097" s="1" t="s">
        <v>36</v>
      </c>
      <c r="U1097" s="1" t="s">
        <v>5825</v>
      </c>
      <c r="V1097" s="1" t="s">
        <v>38</v>
      </c>
      <c r="W1097" s="1" t="s">
        <v>91</v>
      </c>
      <c r="X1097" s="1">
        <v>10001054</v>
      </c>
      <c r="Z1097" s="1" t="s">
        <v>5826</v>
      </c>
      <c r="AA1097" s="1" t="s">
        <v>41</v>
      </c>
    </row>
    <row r="1098" spans="1:27" x14ac:dyDescent="0.3">
      <c r="A1098" s="1">
        <v>2015</v>
      </c>
      <c r="B1098" s="1" t="s">
        <v>5827</v>
      </c>
      <c r="C1098" s="1" t="s">
        <v>3112</v>
      </c>
      <c r="D1098" s="1" t="s">
        <v>5828</v>
      </c>
      <c r="E1098" s="1" t="s">
        <v>5829</v>
      </c>
      <c r="F1098" s="1" t="s">
        <v>66</v>
      </c>
      <c r="G1098" s="1" t="s">
        <v>5830</v>
      </c>
      <c r="H1098" s="1" t="s">
        <v>5831</v>
      </c>
      <c r="I1098" s="1" t="s">
        <v>5832</v>
      </c>
      <c r="J1098" s="1">
        <f t="shared" si="42"/>
        <v>97</v>
      </c>
      <c r="K1098" s="1">
        <f t="shared" si="28"/>
        <v>0.40206185567010311</v>
      </c>
      <c r="L1098" s="1" t="s">
        <v>5833</v>
      </c>
      <c r="M1098" s="1">
        <v>56.9</v>
      </c>
      <c r="N1098" s="1" t="s">
        <v>5834</v>
      </c>
      <c r="O1098" s="1">
        <v>50</v>
      </c>
      <c r="P1098" s="1" t="s">
        <v>5835</v>
      </c>
      <c r="Q1098" s="1" t="s">
        <v>297</v>
      </c>
      <c r="R1098" s="1" t="s">
        <v>34</v>
      </c>
      <c r="S1098" s="1" t="s">
        <v>35</v>
      </c>
      <c r="T1098" s="1" t="s">
        <v>36</v>
      </c>
      <c r="U1098" s="1" t="s">
        <v>5836</v>
      </c>
      <c r="V1098" s="1" t="s">
        <v>38</v>
      </c>
      <c r="W1098" s="1" t="s">
        <v>5837</v>
      </c>
      <c r="X1098" s="1">
        <v>10001055</v>
      </c>
      <c r="Z1098" s="1" t="s">
        <v>5838</v>
      </c>
      <c r="AA1098" s="1" t="s">
        <v>41</v>
      </c>
    </row>
    <row r="1099" spans="1:27" x14ac:dyDescent="0.3">
      <c r="A1099" s="1">
        <v>2015</v>
      </c>
      <c r="B1099" s="1" t="s">
        <v>5827</v>
      </c>
      <c r="C1099" s="1" t="s">
        <v>3112</v>
      </c>
      <c r="D1099" s="1" t="s">
        <v>5828</v>
      </c>
      <c r="E1099" s="1" t="s">
        <v>5829</v>
      </c>
      <c r="F1099" s="1" t="s">
        <v>66</v>
      </c>
      <c r="G1099" s="1" t="s">
        <v>5839</v>
      </c>
      <c r="H1099" s="1" t="s">
        <v>5831</v>
      </c>
      <c r="I1099" s="1" t="s">
        <v>5840</v>
      </c>
      <c r="J1099" s="1">
        <f t="shared" si="42"/>
        <v>98</v>
      </c>
      <c r="K1099" s="1">
        <f t="shared" si="28"/>
        <v>0.41836734693877553</v>
      </c>
      <c r="L1099" s="1" t="s">
        <v>5841</v>
      </c>
      <c r="M1099" s="1">
        <v>0.11</v>
      </c>
      <c r="N1099" s="1" t="s">
        <v>5834</v>
      </c>
      <c r="O1099" s="1">
        <v>50</v>
      </c>
      <c r="P1099" s="1" t="s">
        <v>5835</v>
      </c>
      <c r="Q1099" s="1" t="s">
        <v>297</v>
      </c>
      <c r="R1099" s="1" t="s">
        <v>34</v>
      </c>
      <c r="S1099" s="1" t="s">
        <v>35</v>
      </c>
      <c r="T1099" s="1" t="s">
        <v>36</v>
      </c>
      <c r="U1099" s="1" t="s">
        <v>5836</v>
      </c>
      <c r="V1099" s="1" t="s">
        <v>38</v>
      </c>
      <c r="W1099" s="1" t="s">
        <v>5842</v>
      </c>
      <c r="X1099" s="1">
        <v>10001056</v>
      </c>
      <c r="Z1099" s="1" t="s">
        <v>5838</v>
      </c>
      <c r="AA1099" s="1" t="s">
        <v>41</v>
      </c>
    </row>
    <row r="1100" spans="1:27" x14ac:dyDescent="0.3">
      <c r="A1100" s="1">
        <v>2015</v>
      </c>
      <c r="B1100" s="1" t="s">
        <v>5827</v>
      </c>
      <c r="C1100" s="1" t="s">
        <v>3112</v>
      </c>
      <c r="D1100" s="1" t="s">
        <v>5828</v>
      </c>
      <c r="E1100" s="1" t="s">
        <v>5829</v>
      </c>
      <c r="F1100" s="1" t="s">
        <v>66</v>
      </c>
      <c r="G1100" s="1" t="s">
        <v>5843</v>
      </c>
      <c r="H1100" s="1" t="s">
        <v>5831</v>
      </c>
      <c r="I1100" s="1" t="s">
        <v>5844</v>
      </c>
      <c r="J1100" s="1">
        <f t="shared" si="42"/>
        <v>98</v>
      </c>
      <c r="K1100" s="1">
        <f t="shared" ref="K1100:K1167" si="43">((LEN(I1100)- LEN(SUBSTITUTE(I1100,"G",""))
)+ (LEN(I1100)- LEN(SUBSTITUTE(I1100,"C",""))
)+ (LEN(I1100)- LEN(SUBSTITUTE(I1100,"g",""))
)+ (LEN(I1100)- LEN(SUBSTITUTE(I1100,"c",""))
))/J1100</f>
        <v>0.38775510204081631</v>
      </c>
      <c r="L1100" s="1" t="s">
        <v>5845</v>
      </c>
      <c r="M1100" s="1">
        <v>0.2</v>
      </c>
      <c r="N1100" s="1" t="s">
        <v>5834</v>
      </c>
      <c r="O1100" s="1">
        <v>50</v>
      </c>
      <c r="P1100" s="1" t="s">
        <v>5835</v>
      </c>
      <c r="Q1100" s="1" t="s">
        <v>297</v>
      </c>
      <c r="R1100" s="1" t="s">
        <v>34</v>
      </c>
      <c r="S1100" s="1" t="s">
        <v>35</v>
      </c>
      <c r="T1100" s="1" t="s">
        <v>36</v>
      </c>
      <c r="U1100" s="1" t="s">
        <v>5836</v>
      </c>
      <c r="V1100" s="1" t="s">
        <v>38</v>
      </c>
      <c r="W1100" s="1" t="s">
        <v>5842</v>
      </c>
      <c r="X1100" s="1">
        <v>10001057</v>
      </c>
      <c r="Z1100" s="1" t="s">
        <v>5838</v>
      </c>
      <c r="AA1100" s="1" t="s">
        <v>41</v>
      </c>
    </row>
    <row r="1101" spans="1:27" x14ac:dyDescent="0.3">
      <c r="A1101" s="1">
        <v>2015</v>
      </c>
      <c r="B1101" s="1" t="s">
        <v>5846</v>
      </c>
      <c r="C1101" s="1" t="s">
        <v>5722</v>
      </c>
      <c r="D1101" s="1" t="s">
        <v>5847</v>
      </c>
      <c r="E1101" s="1" t="s">
        <v>5848</v>
      </c>
      <c r="F1101" s="1" t="s">
        <v>107</v>
      </c>
      <c r="G1101" s="1" t="s">
        <v>5849</v>
      </c>
      <c r="H1101" s="1" t="s">
        <v>5850</v>
      </c>
      <c r="I1101" s="1" t="s">
        <v>5851</v>
      </c>
      <c r="J1101" s="1">
        <f t="shared" si="42"/>
        <v>124</v>
      </c>
      <c r="K1101" s="1">
        <f t="shared" si="43"/>
        <v>0.45161290322580644</v>
      </c>
      <c r="L1101" s="1" t="s">
        <v>5852</v>
      </c>
      <c r="M1101" s="1">
        <v>4.13</v>
      </c>
      <c r="N1101" s="1" t="s">
        <v>5853</v>
      </c>
      <c r="O1101" s="1">
        <v>45</v>
      </c>
      <c r="P1101" s="1" t="s">
        <v>5854</v>
      </c>
      <c r="Q1101" s="1" t="s">
        <v>57</v>
      </c>
      <c r="R1101" s="1" t="s">
        <v>315</v>
      </c>
      <c r="S1101" s="1" t="s">
        <v>73</v>
      </c>
      <c r="T1101" s="1" t="s">
        <v>36</v>
      </c>
      <c r="U1101" s="1" t="s">
        <v>5855</v>
      </c>
      <c r="V1101" s="1" t="s">
        <v>38</v>
      </c>
      <c r="W1101" s="1" t="s">
        <v>5856</v>
      </c>
      <c r="X1101" s="1">
        <v>10001058</v>
      </c>
      <c r="Z1101" s="1" t="s">
        <v>5857</v>
      </c>
      <c r="AA1101" s="1" t="s">
        <v>41</v>
      </c>
    </row>
    <row r="1102" spans="1:27" x14ac:dyDescent="0.3">
      <c r="A1102" s="1">
        <v>2015</v>
      </c>
      <c r="B1102" s="1" t="s">
        <v>5858</v>
      </c>
      <c r="C1102" s="1" t="s">
        <v>4790</v>
      </c>
      <c r="D1102" s="1" t="s">
        <v>5859</v>
      </c>
      <c r="E1102" s="1" t="s">
        <v>8654</v>
      </c>
      <c r="F1102" s="1" t="s">
        <v>66</v>
      </c>
      <c r="G1102" s="1" t="s">
        <v>5860</v>
      </c>
      <c r="H1102" s="1" t="s">
        <v>5861</v>
      </c>
      <c r="I1102" s="1" t="s">
        <v>5862</v>
      </c>
      <c r="J1102" s="1">
        <f t="shared" si="42"/>
        <v>68</v>
      </c>
      <c r="K1102" s="1">
        <f t="shared" si="43"/>
        <v>0.52941176470588236</v>
      </c>
      <c r="L1102" s="1" t="s">
        <v>5863</v>
      </c>
      <c r="M1102" s="1">
        <v>5.09</v>
      </c>
      <c r="N1102" s="1" t="s">
        <v>5864</v>
      </c>
      <c r="O1102" s="1">
        <v>40</v>
      </c>
      <c r="P1102" s="1" t="s">
        <v>5865</v>
      </c>
      <c r="Q1102" s="1" t="s">
        <v>57</v>
      </c>
      <c r="R1102" s="1" t="s">
        <v>103</v>
      </c>
      <c r="S1102" s="1" t="s">
        <v>73</v>
      </c>
      <c r="T1102" s="1" t="s">
        <v>36</v>
      </c>
      <c r="U1102" s="1" t="s">
        <v>5866</v>
      </c>
      <c r="V1102" s="1" t="s">
        <v>38</v>
      </c>
      <c r="W1102" s="1" t="s">
        <v>91</v>
      </c>
      <c r="X1102" s="1">
        <v>10001059</v>
      </c>
      <c r="Z1102" s="1" t="s">
        <v>5867</v>
      </c>
      <c r="AA1102" s="1" t="s">
        <v>41</v>
      </c>
    </row>
    <row r="1103" spans="1:27" x14ac:dyDescent="0.3">
      <c r="A1103" s="1">
        <v>2015</v>
      </c>
      <c r="B1103" s="1" t="s">
        <v>5868</v>
      </c>
      <c r="C1103" s="1" t="s">
        <v>1301</v>
      </c>
      <c r="D1103" s="1" t="s">
        <v>5869</v>
      </c>
      <c r="E1103" s="1" t="s">
        <v>5870</v>
      </c>
      <c r="F1103" s="1" t="s">
        <v>66</v>
      </c>
      <c r="G1103" s="1" t="s">
        <v>5871</v>
      </c>
      <c r="H1103" s="1" t="s">
        <v>5872</v>
      </c>
      <c r="I1103" s="1" t="s">
        <v>5873</v>
      </c>
      <c r="J1103" s="1">
        <f t="shared" si="42"/>
        <v>76</v>
      </c>
      <c r="K1103" s="1">
        <f t="shared" si="43"/>
        <v>0.60526315789473684</v>
      </c>
      <c r="L1103" s="1" t="s">
        <v>5874</v>
      </c>
      <c r="M1103" s="1">
        <v>4600</v>
      </c>
      <c r="N1103" s="1" t="s">
        <v>3570</v>
      </c>
      <c r="O1103" s="1">
        <v>40</v>
      </c>
      <c r="P1103" s="1" t="s">
        <v>5875</v>
      </c>
      <c r="Q1103" s="1" t="s">
        <v>57</v>
      </c>
      <c r="R1103" s="1" t="s">
        <v>315</v>
      </c>
      <c r="S1103" s="1" t="s">
        <v>466</v>
      </c>
      <c r="T1103" s="1" t="s">
        <v>36</v>
      </c>
      <c r="U1103" s="1" t="s">
        <v>5876</v>
      </c>
      <c r="V1103" s="1" t="s">
        <v>38</v>
      </c>
      <c r="W1103" s="1" t="s">
        <v>91</v>
      </c>
      <c r="X1103" s="1">
        <v>10001060</v>
      </c>
      <c r="Z1103" s="1" t="s">
        <v>5877</v>
      </c>
      <c r="AA1103" s="1" t="s">
        <v>41</v>
      </c>
    </row>
    <row r="1104" spans="1:27" x14ac:dyDescent="0.3">
      <c r="A1104" s="1">
        <v>2015</v>
      </c>
      <c r="B1104" s="1" t="s">
        <v>5868</v>
      </c>
      <c r="C1104" s="1" t="s">
        <v>1301</v>
      </c>
      <c r="D1104" s="1" t="s">
        <v>5869</v>
      </c>
      <c r="E1104" s="1" t="s">
        <v>5870</v>
      </c>
      <c r="F1104" s="1" t="s">
        <v>66</v>
      </c>
      <c r="G1104" s="1" t="s">
        <v>5878</v>
      </c>
      <c r="H1104" s="1" t="s">
        <v>5872</v>
      </c>
      <c r="I1104" s="1" t="s">
        <v>5879</v>
      </c>
      <c r="J1104" s="1">
        <f t="shared" si="42"/>
        <v>76</v>
      </c>
      <c r="K1104" s="1">
        <f t="shared" si="43"/>
        <v>0.61842105263157898</v>
      </c>
      <c r="L1104" s="1" t="s">
        <v>36</v>
      </c>
      <c r="M1104" s="1" t="str">
        <f t="shared" ref="M1104:M1105" si="44">IF(L1104="Not reported","N/A","")</f>
        <v>N/A</v>
      </c>
      <c r="N1104" s="1" t="s">
        <v>3570</v>
      </c>
      <c r="O1104" s="1">
        <v>40</v>
      </c>
      <c r="P1104" s="1" t="s">
        <v>5875</v>
      </c>
      <c r="Q1104" s="1" t="str">
        <f ca="1">IFERROR(__xludf.DUMMYFUNCTION("IFNA(IFS(REGEXMATCH(R1105,""MgCl""),""MgCl"",REGEXMATCH(R1105,""CaCl""),""CaCl"", REGEXMATCH(R1105,""MgCl CaCl""),""MgCl CaCl""),""None"")
"),"None")</f>
        <v>None</v>
      </c>
      <c r="R1104" s="1" t="s">
        <v>315</v>
      </c>
      <c r="S1104" s="1" t="s">
        <v>466</v>
      </c>
      <c r="T1104" s="1" t="s">
        <v>36</v>
      </c>
      <c r="U1104" s="1" t="s">
        <v>5876</v>
      </c>
      <c r="V1104" s="1" t="s">
        <v>38</v>
      </c>
      <c r="W1104" s="1" t="s">
        <v>91</v>
      </c>
      <c r="X1104" s="1">
        <v>10001061</v>
      </c>
      <c r="Z1104" s="1" t="s">
        <v>5877</v>
      </c>
      <c r="AA1104" s="1" t="s">
        <v>41</v>
      </c>
    </row>
    <row r="1105" spans="1:28" x14ac:dyDescent="0.3">
      <c r="A1105" s="1">
        <v>2015</v>
      </c>
      <c r="B1105" s="1" t="s">
        <v>5868</v>
      </c>
      <c r="C1105" s="1" t="s">
        <v>1301</v>
      </c>
      <c r="D1105" s="1" t="s">
        <v>5869</v>
      </c>
      <c r="E1105" s="1" t="s">
        <v>5870</v>
      </c>
      <c r="F1105" s="1" t="s">
        <v>66</v>
      </c>
      <c r="G1105" s="1" t="s">
        <v>5880</v>
      </c>
      <c r="H1105" s="1" t="s">
        <v>5872</v>
      </c>
      <c r="I1105" s="1" t="s">
        <v>5881</v>
      </c>
      <c r="J1105" s="1">
        <f t="shared" si="42"/>
        <v>76</v>
      </c>
      <c r="K1105" s="1">
        <f t="shared" si="43"/>
        <v>0.65789473684210531</v>
      </c>
      <c r="L1105" s="1" t="s">
        <v>36</v>
      </c>
      <c r="M1105" s="1" t="str">
        <f t="shared" si="44"/>
        <v>N/A</v>
      </c>
      <c r="N1105" s="1" t="s">
        <v>3570</v>
      </c>
      <c r="O1105" s="1">
        <v>40</v>
      </c>
      <c r="P1105" s="1" t="s">
        <v>5875</v>
      </c>
      <c r="Q1105" s="1" t="str">
        <f ca="1">IFERROR(__xludf.DUMMYFUNCTION("IFNA(IFS(REGEXMATCH(R1106,""MgCl""),""MgCl"",REGEXMATCH(R1106,""CaCl""),""CaCl"", REGEXMATCH(R1106,""MgCl CaCl""),""MgCl CaCl""),""None"")
"),"None")</f>
        <v>None</v>
      </c>
      <c r="R1105" s="1" t="s">
        <v>315</v>
      </c>
      <c r="S1105" s="1" t="s">
        <v>466</v>
      </c>
      <c r="T1105" s="1" t="s">
        <v>36</v>
      </c>
      <c r="U1105" s="1" t="s">
        <v>5876</v>
      </c>
      <c r="V1105" s="1" t="s">
        <v>38</v>
      </c>
      <c r="W1105" s="1" t="s">
        <v>91</v>
      </c>
      <c r="X1105" s="1">
        <v>10001062</v>
      </c>
      <c r="Z1105" s="1" t="s">
        <v>5877</v>
      </c>
      <c r="AA1105" s="1" t="s">
        <v>41</v>
      </c>
    </row>
    <row r="1106" spans="1:28" x14ac:dyDescent="0.3">
      <c r="A1106" s="1">
        <v>2015</v>
      </c>
      <c r="B1106" s="1" t="s">
        <v>5882</v>
      </c>
      <c r="C1106" s="1" t="s">
        <v>5627</v>
      </c>
      <c r="D1106" s="1" t="s">
        <v>8655</v>
      </c>
      <c r="E1106" s="1" t="s">
        <v>5883</v>
      </c>
      <c r="F1106" s="1" t="s">
        <v>66</v>
      </c>
      <c r="G1106" s="1" t="s">
        <v>5884</v>
      </c>
      <c r="H1106" s="1" t="s">
        <v>5885</v>
      </c>
      <c r="I1106" s="1" t="s">
        <v>5886</v>
      </c>
      <c r="J1106" s="1">
        <f t="shared" si="42"/>
        <v>75</v>
      </c>
      <c r="K1106" s="1">
        <f t="shared" si="43"/>
        <v>0.57333333333333336</v>
      </c>
      <c r="L1106" s="1" t="s">
        <v>5887</v>
      </c>
      <c r="M1106" s="1">
        <v>500</v>
      </c>
      <c r="N1106" s="1" t="s">
        <v>5888</v>
      </c>
      <c r="O1106" s="1">
        <v>35</v>
      </c>
      <c r="P1106" s="1" t="s">
        <v>5889</v>
      </c>
      <c r="Q1106" s="1" t="s">
        <v>57</v>
      </c>
      <c r="R1106" s="1" t="s">
        <v>103</v>
      </c>
      <c r="S1106" s="1">
        <v>7.5</v>
      </c>
      <c r="T1106" s="1" t="s">
        <v>36</v>
      </c>
      <c r="U1106" s="1" t="s">
        <v>5890</v>
      </c>
      <c r="V1106" s="1" t="s">
        <v>38</v>
      </c>
      <c r="W1106" s="1" t="s">
        <v>91</v>
      </c>
      <c r="X1106" s="1">
        <v>10001063</v>
      </c>
      <c r="Z1106" s="1" t="s">
        <v>5891</v>
      </c>
      <c r="AA1106" s="1" t="s">
        <v>41</v>
      </c>
      <c r="AB1106" s="1" t="s">
        <v>8829</v>
      </c>
    </row>
    <row r="1107" spans="1:28" x14ac:dyDescent="0.3">
      <c r="A1107" s="1">
        <v>2015</v>
      </c>
      <c r="B1107" s="1" t="s">
        <v>5882</v>
      </c>
      <c r="C1107" s="1" t="s">
        <v>5627</v>
      </c>
      <c r="D1107" s="1" t="s">
        <v>5892</v>
      </c>
      <c r="E1107" s="1" t="s">
        <v>5883</v>
      </c>
      <c r="F1107" s="1" t="s">
        <v>66</v>
      </c>
      <c r="G1107" s="1" t="s">
        <v>5893</v>
      </c>
      <c r="H1107" s="1" t="s">
        <v>5885</v>
      </c>
      <c r="I1107" s="1" t="s">
        <v>5894</v>
      </c>
      <c r="J1107" s="1">
        <f t="shared" si="42"/>
        <v>115</v>
      </c>
      <c r="K1107" s="1">
        <f t="shared" si="43"/>
        <v>0.59130434782608698</v>
      </c>
      <c r="L1107" s="1" t="s">
        <v>5895</v>
      </c>
      <c r="M1107" s="1">
        <v>4800</v>
      </c>
      <c r="N1107" s="1" t="s">
        <v>5896</v>
      </c>
      <c r="O1107" s="1">
        <v>35</v>
      </c>
      <c r="P1107" s="1" t="s">
        <v>5889</v>
      </c>
      <c r="Q1107" s="1" t="s">
        <v>57</v>
      </c>
      <c r="R1107" s="1" t="s">
        <v>103</v>
      </c>
      <c r="S1107" s="1">
        <v>7.5</v>
      </c>
      <c r="T1107" s="1" t="s">
        <v>36</v>
      </c>
      <c r="U1107" s="1" t="s">
        <v>5890</v>
      </c>
      <c r="V1107" s="1" t="s">
        <v>38</v>
      </c>
      <c r="W1107" s="1" t="s">
        <v>91</v>
      </c>
      <c r="X1107" s="1">
        <v>10001064</v>
      </c>
      <c r="Z1107" s="1" t="s">
        <v>5891</v>
      </c>
      <c r="AA1107" s="1" t="s">
        <v>41</v>
      </c>
    </row>
    <row r="1108" spans="1:28" x14ac:dyDescent="0.3">
      <c r="A1108" s="1">
        <v>2015</v>
      </c>
      <c r="B1108" s="1" t="s">
        <v>5882</v>
      </c>
      <c r="C1108" s="1" t="s">
        <v>5627</v>
      </c>
      <c r="D1108" s="1" t="s">
        <v>5892</v>
      </c>
      <c r="E1108" s="1" t="s">
        <v>5883</v>
      </c>
      <c r="F1108" s="1" t="s">
        <v>66</v>
      </c>
      <c r="G1108" s="1" t="s">
        <v>5897</v>
      </c>
      <c r="H1108" s="1" t="s">
        <v>5885</v>
      </c>
      <c r="I1108" s="1" t="s">
        <v>5898</v>
      </c>
      <c r="J1108" s="1">
        <f t="shared" si="42"/>
        <v>115</v>
      </c>
      <c r="K1108" s="1">
        <f t="shared" si="43"/>
        <v>0.5130434782608696</v>
      </c>
      <c r="L1108" s="1" t="s">
        <v>36</v>
      </c>
      <c r="M1108" s="1" t="str">
        <f t="shared" ref="M1108:M1112" si="45">IF(L1108="Not reported","N/A","")</f>
        <v>N/A</v>
      </c>
      <c r="N1108" s="1" t="s">
        <v>5896</v>
      </c>
      <c r="O1108" s="1">
        <v>35</v>
      </c>
      <c r="P1108" s="1" t="s">
        <v>5889</v>
      </c>
      <c r="Q1108" s="1" t="str">
        <f ca="1">IFERROR(__xludf.DUMMYFUNCTION("IFNA(IFS(REGEXMATCH(R1109,""MgCl""),""MgCl"",REGEXMATCH(R1109,""CaCl""),""CaCl"", REGEXMATCH(R1109,""MgCl CaCl""),""MgCl CaCl""),""None"")
"),"None")</f>
        <v>None</v>
      </c>
      <c r="R1108" s="1" t="s">
        <v>103</v>
      </c>
      <c r="S1108" s="1">
        <v>7.5</v>
      </c>
      <c r="T1108" s="1" t="s">
        <v>36</v>
      </c>
      <c r="U1108" s="1" t="s">
        <v>5890</v>
      </c>
      <c r="V1108" s="1" t="s">
        <v>38</v>
      </c>
      <c r="W1108" s="1" t="s">
        <v>91</v>
      </c>
      <c r="X1108" s="1">
        <v>10001065</v>
      </c>
      <c r="Z1108" s="1" t="s">
        <v>5891</v>
      </c>
      <c r="AA1108" s="1" t="s">
        <v>41</v>
      </c>
    </row>
    <row r="1109" spans="1:28" x14ac:dyDescent="0.3">
      <c r="A1109" s="1">
        <v>2015</v>
      </c>
      <c r="B1109" s="1" t="s">
        <v>5882</v>
      </c>
      <c r="C1109" s="1" t="s">
        <v>5627</v>
      </c>
      <c r="D1109" s="1" t="s">
        <v>5892</v>
      </c>
      <c r="E1109" s="1" t="s">
        <v>5883</v>
      </c>
      <c r="F1109" s="1" t="s">
        <v>66</v>
      </c>
      <c r="G1109" s="1" t="s">
        <v>5899</v>
      </c>
      <c r="H1109" s="1" t="s">
        <v>5885</v>
      </c>
      <c r="I1109" s="1" t="s">
        <v>5900</v>
      </c>
      <c r="J1109" s="1">
        <f t="shared" si="42"/>
        <v>115</v>
      </c>
      <c r="K1109" s="1">
        <f t="shared" si="43"/>
        <v>0.58260869565217388</v>
      </c>
      <c r="L1109" s="1" t="s">
        <v>36</v>
      </c>
      <c r="M1109" s="1" t="str">
        <f t="shared" si="45"/>
        <v>N/A</v>
      </c>
      <c r="N1109" s="1" t="s">
        <v>5896</v>
      </c>
      <c r="O1109" s="1">
        <v>35</v>
      </c>
      <c r="P1109" s="1" t="s">
        <v>5889</v>
      </c>
      <c r="Q1109" s="1" t="str">
        <f ca="1">IFERROR(__xludf.DUMMYFUNCTION("IFNA(IFS(REGEXMATCH(R1110,""MgCl""),""MgCl"",REGEXMATCH(R1110,""CaCl""),""CaCl"", REGEXMATCH(R1110,""MgCl CaCl""),""MgCl CaCl""),""None"")
"),"None")</f>
        <v>None</v>
      </c>
      <c r="R1109" s="1" t="s">
        <v>103</v>
      </c>
      <c r="S1109" s="1">
        <v>7.5</v>
      </c>
      <c r="T1109" s="1" t="s">
        <v>36</v>
      </c>
      <c r="U1109" s="1" t="s">
        <v>5890</v>
      </c>
      <c r="V1109" s="1" t="s">
        <v>38</v>
      </c>
      <c r="W1109" s="1" t="s">
        <v>91</v>
      </c>
      <c r="X1109" s="1">
        <v>10001066</v>
      </c>
      <c r="Z1109" s="1" t="s">
        <v>5891</v>
      </c>
      <c r="AA1109" s="1" t="s">
        <v>41</v>
      </c>
    </row>
    <row r="1110" spans="1:28" x14ac:dyDescent="0.3">
      <c r="A1110" s="1">
        <v>2015</v>
      </c>
      <c r="B1110" s="1" t="s">
        <v>5882</v>
      </c>
      <c r="C1110" s="1" t="s">
        <v>5627</v>
      </c>
      <c r="D1110" s="1" t="s">
        <v>5892</v>
      </c>
      <c r="E1110" s="1" t="s">
        <v>5883</v>
      </c>
      <c r="F1110" s="1" t="s">
        <v>66</v>
      </c>
      <c r="G1110" s="1" t="s">
        <v>5901</v>
      </c>
      <c r="H1110" s="1" t="s">
        <v>5885</v>
      </c>
      <c r="I1110" s="1" t="s">
        <v>5902</v>
      </c>
      <c r="J1110" s="1">
        <f t="shared" si="42"/>
        <v>115</v>
      </c>
      <c r="K1110" s="1">
        <f t="shared" si="43"/>
        <v>0.56521739130434778</v>
      </c>
      <c r="L1110" s="1" t="s">
        <v>36</v>
      </c>
      <c r="M1110" s="1" t="str">
        <f t="shared" si="45"/>
        <v>N/A</v>
      </c>
      <c r="N1110" s="1" t="s">
        <v>5896</v>
      </c>
      <c r="O1110" s="1">
        <v>35</v>
      </c>
      <c r="P1110" s="1" t="s">
        <v>5889</v>
      </c>
      <c r="Q1110" s="1" t="str">
        <f ca="1">IFERROR(__xludf.DUMMYFUNCTION("IFNA(IFS(REGEXMATCH(R1111,""MgCl""),""MgCl"",REGEXMATCH(R1111,""CaCl""),""CaCl"", REGEXMATCH(R1111,""MgCl CaCl""),""MgCl CaCl""),""None"")
"),"None")</f>
        <v>None</v>
      </c>
      <c r="R1110" s="1" t="s">
        <v>103</v>
      </c>
      <c r="S1110" s="1">
        <v>7.5</v>
      </c>
      <c r="T1110" s="1" t="s">
        <v>36</v>
      </c>
      <c r="U1110" s="1" t="s">
        <v>5890</v>
      </c>
      <c r="V1110" s="1" t="s">
        <v>38</v>
      </c>
      <c r="W1110" s="1" t="s">
        <v>91</v>
      </c>
      <c r="X1110" s="1">
        <v>10001067</v>
      </c>
      <c r="Z1110" s="1" t="s">
        <v>5891</v>
      </c>
      <c r="AA1110" s="1" t="s">
        <v>41</v>
      </c>
    </row>
    <row r="1111" spans="1:28" x14ac:dyDescent="0.3">
      <c r="A1111" s="1">
        <v>2015</v>
      </c>
      <c r="B1111" s="1" t="s">
        <v>5903</v>
      </c>
      <c r="C1111" s="1" t="s">
        <v>5627</v>
      </c>
      <c r="D1111" s="1" t="s">
        <v>5904</v>
      </c>
      <c r="E1111" s="1" t="s">
        <v>5905</v>
      </c>
      <c r="F1111" s="1" t="s">
        <v>66</v>
      </c>
      <c r="G1111" s="1" t="s">
        <v>5906</v>
      </c>
      <c r="H1111" s="1" t="s">
        <v>5907</v>
      </c>
      <c r="I1111" s="1" t="s">
        <v>5908</v>
      </c>
      <c r="J1111" s="1">
        <f t="shared" si="42"/>
        <v>86</v>
      </c>
      <c r="K1111" s="1">
        <f t="shared" si="43"/>
        <v>0.45348837209302323</v>
      </c>
      <c r="L1111" s="1" t="s">
        <v>36</v>
      </c>
      <c r="M1111" s="1" t="str">
        <f t="shared" si="45"/>
        <v>N/A</v>
      </c>
      <c r="N1111" s="1" t="s">
        <v>3278</v>
      </c>
      <c r="O1111" s="1">
        <v>40</v>
      </c>
      <c r="P1111" s="1" t="s">
        <v>5909</v>
      </c>
      <c r="Q1111" s="1" t="str">
        <f ca="1">IFERROR(__xludf.DUMMYFUNCTION("IFNA(IFS(REGEXMATCH(R1112,""MgCl""),""MgCl"",REGEXMATCH(R1112,""CaCl""),""CaCl"", REGEXMATCH(R1112,""MgCl CaCl""),""MgCl CaCl""),""None"")
"),"None")</f>
        <v>None</v>
      </c>
      <c r="R1111" s="1" t="s">
        <v>34</v>
      </c>
      <c r="S1111" s="1" t="s">
        <v>391</v>
      </c>
      <c r="T1111" s="1" t="s">
        <v>1780</v>
      </c>
      <c r="U1111" s="1" t="s">
        <v>5910</v>
      </c>
      <c r="V1111" s="1" t="s">
        <v>38</v>
      </c>
      <c r="W1111" s="1" t="s">
        <v>91</v>
      </c>
      <c r="X1111" s="1">
        <v>10001068</v>
      </c>
      <c r="Z1111" s="1" t="s">
        <v>5911</v>
      </c>
      <c r="AA1111" s="1" t="s">
        <v>41</v>
      </c>
    </row>
    <row r="1112" spans="1:28" x14ac:dyDescent="0.3">
      <c r="A1112" s="1">
        <v>2015</v>
      </c>
      <c r="B1112" s="1" t="s">
        <v>5903</v>
      </c>
      <c r="C1112" s="1" t="s">
        <v>5627</v>
      </c>
      <c r="D1112" s="1" t="s">
        <v>5904</v>
      </c>
      <c r="E1112" s="1" t="s">
        <v>5905</v>
      </c>
      <c r="F1112" s="1" t="s">
        <v>66</v>
      </c>
      <c r="G1112" s="1" t="s">
        <v>5912</v>
      </c>
      <c r="H1112" s="1" t="s">
        <v>5907</v>
      </c>
      <c r="I1112" s="1" t="s">
        <v>5913</v>
      </c>
      <c r="J1112" s="1">
        <f t="shared" si="42"/>
        <v>86</v>
      </c>
      <c r="K1112" s="1">
        <f t="shared" si="43"/>
        <v>0.44186046511627908</v>
      </c>
      <c r="L1112" s="1" t="s">
        <v>36</v>
      </c>
      <c r="M1112" s="1" t="str">
        <f t="shared" si="45"/>
        <v>N/A</v>
      </c>
      <c r="N1112" s="1" t="s">
        <v>3278</v>
      </c>
      <c r="O1112" s="1">
        <v>40</v>
      </c>
      <c r="P1112" s="1" t="s">
        <v>5909</v>
      </c>
      <c r="Q1112" s="1" t="str">
        <f ca="1">IFERROR(__xludf.DUMMYFUNCTION("IFNA(IFS(REGEXMATCH(R1113,""MgCl""),""MgCl"",REGEXMATCH(R1113,""CaCl""),""CaCl"", REGEXMATCH(R1113,""MgCl CaCl""),""MgCl CaCl""),""None"")
"),"None")</f>
        <v>None</v>
      </c>
      <c r="R1112" s="1" t="s">
        <v>34</v>
      </c>
      <c r="S1112" s="1" t="s">
        <v>391</v>
      </c>
      <c r="T1112" s="1" t="s">
        <v>1780</v>
      </c>
      <c r="U1112" s="1" t="s">
        <v>5910</v>
      </c>
      <c r="V1112" s="1" t="s">
        <v>38</v>
      </c>
      <c r="W1112" s="1" t="s">
        <v>91</v>
      </c>
      <c r="X1112" s="1">
        <v>10001069</v>
      </c>
      <c r="Z1112" s="1" t="s">
        <v>5911</v>
      </c>
      <c r="AA1112" s="1" t="s">
        <v>41</v>
      </c>
    </row>
    <row r="1113" spans="1:28" x14ac:dyDescent="0.3">
      <c r="A1113" s="1">
        <v>2015</v>
      </c>
      <c r="B1113" s="1" t="s">
        <v>5914</v>
      </c>
      <c r="C1113" s="1" t="s">
        <v>5915</v>
      </c>
      <c r="D1113" s="1" t="s">
        <v>8656</v>
      </c>
      <c r="E1113" s="1" t="s">
        <v>8657</v>
      </c>
      <c r="F1113" s="1" t="s">
        <v>66</v>
      </c>
      <c r="G1113" s="1" t="s">
        <v>5916</v>
      </c>
      <c r="H1113" s="1" t="s">
        <v>5917</v>
      </c>
      <c r="I1113" s="1" t="s">
        <v>5918</v>
      </c>
      <c r="J1113" s="1">
        <f t="shared" si="42"/>
        <v>94</v>
      </c>
      <c r="K1113" s="1">
        <f t="shared" si="43"/>
        <v>0.53191489361702127</v>
      </c>
      <c r="L1113" s="1" t="s">
        <v>5919</v>
      </c>
      <c r="M1113" s="1">
        <v>71.2</v>
      </c>
      <c r="N1113" s="1" t="s">
        <v>5920</v>
      </c>
      <c r="O1113" s="1">
        <v>50</v>
      </c>
      <c r="P1113" s="1" t="s">
        <v>5921</v>
      </c>
      <c r="Q1113" s="1" t="s">
        <v>33</v>
      </c>
      <c r="R1113" s="1" t="s">
        <v>34</v>
      </c>
      <c r="S1113" s="1" t="s">
        <v>391</v>
      </c>
      <c r="T1113" s="1" t="s">
        <v>36</v>
      </c>
      <c r="U1113" s="1" t="s">
        <v>5922</v>
      </c>
      <c r="V1113" s="1" t="s">
        <v>38</v>
      </c>
      <c r="W1113" s="1" t="s">
        <v>91</v>
      </c>
      <c r="X1113" s="1">
        <v>10001070</v>
      </c>
      <c r="Z1113" s="1" t="s">
        <v>5923</v>
      </c>
      <c r="AA1113" s="1" t="s">
        <v>41</v>
      </c>
    </row>
    <row r="1114" spans="1:28" x14ac:dyDescent="0.3">
      <c r="A1114" s="1">
        <v>2015</v>
      </c>
      <c r="B1114" s="1" t="s">
        <v>5914</v>
      </c>
      <c r="C1114" s="1" t="s">
        <v>5915</v>
      </c>
      <c r="D1114" s="1" t="s">
        <v>8656</v>
      </c>
      <c r="E1114" s="1" t="s">
        <v>5924</v>
      </c>
      <c r="F1114" s="1" t="s">
        <v>66</v>
      </c>
      <c r="G1114" s="1" t="s">
        <v>5925</v>
      </c>
      <c r="H1114" s="1" t="s">
        <v>5917</v>
      </c>
      <c r="I1114" s="1" t="s">
        <v>5926</v>
      </c>
      <c r="J1114" s="1">
        <f t="shared" si="42"/>
        <v>94</v>
      </c>
      <c r="K1114" s="1">
        <f t="shared" si="43"/>
        <v>0.52127659574468088</v>
      </c>
      <c r="L1114" s="1" t="s">
        <v>5927</v>
      </c>
      <c r="M1114" s="1">
        <v>77.5</v>
      </c>
      <c r="N1114" s="1" t="s">
        <v>5920</v>
      </c>
      <c r="O1114" s="1">
        <v>50</v>
      </c>
      <c r="P1114" s="1" t="s">
        <v>5921</v>
      </c>
      <c r="Q1114" s="1" t="s">
        <v>33</v>
      </c>
      <c r="R1114" s="1" t="s">
        <v>34</v>
      </c>
      <c r="S1114" s="1" t="s">
        <v>391</v>
      </c>
      <c r="T1114" s="1" t="s">
        <v>36</v>
      </c>
      <c r="U1114" s="1" t="s">
        <v>5922</v>
      </c>
      <c r="V1114" s="1" t="s">
        <v>38</v>
      </c>
      <c r="W1114" s="1" t="s">
        <v>91</v>
      </c>
      <c r="X1114" s="1">
        <v>10001071</v>
      </c>
      <c r="Z1114" s="1" t="s">
        <v>5923</v>
      </c>
      <c r="AA1114" s="1" t="s">
        <v>41</v>
      </c>
    </row>
    <row r="1115" spans="1:28" x14ac:dyDescent="0.3">
      <c r="A1115" s="1">
        <v>2015</v>
      </c>
      <c r="B1115" s="1" t="s">
        <v>5914</v>
      </c>
      <c r="C1115" s="1" t="s">
        <v>5915</v>
      </c>
      <c r="D1115" s="1" t="s">
        <v>8658</v>
      </c>
      <c r="E1115" s="1" t="s">
        <v>5924</v>
      </c>
      <c r="F1115" s="1" t="s">
        <v>66</v>
      </c>
      <c r="G1115" s="1" t="s">
        <v>5928</v>
      </c>
      <c r="H1115" s="1" t="s">
        <v>5917</v>
      </c>
      <c r="I1115" s="1" t="s">
        <v>5929</v>
      </c>
      <c r="J1115" s="1">
        <f t="shared" si="42"/>
        <v>94</v>
      </c>
      <c r="K1115" s="1">
        <f t="shared" si="43"/>
        <v>0.6063829787234043</v>
      </c>
      <c r="L1115" s="1" t="s">
        <v>5930</v>
      </c>
      <c r="M1115" s="1">
        <v>80.7</v>
      </c>
      <c r="N1115" s="1" t="s">
        <v>5920</v>
      </c>
      <c r="O1115" s="1">
        <v>50</v>
      </c>
      <c r="P1115" s="1" t="s">
        <v>5921</v>
      </c>
      <c r="Q1115" s="1" t="s">
        <v>33</v>
      </c>
      <c r="R1115" s="1" t="s">
        <v>34</v>
      </c>
      <c r="S1115" s="1" t="s">
        <v>391</v>
      </c>
      <c r="T1115" s="1" t="s">
        <v>36</v>
      </c>
      <c r="U1115" s="1" t="s">
        <v>5922</v>
      </c>
      <c r="V1115" s="1" t="s">
        <v>38</v>
      </c>
      <c r="W1115" s="1" t="s">
        <v>91</v>
      </c>
      <c r="X1115" s="1">
        <v>10001072</v>
      </c>
      <c r="Z1115" s="1" t="s">
        <v>5923</v>
      </c>
      <c r="AA1115" s="1" t="s">
        <v>41</v>
      </c>
    </row>
    <row r="1116" spans="1:28" x14ac:dyDescent="0.3">
      <c r="A1116" s="1">
        <v>2015</v>
      </c>
      <c r="B1116" s="1" t="s">
        <v>5914</v>
      </c>
      <c r="C1116" s="1" t="s">
        <v>5915</v>
      </c>
      <c r="D1116" s="1" t="s">
        <v>8658</v>
      </c>
      <c r="E1116" s="1" t="s">
        <v>5924</v>
      </c>
      <c r="F1116" s="1" t="s">
        <v>66</v>
      </c>
      <c r="G1116" s="1" t="s">
        <v>5931</v>
      </c>
      <c r="H1116" s="1" t="s">
        <v>5917</v>
      </c>
      <c r="I1116" s="1" t="s">
        <v>5932</v>
      </c>
      <c r="J1116" s="1">
        <f t="shared" si="42"/>
        <v>94</v>
      </c>
      <c r="K1116" s="1">
        <f t="shared" si="43"/>
        <v>0.62765957446808507</v>
      </c>
      <c r="L1116" s="1" t="s">
        <v>5933</v>
      </c>
      <c r="M1116" s="1">
        <v>53.8</v>
      </c>
      <c r="N1116" s="1" t="s">
        <v>5920</v>
      </c>
      <c r="O1116" s="1">
        <v>50</v>
      </c>
      <c r="P1116" s="1" t="s">
        <v>5921</v>
      </c>
      <c r="Q1116" s="1" t="s">
        <v>33</v>
      </c>
      <c r="R1116" s="1" t="s">
        <v>34</v>
      </c>
      <c r="S1116" s="1" t="s">
        <v>391</v>
      </c>
      <c r="T1116" s="1" t="s">
        <v>36</v>
      </c>
      <c r="U1116" s="1" t="s">
        <v>5922</v>
      </c>
      <c r="V1116" s="1" t="s">
        <v>38</v>
      </c>
      <c r="W1116" s="1" t="s">
        <v>91</v>
      </c>
      <c r="X1116" s="1">
        <v>10001073</v>
      </c>
      <c r="Z1116" s="1" t="s">
        <v>5923</v>
      </c>
      <c r="AA1116" s="1" t="s">
        <v>41</v>
      </c>
      <c r="AB1116" s="1" t="s">
        <v>8830</v>
      </c>
    </row>
    <row r="1117" spans="1:28" x14ac:dyDescent="0.3">
      <c r="A1117" s="1">
        <v>2015</v>
      </c>
      <c r="B1117" s="1" t="s">
        <v>5914</v>
      </c>
      <c r="C1117" s="1" t="s">
        <v>5915</v>
      </c>
      <c r="D1117" s="1" t="s">
        <v>8658</v>
      </c>
      <c r="E1117" s="1" t="s">
        <v>5924</v>
      </c>
      <c r="F1117" s="1" t="s">
        <v>66</v>
      </c>
      <c r="G1117" s="1" t="s">
        <v>5934</v>
      </c>
      <c r="H1117" s="1" t="s">
        <v>5917</v>
      </c>
      <c r="I1117" s="1" t="s">
        <v>5935</v>
      </c>
      <c r="J1117" s="1">
        <f t="shared" si="42"/>
        <v>94</v>
      </c>
      <c r="K1117" s="1">
        <f t="shared" si="43"/>
        <v>0.5957446808510638</v>
      </c>
      <c r="L1117" s="1" t="s">
        <v>36</v>
      </c>
      <c r="M1117" s="1" t="str">
        <f t="shared" ref="M1117:M1120" si="46">IF(L1117="Not reported","N/A","")</f>
        <v>N/A</v>
      </c>
      <c r="N1117" s="1" t="s">
        <v>5920</v>
      </c>
      <c r="O1117" s="1">
        <v>50</v>
      </c>
      <c r="P1117" s="1" t="s">
        <v>5921</v>
      </c>
      <c r="Q1117" s="1" t="str">
        <f ca="1">IFERROR(__xludf.DUMMYFUNCTION("IFNA(IFS(REGEXMATCH(R1118,""MgCl""),""MgCl"",REGEXMATCH(R1118,""CaCl""),""CaCl"", REGEXMATCH(R1118,""MgCl CaCl""),""MgCl CaCl""),""None"")
"),"MgCl")</f>
        <v>MgCl</v>
      </c>
      <c r="R1117" s="1" t="s">
        <v>34</v>
      </c>
      <c r="S1117" s="1" t="s">
        <v>391</v>
      </c>
      <c r="T1117" s="1" t="s">
        <v>36</v>
      </c>
      <c r="U1117" s="1" t="s">
        <v>5922</v>
      </c>
      <c r="V1117" s="1" t="s">
        <v>38</v>
      </c>
      <c r="W1117" s="1" t="s">
        <v>91</v>
      </c>
      <c r="X1117" s="1">
        <v>10001074</v>
      </c>
      <c r="Z1117" s="1" t="s">
        <v>5923</v>
      </c>
      <c r="AA1117" s="1" t="s">
        <v>41</v>
      </c>
    </row>
    <row r="1118" spans="1:28" x14ac:dyDescent="0.3">
      <c r="A1118" s="1">
        <v>2015</v>
      </c>
      <c r="B1118" s="1" t="s">
        <v>5914</v>
      </c>
      <c r="C1118" s="1" t="s">
        <v>5915</v>
      </c>
      <c r="D1118" s="1" t="s">
        <v>8658</v>
      </c>
      <c r="E1118" s="1" t="s">
        <v>5924</v>
      </c>
      <c r="F1118" s="1" t="s">
        <v>66</v>
      </c>
      <c r="G1118" s="1" t="s">
        <v>5936</v>
      </c>
      <c r="H1118" s="1" t="s">
        <v>5917</v>
      </c>
      <c r="I1118" s="1" t="s">
        <v>5937</v>
      </c>
      <c r="J1118" s="1">
        <f t="shared" si="42"/>
        <v>94</v>
      </c>
      <c r="K1118" s="1">
        <f t="shared" si="43"/>
        <v>0.58510638297872342</v>
      </c>
      <c r="L1118" s="1" t="s">
        <v>36</v>
      </c>
      <c r="M1118" s="1" t="str">
        <f t="shared" si="46"/>
        <v>N/A</v>
      </c>
      <c r="N1118" s="1" t="s">
        <v>5920</v>
      </c>
      <c r="O1118" s="1">
        <v>50</v>
      </c>
      <c r="P1118" s="1" t="s">
        <v>5921</v>
      </c>
      <c r="Q1118" s="1" t="str">
        <f ca="1">IFERROR(__xludf.DUMMYFUNCTION("IFNA(IFS(REGEXMATCH(R1119,""MgCl""),""MgCl"",REGEXMATCH(R1119,""CaCl""),""CaCl"", REGEXMATCH(R1119,""MgCl CaCl""),""MgCl CaCl""),""None"")
"),"MgCl")</f>
        <v>MgCl</v>
      </c>
      <c r="R1118" s="1" t="s">
        <v>34</v>
      </c>
      <c r="S1118" s="1" t="s">
        <v>391</v>
      </c>
      <c r="T1118" s="1" t="s">
        <v>36</v>
      </c>
      <c r="U1118" s="1" t="s">
        <v>5922</v>
      </c>
      <c r="V1118" s="1" t="s">
        <v>38</v>
      </c>
      <c r="W1118" s="1" t="s">
        <v>91</v>
      </c>
      <c r="X1118" s="1">
        <v>10001075</v>
      </c>
      <c r="Z1118" s="1" t="s">
        <v>5923</v>
      </c>
      <c r="AA1118" s="1" t="s">
        <v>41</v>
      </c>
    </row>
    <row r="1119" spans="1:28" x14ac:dyDescent="0.3">
      <c r="A1119" s="1">
        <v>2015</v>
      </c>
      <c r="B1119" s="1" t="s">
        <v>5914</v>
      </c>
      <c r="C1119" s="1" t="s">
        <v>5915</v>
      </c>
      <c r="D1119" s="1" t="s">
        <v>8658</v>
      </c>
      <c r="E1119" s="1" t="s">
        <v>8657</v>
      </c>
      <c r="F1119" s="1" t="s">
        <v>66</v>
      </c>
      <c r="G1119" s="1" t="s">
        <v>5938</v>
      </c>
      <c r="H1119" s="1" t="s">
        <v>5917</v>
      </c>
      <c r="I1119" s="1" t="s">
        <v>5939</v>
      </c>
      <c r="J1119" s="1">
        <f t="shared" si="42"/>
        <v>95</v>
      </c>
      <c r="K1119" s="1">
        <f t="shared" si="43"/>
        <v>0.50526315789473686</v>
      </c>
      <c r="L1119" s="1" t="s">
        <v>36</v>
      </c>
      <c r="M1119" s="1" t="str">
        <f t="shared" si="46"/>
        <v>N/A</v>
      </c>
      <c r="N1119" s="1" t="s">
        <v>5920</v>
      </c>
      <c r="O1119" s="1">
        <v>50</v>
      </c>
      <c r="P1119" s="1" t="s">
        <v>5921</v>
      </c>
      <c r="Q1119" s="1" t="str">
        <f ca="1">IFERROR(__xludf.DUMMYFUNCTION("IFNA(IFS(REGEXMATCH(R1120,""MgCl""),""MgCl"",REGEXMATCH(R1120,""CaCl""),""CaCl"", REGEXMATCH(R1120,""MgCl CaCl""),""MgCl CaCl""),""None"")
"),"MgCl")</f>
        <v>MgCl</v>
      </c>
      <c r="R1119" s="1" t="s">
        <v>34</v>
      </c>
      <c r="S1119" s="1" t="s">
        <v>391</v>
      </c>
      <c r="T1119" s="1" t="s">
        <v>36</v>
      </c>
      <c r="U1119" s="1" t="s">
        <v>5922</v>
      </c>
      <c r="V1119" s="1" t="s">
        <v>38</v>
      </c>
      <c r="W1119" s="1" t="s">
        <v>91</v>
      </c>
      <c r="X1119" s="1">
        <v>10001076</v>
      </c>
      <c r="Z1119" s="1" t="s">
        <v>5923</v>
      </c>
      <c r="AA1119" s="1" t="s">
        <v>41</v>
      </c>
    </row>
    <row r="1120" spans="1:28" x14ac:dyDescent="0.3">
      <c r="A1120" s="1">
        <v>2015</v>
      </c>
      <c r="B1120" s="1" t="s">
        <v>5914</v>
      </c>
      <c r="C1120" s="1" t="s">
        <v>5915</v>
      </c>
      <c r="D1120" s="1" t="s">
        <v>8658</v>
      </c>
      <c r="E1120" s="1" t="s">
        <v>5924</v>
      </c>
      <c r="F1120" s="1" t="s">
        <v>66</v>
      </c>
      <c r="G1120" s="1" t="s">
        <v>5940</v>
      </c>
      <c r="H1120" s="1" t="s">
        <v>5917</v>
      </c>
      <c r="I1120" s="1" t="s">
        <v>5941</v>
      </c>
      <c r="J1120" s="1">
        <f t="shared" si="42"/>
        <v>94</v>
      </c>
      <c r="K1120" s="1">
        <f t="shared" si="43"/>
        <v>0.55319148936170215</v>
      </c>
      <c r="L1120" s="1" t="s">
        <v>36</v>
      </c>
      <c r="M1120" s="1" t="str">
        <f t="shared" si="46"/>
        <v>N/A</v>
      </c>
      <c r="N1120" s="1" t="s">
        <v>5920</v>
      </c>
      <c r="O1120" s="1">
        <v>50</v>
      </c>
      <c r="P1120" s="1" t="s">
        <v>5921</v>
      </c>
      <c r="Q1120" s="1" t="str">
        <f ca="1">IFERROR(__xludf.DUMMYFUNCTION("IFNA(IFS(REGEXMATCH(R1121,""MgCl""),""MgCl"",REGEXMATCH(R1121,""CaCl""),""CaCl"", REGEXMATCH(R1121,""MgCl CaCl""),""MgCl CaCl""),""None"")
"),"MgCl")</f>
        <v>MgCl</v>
      </c>
      <c r="R1120" s="1" t="s">
        <v>34</v>
      </c>
      <c r="S1120" s="1" t="s">
        <v>391</v>
      </c>
      <c r="T1120" s="1" t="s">
        <v>36</v>
      </c>
      <c r="U1120" s="1" t="s">
        <v>5922</v>
      </c>
      <c r="V1120" s="1" t="s">
        <v>38</v>
      </c>
      <c r="W1120" s="1" t="s">
        <v>91</v>
      </c>
      <c r="X1120" s="1">
        <v>10001077</v>
      </c>
      <c r="Z1120" s="1" t="s">
        <v>5923</v>
      </c>
      <c r="AA1120" s="1" t="s">
        <v>41</v>
      </c>
    </row>
    <row r="1121" spans="1:27" x14ac:dyDescent="0.3">
      <c r="A1121" s="1">
        <v>2015</v>
      </c>
      <c r="B1121" s="1" t="s">
        <v>5942</v>
      </c>
      <c r="C1121" s="1" t="s">
        <v>289</v>
      </c>
      <c r="D1121" s="1" t="s">
        <v>5943</v>
      </c>
      <c r="E1121" s="1" t="s">
        <v>8831</v>
      </c>
      <c r="F1121" s="1" t="s">
        <v>66</v>
      </c>
      <c r="G1121" s="1" t="s">
        <v>5944</v>
      </c>
      <c r="H1121" s="1" t="s">
        <v>5945</v>
      </c>
      <c r="I1121" s="1" t="s">
        <v>5946</v>
      </c>
      <c r="J1121" s="1">
        <f t="shared" si="42"/>
        <v>75</v>
      </c>
      <c r="K1121" s="1">
        <f t="shared" si="43"/>
        <v>0.54666666666666663</v>
      </c>
      <c r="L1121" s="1" t="s">
        <v>5947</v>
      </c>
      <c r="M1121" s="1">
        <v>3.6480000000000001</v>
      </c>
      <c r="N1121" s="1" t="s">
        <v>5948</v>
      </c>
      <c r="O1121" s="1">
        <v>40</v>
      </c>
      <c r="P1121" s="1" t="s">
        <v>5949</v>
      </c>
      <c r="Q1121" s="1" t="s">
        <v>297</v>
      </c>
      <c r="R1121" s="1" t="s">
        <v>315</v>
      </c>
      <c r="S1121" s="1" t="s">
        <v>73</v>
      </c>
      <c r="T1121" s="1" t="s">
        <v>36</v>
      </c>
      <c r="U1121" s="1" t="s">
        <v>5950</v>
      </c>
      <c r="V1121" s="1" t="s">
        <v>38</v>
      </c>
      <c r="W1121" s="1" t="s">
        <v>5951</v>
      </c>
      <c r="X1121" s="1">
        <v>10001078</v>
      </c>
      <c r="Z1121" s="1" t="s">
        <v>5952</v>
      </c>
      <c r="AA1121" s="1" t="s">
        <v>41</v>
      </c>
    </row>
    <row r="1122" spans="1:27" x14ac:dyDescent="0.3">
      <c r="A1122" s="1">
        <v>2015</v>
      </c>
      <c r="B1122" s="1" t="s">
        <v>5942</v>
      </c>
      <c r="C1122" s="1" t="s">
        <v>289</v>
      </c>
      <c r="D1122" s="1" t="s">
        <v>5943</v>
      </c>
      <c r="E1122" s="1" t="s">
        <v>8831</v>
      </c>
      <c r="F1122" s="1" t="s">
        <v>66</v>
      </c>
      <c r="G1122" s="1" t="s">
        <v>5953</v>
      </c>
      <c r="H1122" s="1" t="s">
        <v>5954</v>
      </c>
      <c r="I1122" s="1" t="s">
        <v>5955</v>
      </c>
      <c r="J1122" s="1">
        <f t="shared" si="42"/>
        <v>39</v>
      </c>
      <c r="K1122" s="1">
        <f t="shared" si="43"/>
        <v>0.5641025641025641</v>
      </c>
      <c r="L1122" s="1" t="s">
        <v>5956</v>
      </c>
      <c r="M1122" s="1">
        <v>7.3760000000000003</v>
      </c>
      <c r="N1122" s="1" t="s">
        <v>5948</v>
      </c>
      <c r="O1122" s="1">
        <v>40</v>
      </c>
      <c r="P1122" s="1" t="s">
        <v>5949</v>
      </c>
      <c r="Q1122" s="1" t="s">
        <v>297</v>
      </c>
      <c r="R1122" s="1" t="s">
        <v>315</v>
      </c>
      <c r="S1122" s="1" t="s">
        <v>73</v>
      </c>
      <c r="T1122" s="1" t="s">
        <v>36</v>
      </c>
      <c r="U1122" s="1" t="s">
        <v>5950</v>
      </c>
      <c r="V1122" s="1" t="s">
        <v>38</v>
      </c>
      <c r="W1122" s="1" t="s">
        <v>5957</v>
      </c>
      <c r="X1122" s="1">
        <v>10001079</v>
      </c>
      <c r="Z1122" s="1" t="s">
        <v>5952</v>
      </c>
      <c r="AA1122" s="1" t="s">
        <v>41</v>
      </c>
    </row>
    <row r="1123" spans="1:27" x14ac:dyDescent="0.3">
      <c r="A1123" s="1">
        <v>2015</v>
      </c>
      <c r="B1123" s="1" t="s">
        <v>5942</v>
      </c>
      <c r="C1123" s="1" t="s">
        <v>289</v>
      </c>
      <c r="D1123" s="1" t="s">
        <v>5943</v>
      </c>
      <c r="E1123" s="1" t="s">
        <v>8831</v>
      </c>
      <c r="F1123" s="1" t="s">
        <v>66</v>
      </c>
      <c r="G1123" s="1" t="s">
        <v>5958</v>
      </c>
      <c r="H1123" s="1" t="s">
        <v>5954</v>
      </c>
      <c r="I1123" s="1" t="s">
        <v>5959</v>
      </c>
      <c r="J1123" s="1">
        <f t="shared" si="42"/>
        <v>36</v>
      </c>
      <c r="K1123" s="1">
        <f t="shared" si="43"/>
        <v>0.52777777777777779</v>
      </c>
      <c r="L1123" s="1" t="s">
        <v>5960</v>
      </c>
      <c r="M1123" s="1">
        <v>3.8929999999999998</v>
      </c>
      <c r="N1123" s="1" t="s">
        <v>5948</v>
      </c>
      <c r="O1123" s="1">
        <v>40</v>
      </c>
      <c r="P1123" s="1" t="s">
        <v>5949</v>
      </c>
      <c r="Q1123" s="1" t="s">
        <v>297</v>
      </c>
      <c r="R1123" s="1" t="s">
        <v>315</v>
      </c>
      <c r="S1123" s="1" t="s">
        <v>73</v>
      </c>
      <c r="T1123" s="1" t="s">
        <v>36</v>
      </c>
      <c r="U1123" s="1" t="s">
        <v>5950</v>
      </c>
      <c r="V1123" s="1" t="s">
        <v>38</v>
      </c>
      <c r="W1123" s="1" t="s">
        <v>5961</v>
      </c>
      <c r="X1123" s="1">
        <v>10001080</v>
      </c>
      <c r="Z1123" s="1" t="s">
        <v>5952</v>
      </c>
      <c r="AA1123" s="1" t="s">
        <v>41</v>
      </c>
    </row>
    <row r="1124" spans="1:27" x14ac:dyDescent="0.3">
      <c r="A1124" s="1">
        <v>2015</v>
      </c>
      <c r="B1124" s="1" t="s">
        <v>5942</v>
      </c>
      <c r="C1124" s="1" t="s">
        <v>289</v>
      </c>
      <c r="D1124" s="1" t="s">
        <v>5943</v>
      </c>
      <c r="E1124" s="1" t="s">
        <v>8831</v>
      </c>
      <c r="F1124" s="1" t="s">
        <v>66</v>
      </c>
      <c r="G1124" s="1" t="s">
        <v>5962</v>
      </c>
      <c r="H1124" s="1" t="s">
        <v>5954</v>
      </c>
      <c r="I1124" s="1" t="s">
        <v>5963</v>
      </c>
      <c r="J1124" s="1">
        <f t="shared" si="42"/>
        <v>39</v>
      </c>
      <c r="K1124" s="1">
        <f t="shared" si="43"/>
        <v>0.5641025641025641</v>
      </c>
      <c r="L1124" s="1" t="s">
        <v>5964</v>
      </c>
      <c r="M1124" s="1">
        <v>5.5609999999999999</v>
      </c>
      <c r="N1124" s="1" t="s">
        <v>5948</v>
      </c>
      <c r="O1124" s="1">
        <v>40</v>
      </c>
      <c r="P1124" s="1" t="s">
        <v>5949</v>
      </c>
      <c r="Q1124" s="1" t="s">
        <v>297</v>
      </c>
      <c r="R1124" s="1" t="s">
        <v>315</v>
      </c>
      <c r="S1124" s="1" t="s">
        <v>73</v>
      </c>
      <c r="T1124" s="1" t="s">
        <v>36</v>
      </c>
      <c r="U1124" s="1" t="s">
        <v>5950</v>
      </c>
      <c r="V1124" s="1" t="s">
        <v>38</v>
      </c>
      <c r="W1124" s="1" t="s">
        <v>5965</v>
      </c>
      <c r="X1124" s="1">
        <v>10001081</v>
      </c>
      <c r="Z1124" s="1" t="s">
        <v>5952</v>
      </c>
      <c r="AA1124" s="1" t="s">
        <v>41</v>
      </c>
    </row>
    <row r="1125" spans="1:27" x14ac:dyDescent="0.3">
      <c r="A1125" s="1">
        <v>2015</v>
      </c>
      <c r="B1125" s="1" t="s">
        <v>5942</v>
      </c>
      <c r="C1125" s="1" t="s">
        <v>289</v>
      </c>
      <c r="D1125" s="1" t="s">
        <v>5943</v>
      </c>
      <c r="E1125" s="1" t="s">
        <v>8831</v>
      </c>
      <c r="F1125" s="1" t="s">
        <v>66</v>
      </c>
      <c r="G1125" s="1" t="s">
        <v>5966</v>
      </c>
      <c r="H1125" s="1" t="s">
        <v>5954</v>
      </c>
      <c r="I1125" s="1" t="s">
        <v>5967</v>
      </c>
      <c r="J1125" s="1">
        <f t="shared" si="42"/>
        <v>36</v>
      </c>
      <c r="K1125" s="1">
        <f t="shared" si="43"/>
        <v>0.52777777777777779</v>
      </c>
      <c r="L1125" s="1" t="s">
        <v>5968</v>
      </c>
      <c r="M1125" s="1">
        <v>5.234</v>
      </c>
      <c r="N1125" s="1" t="s">
        <v>5948</v>
      </c>
      <c r="O1125" s="1">
        <v>40</v>
      </c>
      <c r="P1125" s="1" t="s">
        <v>5949</v>
      </c>
      <c r="Q1125" s="1" t="s">
        <v>297</v>
      </c>
      <c r="R1125" s="1" t="s">
        <v>315</v>
      </c>
      <c r="S1125" s="1" t="s">
        <v>73</v>
      </c>
      <c r="T1125" s="1" t="s">
        <v>36</v>
      </c>
      <c r="U1125" s="1" t="s">
        <v>5950</v>
      </c>
      <c r="V1125" s="1" t="s">
        <v>38</v>
      </c>
      <c r="W1125" s="1" t="s">
        <v>5969</v>
      </c>
      <c r="X1125" s="1">
        <v>10001082</v>
      </c>
      <c r="Z1125" s="1" t="s">
        <v>5952</v>
      </c>
      <c r="AA1125" s="1" t="s">
        <v>41</v>
      </c>
    </row>
    <row r="1126" spans="1:27" x14ac:dyDescent="0.3">
      <c r="A1126" s="1">
        <v>2015</v>
      </c>
      <c r="B1126" s="1" t="s">
        <v>5942</v>
      </c>
      <c r="C1126" s="1" t="s">
        <v>289</v>
      </c>
      <c r="D1126" s="1" t="s">
        <v>5943</v>
      </c>
      <c r="E1126" s="1" t="s">
        <v>8831</v>
      </c>
      <c r="F1126" s="1" t="s">
        <v>66</v>
      </c>
      <c r="G1126" s="1" t="s">
        <v>5970</v>
      </c>
      <c r="H1126" s="1" t="s">
        <v>5954</v>
      </c>
      <c r="I1126" s="1" t="s">
        <v>5971</v>
      </c>
      <c r="J1126" s="1">
        <f t="shared" si="42"/>
        <v>36</v>
      </c>
      <c r="K1126" s="1">
        <f t="shared" si="43"/>
        <v>0.66666666666666663</v>
      </c>
      <c r="L1126" s="1" t="s">
        <v>5972</v>
      </c>
      <c r="M1126" s="1">
        <v>9.734</v>
      </c>
      <c r="N1126" s="1" t="s">
        <v>5948</v>
      </c>
      <c r="O1126" s="1">
        <v>40</v>
      </c>
      <c r="P1126" s="1" t="s">
        <v>5949</v>
      </c>
      <c r="Q1126" s="1" t="s">
        <v>297</v>
      </c>
      <c r="R1126" s="1" t="s">
        <v>315</v>
      </c>
      <c r="S1126" s="1" t="s">
        <v>73</v>
      </c>
      <c r="T1126" s="1" t="s">
        <v>36</v>
      </c>
      <c r="U1126" s="1" t="s">
        <v>5950</v>
      </c>
      <c r="V1126" s="1" t="s">
        <v>38</v>
      </c>
      <c r="W1126" s="1" t="s">
        <v>5973</v>
      </c>
      <c r="X1126" s="1">
        <v>10001083</v>
      </c>
      <c r="Z1126" s="1" t="s">
        <v>5952</v>
      </c>
      <c r="AA1126" s="1" t="s">
        <v>41</v>
      </c>
    </row>
    <row r="1127" spans="1:27" x14ac:dyDescent="0.3">
      <c r="A1127" s="1">
        <v>2015</v>
      </c>
      <c r="B1127" s="1" t="s">
        <v>5974</v>
      </c>
      <c r="C1127" s="1" t="s">
        <v>3261</v>
      </c>
      <c r="D1127" s="1" t="s">
        <v>5975</v>
      </c>
      <c r="E1127" s="1" t="s">
        <v>8659</v>
      </c>
      <c r="F1127" s="1" t="s">
        <v>66</v>
      </c>
      <c r="G1127" s="1" t="s">
        <v>5839</v>
      </c>
      <c r="H1127" s="1" t="s">
        <v>5976</v>
      </c>
      <c r="I1127" s="1" t="s">
        <v>5977</v>
      </c>
      <c r="J1127" s="1">
        <f t="shared" si="42"/>
        <v>95</v>
      </c>
      <c r="K1127" s="1">
        <f t="shared" si="43"/>
        <v>0.50526315789473686</v>
      </c>
      <c r="L1127" s="1" t="s">
        <v>5978</v>
      </c>
      <c r="M1127" s="1">
        <v>12.09</v>
      </c>
      <c r="N1127" s="1" t="s">
        <v>5979</v>
      </c>
      <c r="O1127" s="1">
        <v>50</v>
      </c>
      <c r="P1127" s="1" t="s">
        <v>5980</v>
      </c>
      <c r="Q1127" s="1" t="s">
        <v>33</v>
      </c>
      <c r="R1127" s="1" t="s">
        <v>315</v>
      </c>
      <c r="S1127" s="1" t="s">
        <v>59</v>
      </c>
      <c r="T1127" s="1" t="s">
        <v>36</v>
      </c>
      <c r="U1127" s="1" t="s">
        <v>5981</v>
      </c>
      <c r="V1127" s="1" t="s">
        <v>38</v>
      </c>
      <c r="W1127" s="1" t="s">
        <v>5982</v>
      </c>
      <c r="X1127" s="1">
        <v>10001084</v>
      </c>
      <c r="Z1127" s="1" t="s">
        <v>5983</v>
      </c>
      <c r="AA1127" s="1" t="s">
        <v>41</v>
      </c>
    </row>
    <row r="1128" spans="1:27" x14ac:dyDescent="0.3">
      <c r="A1128" s="1">
        <v>2015</v>
      </c>
      <c r="B1128" s="1" t="s">
        <v>5974</v>
      </c>
      <c r="C1128" s="1" t="s">
        <v>3261</v>
      </c>
      <c r="D1128" s="1" t="s">
        <v>5975</v>
      </c>
      <c r="E1128" s="1" t="s">
        <v>8659</v>
      </c>
      <c r="F1128" s="1" t="s">
        <v>66</v>
      </c>
      <c r="G1128" s="1" t="s">
        <v>5984</v>
      </c>
      <c r="H1128" s="1" t="s">
        <v>5976</v>
      </c>
      <c r="I1128" s="1" t="s">
        <v>5985</v>
      </c>
      <c r="J1128" s="1">
        <f t="shared" si="42"/>
        <v>82</v>
      </c>
      <c r="K1128" s="1">
        <f t="shared" si="43"/>
        <v>0.51219512195121952</v>
      </c>
      <c r="L1128" s="1" t="s">
        <v>5986</v>
      </c>
      <c r="M1128" s="1">
        <v>23.5</v>
      </c>
      <c r="N1128" s="1" t="s">
        <v>5979</v>
      </c>
      <c r="O1128" s="1">
        <v>50</v>
      </c>
      <c r="P1128" s="1" t="s">
        <v>5980</v>
      </c>
      <c r="Q1128" s="1" t="s">
        <v>33</v>
      </c>
      <c r="R1128" s="1" t="s">
        <v>315</v>
      </c>
      <c r="S1128" s="1" t="s">
        <v>59</v>
      </c>
      <c r="T1128" s="1" t="s">
        <v>36</v>
      </c>
      <c r="U1128" s="1" t="s">
        <v>5981</v>
      </c>
      <c r="V1128" s="1" t="s">
        <v>38</v>
      </c>
      <c r="W1128" s="1" t="s">
        <v>5987</v>
      </c>
      <c r="X1128" s="1">
        <v>10001085</v>
      </c>
      <c r="Z1128" s="1" t="s">
        <v>5983</v>
      </c>
      <c r="AA1128" s="1" t="s">
        <v>41</v>
      </c>
    </row>
    <row r="1129" spans="1:27" x14ac:dyDescent="0.3">
      <c r="A1129" s="1">
        <v>2015</v>
      </c>
      <c r="B1129" s="1" t="s">
        <v>5974</v>
      </c>
      <c r="C1129" s="1" t="s">
        <v>3261</v>
      </c>
      <c r="D1129" s="1" t="s">
        <v>5975</v>
      </c>
      <c r="E1129" s="1" t="s">
        <v>8659</v>
      </c>
      <c r="F1129" s="1" t="s">
        <v>66</v>
      </c>
      <c r="G1129" s="1" t="s">
        <v>5988</v>
      </c>
      <c r="H1129" s="1" t="s">
        <v>5976</v>
      </c>
      <c r="I1129" s="1" t="s">
        <v>5989</v>
      </c>
      <c r="J1129" s="1">
        <f t="shared" si="42"/>
        <v>90</v>
      </c>
      <c r="K1129" s="1">
        <f t="shared" si="43"/>
        <v>0.48888888888888887</v>
      </c>
      <c r="L1129" s="1" t="s">
        <v>5990</v>
      </c>
      <c r="M1129" s="1">
        <v>25.6</v>
      </c>
      <c r="N1129" s="1" t="s">
        <v>5979</v>
      </c>
      <c r="O1129" s="1">
        <v>50</v>
      </c>
      <c r="P1129" s="1" t="s">
        <v>5980</v>
      </c>
      <c r="Q1129" s="1" t="s">
        <v>33</v>
      </c>
      <c r="R1129" s="1" t="s">
        <v>315</v>
      </c>
      <c r="S1129" s="1" t="s">
        <v>59</v>
      </c>
      <c r="T1129" s="1" t="s">
        <v>36</v>
      </c>
      <c r="U1129" s="1" t="s">
        <v>5981</v>
      </c>
      <c r="V1129" s="1" t="s">
        <v>38</v>
      </c>
      <c r="W1129" s="1" t="s">
        <v>5991</v>
      </c>
      <c r="X1129" s="1">
        <v>10001086</v>
      </c>
      <c r="Z1129" s="1" t="s">
        <v>5983</v>
      </c>
      <c r="AA1129" s="1" t="s">
        <v>41</v>
      </c>
    </row>
    <row r="1130" spans="1:27" x14ac:dyDescent="0.3">
      <c r="A1130" s="1">
        <v>2015</v>
      </c>
      <c r="B1130" s="1" t="s">
        <v>5974</v>
      </c>
      <c r="C1130" s="1" t="s">
        <v>3261</v>
      </c>
      <c r="D1130" s="1" t="s">
        <v>5975</v>
      </c>
      <c r="E1130" s="1" t="s">
        <v>8659</v>
      </c>
      <c r="F1130" s="1" t="s">
        <v>66</v>
      </c>
      <c r="G1130" s="1" t="s">
        <v>5992</v>
      </c>
      <c r="H1130" s="1" t="s">
        <v>5976</v>
      </c>
      <c r="I1130" s="1" t="s">
        <v>5993</v>
      </c>
      <c r="J1130" s="1">
        <f t="shared" si="42"/>
        <v>96</v>
      </c>
      <c r="K1130" s="1">
        <f t="shared" si="43"/>
        <v>0.47916666666666669</v>
      </c>
      <c r="L1130" s="1" t="s">
        <v>5994</v>
      </c>
      <c r="M1130" s="1">
        <v>24.35</v>
      </c>
      <c r="N1130" s="1" t="s">
        <v>5979</v>
      </c>
      <c r="O1130" s="1">
        <v>50</v>
      </c>
      <c r="P1130" s="1" t="s">
        <v>5980</v>
      </c>
      <c r="Q1130" s="1" t="s">
        <v>33</v>
      </c>
      <c r="R1130" s="1" t="s">
        <v>315</v>
      </c>
      <c r="S1130" s="1" t="s">
        <v>59</v>
      </c>
      <c r="T1130" s="1" t="s">
        <v>36</v>
      </c>
      <c r="U1130" s="1" t="s">
        <v>5981</v>
      </c>
      <c r="V1130" s="1" t="s">
        <v>38</v>
      </c>
      <c r="W1130" s="1" t="s">
        <v>5995</v>
      </c>
      <c r="X1130" s="1">
        <v>10001087</v>
      </c>
      <c r="Z1130" s="1" t="s">
        <v>5983</v>
      </c>
      <c r="AA1130" s="1" t="s">
        <v>41</v>
      </c>
    </row>
    <row r="1131" spans="1:27" x14ac:dyDescent="0.3">
      <c r="A1131" s="1">
        <v>2015</v>
      </c>
      <c r="B1131" s="1" t="s">
        <v>5996</v>
      </c>
      <c r="C1131" s="1" t="s">
        <v>5997</v>
      </c>
      <c r="D1131" s="1" t="s">
        <v>5998</v>
      </c>
      <c r="E1131" s="1" t="s">
        <v>8660</v>
      </c>
      <c r="F1131" s="1" t="s">
        <v>66</v>
      </c>
      <c r="G1131" s="1" t="s">
        <v>5999</v>
      </c>
      <c r="H1131" s="1" t="s">
        <v>6000</v>
      </c>
      <c r="I1131" s="1" t="s">
        <v>6001</v>
      </c>
      <c r="J1131" s="1">
        <f t="shared" si="42"/>
        <v>52</v>
      </c>
      <c r="K1131" s="1">
        <f t="shared" si="43"/>
        <v>0.51923076923076927</v>
      </c>
      <c r="L1131" s="1" t="s">
        <v>6002</v>
      </c>
      <c r="M1131" s="1">
        <v>57</v>
      </c>
      <c r="N1131" s="1" t="s">
        <v>6003</v>
      </c>
      <c r="O1131" s="1">
        <v>16</v>
      </c>
      <c r="P1131" s="1" t="s">
        <v>6004</v>
      </c>
      <c r="Q1131" s="1" t="s">
        <v>33</v>
      </c>
      <c r="R1131" s="1" t="s">
        <v>103</v>
      </c>
      <c r="S1131" s="1">
        <v>7.4</v>
      </c>
      <c r="T1131" s="1" t="s">
        <v>36</v>
      </c>
      <c r="U1131" s="1" t="s">
        <v>6005</v>
      </c>
      <c r="V1131" s="1" t="s">
        <v>38</v>
      </c>
      <c r="W1131" s="1" t="s">
        <v>91</v>
      </c>
      <c r="X1131" s="1">
        <v>10001088</v>
      </c>
      <c r="Z1131" s="1" t="s">
        <v>6006</v>
      </c>
      <c r="AA1131" s="1" t="s">
        <v>41</v>
      </c>
    </row>
    <row r="1132" spans="1:27" x14ac:dyDescent="0.3">
      <c r="A1132" s="1">
        <v>2015</v>
      </c>
      <c r="B1132" s="1" t="s">
        <v>6007</v>
      </c>
      <c r="C1132" s="1" t="s">
        <v>6008</v>
      </c>
      <c r="D1132" s="1" t="s">
        <v>6009</v>
      </c>
      <c r="E1132" s="1" t="s">
        <v>6010</v>
      </c>
      <c r="F1132" s="1" t="s">
        <v>66</v>
      </c>
      <c r="G1132" s="1" t="s">
        <v>6011</v>
      </c>
      <c r="H1132" s="1" t="s">
        <v>6012</v>
      </c>
      <c r="I1132" s="1" t="s">
        <v>6013</v>
      </c>
      <c r="J1132" s="1">
        <f t="shared" si="42"/>
        <v>100</v>
      </c>
      <c r="K1132" s="1">
        <f t="shared" si="43"/>
        <v>0.59</v>
      </c>
      <c r="L1132" s="1" t="s">
        <v>6014</v>
      </c>
      <c r="M1132" s="1">
        <v>122.7</v>
      </c>
      <c r="N1132" s="1" t="s">
        <v>6015</v>
      </c>
      <c r="O1132" s="1">
        <v>40</v>
      </c>
      <c r="P1132" s="1" t="s">
        <v>6016</v>
      </c>
      <c r="Q1132" s="1" t="s">
        <v>57</v>
      </c>
      <c r="R1132" s="1" t="s">
        <v>34</v>
      </c>
      <c r="S1132" s="1" t="s">
        <v>391</v>
      </c>
      <c r="T1132" s="1" t="s">
        <v>6017</v>
      </c>
      <c r="U1132" s="1" t="s">
        <v>6018</v>
      </c>
      <c r="V1132" s="1" t="s">
        <v>38</v>
      </c>
      <c r="W1132" s="1" t="s">
        <v>91</v>
      </c>
      <c r="X1132" s="1">
        <v>10001089</v>
      </c>
      <c r="Z1132" s="1" t="s">
        <v>6019</v>
      </c>
      <c r="AA1132" s="1" t="s">
        <v>41</v>
      </c>
    </row>
    <row r="1133" spans="1:27" x14ac:dyDescent="0.3">
      <c r="A1133" s="1">
        <v>2015</v>
      </c>
      <c r="B1133" s="1" t="s">
        <v>6020</v>
      </c>
      <c r="C1133" s="1" t="s">
        <v>3921</v>
      </c>
      <c r="D1133" s="1" t="s">
        <v>6021</v>
      </c>
      <c r="E1133" s="1" t="s">
        <v>8661</v>
      </c>
      <c r="F1133" s="1" t="s">
        <v>66</v>
      </c>
      <c r="G1133" s="1" t="s">
        <v>5112</v>
      </c>
      <c r="H1133" s="1" t="s">
        <v>6022</v>
      </c>
      <c r="I1133" s="1" t="s">
        <v>6023</v>
      </c>
      <c r="J1133" s="1">
        <f t="shared" si="42"/>
        <v>73</v>
      </c>
      <c r="K1133" s="1">
        <f t="shared" si="43"/>
        <v>0.47945205479452052</v>
      </c>
      <c r="L1133" s="1" t="s">
        <v>6024</v>
      </c>
      <c r="M1133" s="1">
        <v>68.5655</v>
      </c>
      <c r="N1133" s="1" t="s">
        <v>6025</v>
      </c>
      <c r="O1133" s="1">
        <v>30</v>
      </c>
      <c r="P1133" s="1" t="s">
        <v>6026</v>
      </c>
      <c r="Q1133" s="1" t="s">
        <v>33</v>
      </c>
      <c r="R1133" s="1" t="s">
        <v>103</v>
      </c>
      <c r="S1133" s="1" t="s">
        <v>59</v>
      </c>
      <c r="T1133" s="1" t="s">
        <v>36</v>
      </c>
      <c r="U1133" s="1" t="s">
        <v>6027</v>
      </c>
      <c r="V1133" s="1" t="s">
        <v>38</v>
      </c>
      <c r="W1133" s="1" t="s">
        <v>91</v>
      </c>
      <c r="X1133" s="1">
        <v>10001090</v>
      </c>
      <c r="Z1133" s="1" t="s">
        <v>6028</v>
      </c>
      <c r="AA1133" s="1" t="s">
        <v>41</v>
      </c>
    </row>
    <row r="1134" spans="1:27" x14ac:dyDescent="0.3">
      <c r="A1134" s="1">
        <v>2015</v>
      </c>
      <c r="B1134" s="1" t="s">
        <v>6020</v>
      </c>
      <c r="C1134" s="1" t="s">
        <v>3921</v>
      </c>
      <c r="D1134" s="1" t="s">
        <v>6021</v>
      </c>
      <c r="E1134" s="1" t="s">
        <v>8661</v>
      </c>
      <c r="F1134" s="1" t="s">
        <v>66</v>
      </c>
      <c r="G1134" s="1" t="s">
        <v>5124</v>
      </c>
      <c r="H1134" s="1" t="s">
        <v>6022</v>
      </c>
      <c r="I1134" s="1" t="s">
        <v>6029</v>
      </c>
      <c r="J1134" s="1">
        <f t="shared" si="42"/>
        <v>73</v>
      </c>
      <c r="K1134" s="1">
        <f t="shared" si="43"/>
        <v>0.38356164383561642</v>
      </c>
      <c r="L1134" s="1" t="s">
        <v>6030</v>
      </c>
      <c r="M1134" s="1">
        <v>15.3497</v>
      </c>
      <c r="N1134" s="1" t="s">
        <v>6025</v>
      </c>
      <c r="O1134" s="1">
        <v>30</v>
      </c>
      <c r="P1134" s="1" t="s">
        <v>6026</v>
      </c>
      <c r="Q1134" s="1" t="s">
        <v>33</v>
      </c>
      <c r="R1134" s="1" t="s">
        <v>103</v>
      </c>
      <c r="S1134" s="1" t="s">
        <v>59</v>
      </c>
      <c r="T1134" s="1" t="s">
        <v>36</v>
      </c>
      <c r="U1134" s="1" t="s">
        <v>6027</v>
      </c>
      <c r="V1134" s="1" t="s">
        <v>38</v>
      </c>
      <c r="W1134" s="1" t="s">
        <v>91</v>
      </c>
      <c r="X1134" s="1">
        <v>10001091</v>
      </c>
      <c r="Z1134" s="1" t="s">
        <v>6028</v>
      </c>
      <c r="AA1134" s="1" t="s">
        <v>41</v>
      </c>
    </row>
    <row r="1135" spans="1:27" x14ac:dyDescent="0.3">
      <c r="A1135" s="1">
        <v>2015</v>
      </c>
      <c r="B1135" s="1" t="s">
        <v>6031</v>
      </c>
      <c r="C1135" s="1" t="s">
        <v>6032</v>
      </c>
      <c r="D1135" s="1" t="s">
        <v>6033</v>
      </c>
      <c r="E1135" s="1" t="s">
        <v>8662</v>
      </c>
      <c r="F1135" s="1" t="s">
        <v>66</v>
      </c>
      <c r="G1135" s="1" t="s">
        <v>6034</v>
      </c>
      <c r="H1135" s="1" t="s">
        <v>6035</v>
      </c>
      <c r="I1135" s="1" t="s">
        <v>6036</v>
      </c>
      <c r="J1135" s="1">
        <f t="shared" si="42"/>
        <v>80</v>
      </c>
      <c r="K1135" s="1">
        <f t="shared" si="43"/>
        <v>0.51249999999999996</v>
      </c>
      <c r="L1135" s="1" t="s">
        <v>6037</v>
      </c>
      <c r="M1135" s="1">
        <v>47.83</v>
      </c>
      <c r="N1135" s="1" t="s">
        <v>6038</v>
      </c>
      <c r="O1135" s="1">
        <v>40</v>
      </c>
      <c r="P1135" s="1" t="s">
        <v>6039</v>
      </c>
      <c r="Q1135" s="1" t="s">
        <v>33</v>
      </c>
      <c r="R1135" s="1" t="s">
        <v>103</v>
      </c>
      <c r="S1135" s="1" t="s">
        <v>73</v>
      </c>
      <c r="T1135" s="1" t="s">
        <v>36</v>
      </c>
      <c r="U1135" s="1" t="s">
        <v>6040</v>
      </c>
      <c r="V1135" s="1" t="s">
        <v>38</v>
      </c>
      <c r="W1135" s="1" t="s">
        <v>91</v>
      </c>
      <c r="X1135" s="1">
        <v>10001092</v>
      </c>
      <c r="Z1135" s="1" t="s">
        <v>6041</v>
      </c>
      <c r="AA1135" s="1" t="s">
        <v>41</v>
      </c>
    </row>
    <row r="1136" spans="1:27" x14ac:dyDescent="0.3">
      <c r="A1136" s="1">
        <v>2015</v>
      </c>
      <c r="B1136" s="1" t="s">
        <v>6042</v>
      </c>
      <c r="C1136" s="1" t="s">
        <v>154</v>
      </c>
      <c r="D1136" s="1" t="s">
        <v>6043</v>
      </c>
      <c r="E1136" s="1" t="s">
        <v>6044</v>
      </c>
      <c r="F1136" s="1" t="s">
        <v>26</v>
      </c>
      <c r="G1136" s="1" t="s">
        <v>6045</v>
      </c>
      <c r="H1136" s="1" t="s">
        <v>6046</v>
      </c>
      <c r="I1136" s="1" t="s">
        <v>6047</v>
      </c>
      <c r="J1136" s="1">
        <f t="shared" si="42"/>
        <v>67</v>
      </c>
      <c r="K1136" s="1">
        <f t="shared" si="43"/>
        <v>0.44776119402985076</v>
      </c>
      <c r="L1136" s="1" t="s">
        <v>6048</v>
      </c>
      <c r="M1136" s="1">
        <v>11.6</v>
      </c>
      <c r="N1136" s="1" t="s">
        <v>6049</v>
      </c>
      <c r="O1136" s="1">
        <v>19</v>
      </c>
      <c r="P1136" s="1" t="s">
        <v>6050</v>
      </c>
      <c r="Q1136" s="1" t="s">
        <v>796</v>
      </c>
      <c r="R1136" s="1" t="s">
        <v>315</v>
      </c>
      <c r="S1136" s="1" t="s">
        <v>391</v>
      </c>
      <c r="T1136" s="1" t="s">
        <v>36</v>
      </c>
      <c r="U1136" s="1" t="s">
        <v>6051</v>
      </c>
      <c r="V1136" s="1" t="s">
        <v>38</v>
      </c>
      <c r="W1136" s="1" t="s">
        <v>6052</v>
      </c>
      <c r="X1136" s="1">
        <v>10001093</v>
      </c>
      <c r="Z1136" s="1" t="s">
        <v>6053</v>
      </c>
      <c r="AA1136" s="1" t="s">
        <v>41</v>
      </c>
    </row>
    <row r="1137" spans="1:27" x14ac:dyDescent="0.3">
      <c r="A1137" s="1">
        <v>2015</v>
      </c>
      <c r="B1137" s="1" t="s">
        <v>6042</v>
      </c>
      <c r="C1137" s="1" t="s">
        <v>154</v>
      </c>
      <c r="D1137" s="1" t="s">
        <v>6043</v>
      </c>
      <c r="E1137" s="1" t="s">
        <v>6044</v>
      </c>
      <c r="F1137" s="1" t="s">
        <v>26</v>
      </c>
      <c r="G1137" s="1" t="s">
        <v>6054</v>
      </c>
      <c r="H1137" s="1" t="s">
        <v>6046</v>
      </c>
      <c r="I1137" s="1" t="s">
        <v>6055</v>
      </c>
      <c r="J1137" s="1">
        <f t="shared" si="42"/>
        <v>67</v>
      </c>
      <c r="K1137" s="1">
        <f t="shared" si="43"/>
        <v>0.37313432835820898</v>
      </c>
      <c r="L1137" s="1" t="s">
        <v>6056</v>
      </c>
      <c r="M1137" s="1">
        <v>28.7</v>
      </c>
      <c r="N1137" s="1" t="s">
        <v>6049</v>
      </c>
      <c r="O1137" s="1">
        <v>19</v>
      </c>
      <c r="P1137" s="1" t="s">
        <v>6050</v>
      </c>
      <c r="Q1137" s="1" t="s">
        <v>796</v>
      </c>
      <c r="R1137" s="1" t="s">
        <v>315</v>
      </c>
      <c r="S1137" s="1" t="s">
        <v>391</v>
      </c>
      <c r="T1137" s="1" t="s">
        <v>36</v>
      </c>
      <c r="U1137" s="1" t="s">
        <v>6051</v>
      </c>
      <c r="V1137" s="1" t="s">
        <v>38</v>
      </c>
      <c r="W1137" s="1" t="s">
        <v>6052</v>
      </c>
      <c r="X1137" s="1">
        <v>10001094</v>
      </c>
      <c r="Z1137" s="1" t="s">
        <v>6053</v>
      </c>
      <c r="AA1137" s="1" t="s">
        <v>41</v>
      </c>
    </row>
    <row r="1138" spans="1:27" x14ac:dyDescent="0.3">
      <c r="A1138" s="1">
        <v>2015</v>
      </c>
      <c r="B1138" s="1" t="s">
        <v>6042</v>
      </c>
      <c r="C1138" s="1" t="s">
        <v>154</v>
      </c>
      <c r="D1138" s="1" t="s">
        <v>6043</v>
      </c>
      <c r="E1138" s="1" t="s">
        <v>6044</v>
      </c>
      <c r="F1138" s="1" t="s">
        <v>26</v>
      </c>
      <c r="G1138" s="1" t="s">
        <v>6057</v>
      </c>
      <c r="H1138" s="1" t="s">
        <v>6046</v>
      </c>
      <c r="I1138" s="1" t="s">
        <v>6058</v>
      </c>
      <c r="J1138" s="1">
        <f t="shared" si="42"/>
        <v>68</v>
      </c>
      <c r="K1138" s="1">
        <f t="shared" si="43"/>
        <v>0.41176470588235292</v>
      </c>
      <c r="L1138" s="1" t="s">
        <v>6059</v>
      </c>
      <c r="M1138" s="1">
        <v>419</v>
      </c>
      <c r="N1138" s="1" t="s">
        <v>6049</v>
      </c>
      <c r="O1138" s="1">
        <v>19</v>
      </c>
      <c r="P1138" s="1" t="s">
        <v>6050</v>
      </c>
      <c r="Q1138" s="1" t="s">
        <v>796</v>
      </c>
      <c r="R1138" s="1" t="s">
        <v>315</v>
      </c>
      <c r="S1138" s="1" t="s">
        <v>391</v>
      </c>
      <c r="T1138" s="1" t="s">
        <v>36</v>
      </c>
      <c r="U1138" s="1" t="s">
        <v>6051</v>
      </c>
      <c r="V1138" s="1" t="s">
        <v>38</v>
      </c>
      <c r="W1138" s="1" t="s">
        <v>6052</v>
      </c>
      <c r="X1138" s="1">
        <v>10001095</v>
      </c>
      <c r="Z1138" s="1" t="s">
        <v>6053</v>
      </c>
      <c r="AA1138" s="1" t="s">
        <v>41</v>
      </c>
    </row>
    <row r="1139" spans="1:27" x14ac:dyDescent="0.3">
      <c r="A1139" s="1">
        <v>2015</v>
      </c>
      <c r="B1139" s="1" t="s">
        <v>6042</v>
      </c>
      <c r="C1139" s="1" t="s">
        <v>154</v>
      </c>
      <c r="D1139" s="1" t="s">
        <v>6043</v>
      </c>
      <c r="E1139" s="1" t="s">
        <v>6044</v>
      </c>
      <c r="F1139" s="1" t="s">
        <v>26</v>
      </c>
      <c r="G1139" s="1" t="s">
        <v>6060</v>
      </c>
      <c r="H1139" s="1" t="s">
        <v>6046</v>
      </c>
      <c r="I1139" s="1" t="s">
        <v>6061</v>
      </c>
      <c r="J1139" s="1">
        <f t="shared" si="42"/>
        <v>67</v>
      </c>
      <c r="K1139" s="1">
        <f t="shared" si="43"/>
        <v>0.46268656716417911</v>
      </c>
      <c r="L1139" s="1" t="s">
        <v>6062</v>
      </c>
      <c r="M1139" s="1">
        <v>18.600000000000001</v>
      </c>
      <c r="N1139" s="1" t="s">
        <v>6063</v>
      </c>
      <c r="O1139" s="1">
        <v>19</v>
      </c>
      <c r="P1139" s="1" t="s">
        <v>6050</v>
      </c>
      <c r="Q1139" s="1" t="s">
        <v>796</v>
      </c>
      <c r="R1139" s="1" t="s">
        <v>315</v>
      </c>
      <c r="S1139" s="1" t="s">
        <v>391</v>
      </c>
      <c r="T1139" s="1" t="s">
        <v>36</v>
      </c>
      <c r="U1139" s="1" t="s">
        <v>6051</v>
      </c>
      <c r="V1139" s="1" t="s">
        <v>38</v>
      </c>
      <c r="W1139" s="1" t="s">
        <v>6052</v>
      </c>
      <c r="X1139" s="1">
        <v>10001096</v>
      </c>
      <c r="Z1139" s="1" t="s">
        <v>6053</v>
      </c>
      <c r="AA1139" s="1" t="s">
        <v>41</v>
      </c>
    </row>
    <row r="1140" spans="1:27" x14ac:dyDescent="0.3">
      <c r="A1140" s="1">
        <v>2015</v>
      </c>
      <c r="B1140" s="1" t="s">
        <v>6064</v>
      </c>
      <c r="C1140" s="1" t="s">
        <v>6065</v>
      </c>
      <c r="D1140" s="1" t="s">
        <v>6066</v>
      </c>
      <c r="E1140" s="1" t="s">
        <v>8663</v>
      </c>
      <c r="F1140" s="1" t="s">
        <v>107</v>
      </c>
      <c r="G1140" s="1" t="s">
        <v>6067</v>
      </c>
      <c r="H1140" s="1" t="s">
        <v>6068</v>
      </c>
      <c r="I1140" s="1" t="s">
        <v>6069</v>
      </c>
      <c r="J1140" s="1">
        <f t="shared" si="42"/>
        <v>84</v>
      </c>
      <c r="K1140" s="1">
        <f t="shared" si="43"/>
        <v>0.5</v>
      </c>
      <c r="L1140" s="1" t="s">
        <v>6070</v>
      </c>
      <c r="M1140" s="1">
        <v>54.7</v>
      </c>
      <c r="N1140" s="1" t="s">
        <v>6071</v>
      </c>
      <c r="O1140" s="1">
        <v>60</v>
      </c>
      <c r="P1140" s="1" t="s">
        <v>6072</v>
      </c>
      <c r="Q1140" s="1" t="s">
        <v>33</v>
      </c>
      <c r="R1140" s="1" t="s">
        <v>103</v>
      </c>
      <c r="S1140" s="1">
        <v>7.4</v>
      </c>
      <c r="T1140" s="1" t="s">
        <v>36</v>
      </c>
      <c r="U1140" s="1" t="s">
        <v>6073</v>
      </c>
      <c r="V1140" s="1" t="s">
        <v>6074</v>
      </c>
      <c r="W1140" s="1" t="s">
        <v>6075</v>
      </c>
      <c r="X1140" s="1">
        <v>10001097</v>
      </c>
      <c r="Z1140" s="1" t="s">
        <v>6076</v>
      </c>
      <c r="AA1140" s="1" t="s">
        <v>41</v>
      </c>
    </row>
    <row r="1141" spans="1:27" x14ac:dyDescent="0.3">
      <c r="A1141" s="1">
        <v>2015</v>
      </c>
      <c r="B1141" s="1" t="s">
        <v>6064</v>
      </c>
      <c r="C1141" s="1" t="s">
        <v>6065</v>
      </c>
      <c r="D1141" s="1" t="s">
        <v>6066</v>
      </c>
      <c r="E1141" s="1" t="s">
        <v>8663</v>
      </c>
      <c r="F1141" s="1" t="s">
        <v>26</v>
      </c>
      <c r="G1141" s="1" t="s">
        <v>4970</v>
      </c>
      <c r="H1141" s="1" t="s">
        <v>6068</v>
      </c>
      <c r="I1141" s="1" t="s">
        <v>6077</v>
      </c>
      <c r="J1141" s="1">
        <f t="shared" si="42"/>
        <v>109</v>
      </c>
      <c r="K1141" s="1">
        <f t="shared" si="43"/>
        <v>0.51376146788990829</v>
      </c>
      <c r="L1141" s="1" t="s">
        <v>6078</v>
      </c>
      <c r="M1141" s="1">
        <v>97.7</v>
      </c>
      <c r="N1141" s="1" t="s">
        <v>6071</v>
      </c>
      <c r="O1141" s="1">
        <v>60</v>
      </c>
      <c r="P1141" s="1" t="s">
        <v>6072</v>
      </c>
      <c r="Q1141" s="1" t="s">
        <v>33</v>
      </c>
      <c r="R1141" s="1" t="s">
        <v>103</v>
      </c>
      <c r="S1141" s="1">
        <v>7.4</v>
      </c>
      <c r="T1141" s="1" t="s">
        <v>36</v>
      </c>
      <c r="U1141" s="1" t="s">
        <v>6073</v>
      </c>
      <c r="V1141" s="1" t="s">
        <v>38</v>
      </c>
      <c r="W1141" s="1" t="s">
        <v>6079</v>
      </c>
      <c r="X1141" s="1">
        <v>10001098</v>
      </c>
      <c r="Z1141" s="1" t="s">
        <v>6076</v>
      </c>
      <c r="AA1141" s="1" t="s">
        <v>41</v>
      </c>
    </row>
    <row r="1142" spans="1:27" x14ac:dyDescent="0.3">
      <c r="A1142" s="1">
        <v>2015</v>
      </c>
      <c r="B1142" s="1" t="s">
        <v>6064</v>
      </c>
      <c r="C1142" s="1" t="s">
        <v>6065</v>
      </c>
      <c r="D1142" s="1" t="s">
        <v>6066</v>
      </c>
      <c r="E1142" s="1" t="s">
        <v>8663</v>
      </c>
      <c r="F1142" s="1" t="s">
        <v>26</v>
      </c>
      <c r="G1142" s="1" t="s">
        <v>4783</v>
      </c>
      <c r="H1142" s="1" t="s">
        <v>6068</v>
      </c>
      <c r="I1142" s="1" t="s">
        <v>6080</v>
      </c>
      <c r="J1142" s="1">
        <f t="shared" si="42"/>
        <v>110</v>
      </c>
      <c r="K1142" s="1">
        <f t="shared" si="43"/>
        <v>0.47272727272727272</v>
      </c>
      <c r="L1142" s="1" t="s">
        <v>6081</v>
      </c>
      <c r="M1142" s="1">
        <v>179</v>
      </c>
      <c r="N1142" s="1" t="s">
        <v>6071</v>
      </c>
      <c r="O1142" s="1">
        <v>60</v>
      </c>
      <c r="P1142" s="1" t="s">
        <v>6072</v>
      </c>
      <c r="Q1142" s="1" t="s">
        <v>33</v>
      </c>
      <c r="R1142" s="1" t="s">
        <v>103</v>
      </c>
      <c r="S1142" s="1">
        <v>7.4</v>
      </c>
      <c r="T1142" s="1" t="s">
        <v>36</v>
      </c>
      <c r="U1142" s="1" t="s">
        <v>6073</v>
      </c>
      <c r="V1142" s="1" t="s">
        <v>38</v>
      </c>
      <c r="W1142" s="1" t="s">
        <v>6079</v>
      </c>
      <c r="X1142" s="1">
        <v>10001099</v>
      </c>
      <c r="Z1142" s="1" t="s">
        <v>6076</v>
      </c>
      <c r="AA1142" s="1" t="s">
        <v>41</v>
      </c>
    </row>
    <row r="1143" spans="1:27" x14ac:dyDescent="0.3">
      <c r="A1143" s="1">
        <v>2015</v>
      </c>
      <c r="B1143" s="1" t="s">
        <v>6064</v>
      </c>
      <c r="C1143" s="1" t="s">
        <v>6065</v>
      </c>
      <c r="D1143" s="1" t="s">
        <v>6066</v>
      </c>
      <c r="E1143" s="1" t="s">
        <v>8663</v>
      </c>
      <c r="F1143" s="1" t="s">
        <v>26</v>
      </c>
      <c r="G1143" s="1" t="s">
        <v>6082</v>
      </c>
      <c r="H1143" s="1" t="s">
        <v>6068</v>
      </c>
      <c r="I1143" s="1" t="s">
        <v>6083</v>
      </c>
      <c r="J1143" s="1">
        <f t="shared" si="42"/>
        <v>107</v>
      </c>
      <c r="K1143" s="1">
        <f t="shared" si="43"/>
        <v>0.48598130841121495</v>
      </c>
      <c r="L1143" s="1" t="s">
        <v>6084</v>
      </c>
      <c r="M1143" s="1">
        <v>34.799999999999997</v>
      </c>
      <c r="N1143" s="1" t="s">
        <v>6071</v>
      </c>
      <c r="O1143" s="1">
        <v>60</v>
      </c>
      <c r="P1143" s="1" t="s">
        <v>6072</v>
      </c>
      <c r="Q1143" s="1" t="s">
        <v>33</v>
      </c>
      <c r="R1143" s="1" t="s">
        <v>103</v>
      </c>
      <c r="S1143" s="1">
        <v>7.4</v>
      </c>
      <c r="T1143" s="1" t="s">
        <v>36</v>
      </c>
      <c r="U1143" s="1" t="s">
        <v>6073</v>
      </c>
      <c r="V1143" s="1" t="s">
        <v>38</v>
      </c>
      <c r="W1143" s="1" t="s">
        <v>6079</v>
      </c>
      <c r="X1143" s="1">
        <v>10001100</v>
      </c>
      <c r="Z1143" s="1" t="s">
        <v>6076</v>
      </c>
      <c r="AA1143" s="1" t="s">
        <v>41</v>
      </c>
    </row>
    <row r="1144" spans="1:27" x14ac:dyDescent="0.3">
      <c r="A1144" s="1">
        <v>2015</v>
      </c>
      <c r="B1144" s="1" t="s">
        <v>6085</v>
      </c>
      <c r="C1144" s="1" t="s">
        <v>2682</v>
      </c>
      <c r="D1144" s="1" t="s">
        <v>6086</v>
      </c>
      <c r="E1144" s="1" t="s">
        <v>8664</v>
      </c>
      <c r="F1144" s="1" t="s">
        <v>66</v>
      </c>
      <c r="G1144" s="1" t="s">
        <v>6087</v>
      </c>
      <c r="H1144" s="1" t="s">
        <v>6088</v>
      </c>
      <c r="I1144" s="1" t="s">
        <v>6089</v>
      </c>
      <c r="J1144" s="1">
        <f t="shared" si="42"/>
        <v>80</v>
      </c>
      <c r="K1144" s="1">
        <f t="shared" si="43"/>
        <v>0.5625</v>
      </c>
      <c r="L1144" s="1" t="s">
        <v>6090</v>
      </c>
      <c r="M1144" s="1">
        <v>20.5</v>
      </c>
      <c r="N1144" s="1" t="s">
        <v>6091</v>
      </c>
      <c r="O1144" s="1">
        <v>40</v>
      </c>
      <c r="P1144" s="1" t="s">
        <v>6092</v>
      </c>
      <c r="Q1144" s="1" t="s">
        <v>297</v>
      </c>
      <c r="R1144" s="1" t="s">
        <v>315</v>
      </c>
      <c r="S1144" s="1" t="s">
        <v>73</v>
      </c>
      <c r="T1144" s="1" t="s">
        <v>1741</v>
      </c>
      <c r="U1144" s="1" t="s">
        <v>6093</v>
      </c>
      <c r="V1144" s="1" t="s">
        <v>38</v>
      </c>
      <c r="W1144" s="1" t="s">
        <v>91</v>
      </c>
      <c r="X1144" s="1">
        <v>10001101</v>
      </c>
      <c r="Z1144" s="1" t="s">
        <v>6094</v>
      </c>
      <c r="AA1144" s="1" t="s">
        <v>41</v>
      </c>
    </row>
    <row r="1145" spans="1:27" x14ac:dyDescent="0.3">
      <c r="A1145" s="1">
        <v>2015</v>
      </c>
      <c r="B1145" s="1" t="s">
        <v>6085</v>
      </c>
      <c r="C1145" s="1" t="s">
        <v>2682</v>
      </c>
      <c r="D1145" s="1" t="s">
        <v>6086</v>
      </c>
      <c r="E1145" s="1" t="s">
        <v>8664</v>
      </c>
      <c r="F1145" s="1" t="s">
        <v>66</v>
      </c>
      <c r="G1145" s="1" t="s">
        <v>6095</v>
      </c>
      <c r="H1145" s="1" t="s">
        <v>6088</v>
      </c>
      <c r="I1145" s="1" t="s">
        <v>6096</v>
      </c>
      <c r="J1145" s="1">
        <f t="shared" si="42"/>
        <v>80</v>
      </c>
      <c r="K1145" s="1">
        <f t="shared" si="43"/>
        <v>0.5625</v>
      </c>
      <c r="L1145" s="1" t="s">
        <v>6097</v>
      </c>
      <c r="M1145" s="1">
        <v>37.6</v>
      </c>
      <c r="N1145" s="1" t="s">
        <v>6091</v>
      </c>
      <c r="O1145" s="1">
        <v>40</v>
      </c>
      <c r="P1145" s="1" t="s">
        <v>6092</v>
      </c>
      <c r="Q1145" s="1" t="s">
        <v>297</v>
      </c>
      <c r="R1145" s="1" t="s">
        <v>315</v>
      </c>
      <c r="S1145" s="1" t="s">
        <v>73</v>
      </c>
      <c r="T1145" s="1" t="s">
        <v>1741</v>
      </c>
      <c r="U1145" s="1" t="s">
        <v>6093</v>
      </c>
      <c r="V1145" s="1" t="s">
        <v>38</v>
      </c>
      <c r="W1145" s="1" t="s">
        <v>91</v>
      </c>
      <c r="X1145" s="1">
        <v>10001102</v>
      </c>
      <c r="Z1145" s="1" t="s">
        <v>6094</v>
      </c>
      <c r="AA1145" s="1" t="s">
        <v>41</v>
      </c>
    </row>
    <row r="1146" spans="1:27" x14ac:dyDescent="0.3">
      <c r="A1146" s="1">
        <v>2015</v>
      </c>
      <c r="B1146" s="1" t="s">
        <v>6085</v>
      </c>
      <c r="C1146" s="1" t="s">
        <v>2682</v>
      </c>
      <c r="D1146" s="1" t="s">
        <v>6086</v>
      </c>
      <c r="E1146" s="1" t="s">
        <v>8664</v>
      </c>
      <c r="F1146" s="1" t="s">
        <v>66</v>
      </c>
      <c r="G1146" s="1" t="s">
        <v>6098</v>
      </c>
      <c r="H1146" s="1" t="s">
        <v>6088</v>
      </c>
      <c r="I1146" s="1" t="s">
        <v>6099</v>
      </c>
      <c r="J1146" s="1">
        <f t="shared" si="42"/>
        <v>145</v>
      </c>
      <c r="K1146" s="1">
        <f t="shared" si="43"/>
        <v>0.4689655172413793</v>
      </c>
      <c r="L1146" s="1" t="s">
        <v>6100</v>
      </c>
      <c r="M1146" s="1">
        <v>6.2E-2</v>
      </c>
      <c r="N1146" s="1" t="s">
        <v>6091</v>
      </c>
      <c r="O1146" s="1">
        <v>40</v>
      </c>
      <c r="P1146" s="1" t="s">
        <v>6092</v>
      </c>
      <c r="Q1146" s="1" t="s">
        <v>297</v>
      </c>
      <c r="R1146" s="1" t="s">
        <v>315</v>
      </c>
      <c r="S1146" s="1" t="s">
        <v>73</v>
      </c>
      <c r="T1146" s="1" t="s">
        <v>1741</v>
      </c>
      <c r="U1146" s="1" t="s">
        <v>6093</v>
      </c>
      <c r="V1146" s="1" t="s">
        <v>6101</v>
      </c>
      <c r="W1146" s="1" t="s">
        <v>91</v>
      </c>
      <c r="X1146" s="1">
        <v>10001103</v>
      </c>
      <c r="Z1146" s="1" t="s">
        <v>6094</v>
      </c>
      <c r="AA1146" s="1" t="s">
        <v>41</v>
      </c>
    </row>
    <row r="1147" spans="1:27" x14ac:dyDescent="0.3">
      <c r="A1147" s="1">
        <v>2015</v>
      </c>
      <c r="B1147" s="1" t="s">
        <v>6102</v>
      </c>
      <c r="C1147" s="1" t="s">
        <v>3921</v>
      </c>
      <c r="D1147" s="1" t="s">
        <v>6103</v>
      </c>
      <c r="E1147" s="1" t="s">
        <v>6104</v>
      </c>
      <c r="F1147" s="1" t="s">
        <v>66</v>
      </c>
      <c r="G1147" s="1" t="s">
        <v>6105</v>
      </c>
      <c r="H1147" s="1" t="s">
        <v>6106</v>
      </c>
      <c r="I1147" s="1" t="s">
        <v>6107</v>
      </c>
      <c r="J1147" s="1">
        <f t="shared" si="42"/>
        <v>81</v>
      </c>
      <c r="K1147" s="1">
        <f t="shared" si="43"/>
        <v>0.53086419753086422</v>
      </c>
      <c r="L1147" s="1" t="s">
        <v>36</v>
      </c>
      <c r="M1147" s="1" t="str">
        <f t="shared" ref="M1147:M1149" si="47">IF(L1147="Not reported","N/A","")</f>
        <v>N/A</v>
      </c>
      <c r="N1147" s="1" t="s">
        <v>5138</v>
      </c>
      <c r="O1147" s="1">
        <v>40</v>
      </c>
      <c r="P1147" s="1" t="s">
        <v>6108</v>
      </c>
      <c r="Q1147" s="1" t="s">
        <v>297</v>
      </c>
      <c r="R1147" s="1" t="s">
        <v>103</v>
      </c>
      <c r="S1147" s="1">
        <v>7.4</v>
      </c>
      <c r="T1147" s="1" t="s">
        <v>36</v>
      </c>
      <c r="U1147" s="1" t="s">
        <v>6109</v>
      </c>
      <c r="V1147" s="1" t="s">
        <v>38</v>
      </c>
      <c r="W1147" s="1" t="s">
        <v>91</v>
      </c>
      <c r="X1147" s="1">
        <v>10001104</v>
      </c>
      <c r="Z1147" s="1" t="s">
        <v>6110</v>
      </c>
      <c r="AA1147" s="1" t="s">
        <v>41</v>
      </c>
    </row>
    <row r="1148" spans="1:27" x14ac:dyDescent="0.3">
      <c r="A1148" s="1">
        <v>2015</v>
      </c>
      <c r="B1148" s="1" t="s">
        <v>6102</v>
      </c>
      <c r="C1148" s="1" t="s">
        <v>3921</v>
      </c>
      <c r="D1148" s="1" t="s">
        <v>6103</v>
      </c>
      <c r="E1148" s="1" t="s">
        <v>6104</v>
      </c>
      <c r="F1148" s="1" t="s">
        <v>66</v>
      </c>
      <c r="G1148" s="1" t="s">
        <v>6111</v>
      </c>
      <c r="H1148" s="1" t="s">
        <v>6106</v>
      </c>
      <c r="I1148" s="1" t="s">
        <v>6112</v>
      </c>
      <c r="J1148" s="1">
        <f t="shared" si="42"/>
        <v>80</v>
      </c>
      <c r="K1148" s="1">
        <f t="shared" si="43"/>
        <v>0.55000000000000004</v>
      </c>
      <c r="L1148" s="1" t="s">
        <v>36</v>
      </c>
      <c r="M1148" s="1" t="str">
        <f t="shared" si="47"/>
        <v>N/A</v>
      </c>
      <c r="N1148" s="1" t="s">
        <v>5138</v>
      </c>
      <c r="O1148" s="1">
        <v>40</v>
      </c>
      <c r="P1148" s="1" t="s">
        <v>6108</v>
      </c>
      <c r="Q1148" s="1" t="s">
        <v>297</v>
      </c>
      <c r="R1148" s="1" t="s">
        <v>103</v>
      </c>
      <c r="S1148" s="1">
        <v>7.4</v>
      </c>
      <c r="T1148" s="1" t="s">
        <v>36</v>
      </c>
      <c r="U1148" s="1" t="s">
        <v>6109</v>
      </c>
      <c r="V1148" s="1" t="s">
        <v>38</v>
      </c>
      <c r="W1148" s="1" t="s">
        <v>91</v>
      </c>
      <c r="X1148" s="1">
        <v>10001105</v>
      </c>
      <c r="Z1148" s="1" t="s">
        <v>6110</v>
      </c>
      <c r="AA1148" s="1" t="s">
        <v>41</v>
      </c>
    </row>
    <row r="1149" spans="1:27" x14ac:dyDescent="0.3">
      <c r="A1149" s="1">
        <v>2015</v>
      </c>
      <c r="B1149" s="1" t="s">
        <v>6102</v>
      </c>
      <c r="C1149" s="1" t="s">
        <v>3921</v>
      </c>
      <c r="D1149" s="1" t="s">
        <v>6103</v>
      </c>
      <c r="E1149" s="1" t="s">
        <v>6104</v>
      </c>
      <c r="F1149" s="1" t="s">
        <v>66</v>
      </c>
      <c r="G1149" s="1" t="s">
        <v>6113</v>
      </c>
      <c r="H1149" s="1" t="s">
        <v>6106</v>
      </c>
      <c r="I1149" s="1" t="s">
        <v>6114</v>
      </c>
      <c r="J1149" s="1">
        <f t="shared" si="42"/>
        <v>80</v>
      </c>
      <c r="K1149" s="1">
        <f t="shared" si="43"/>
        <v>0.48749999999999999</v>
      </c>
      <c r="L1149" s="1" t="s">
        <v>36</v>
      </c>
      <c r="M1149" s="1" t="str">
        <f t="shared" si="47"/>
        <v>N/A</v>
      </c>
      <c r="N1149" s="1" t="s">
        <v>5138</v>
      </c>
      <c r="O1149" s="1">
        <v>40</v>
      </c>
      <c r="P1149" s="1" t="s">
        <v>6108</v>
      </c>
      <c r="Q1149" s="1" t="s">
        <v>297</v>
      </c>
      <c r="R1149" s="1" t="s">
        <v>103</v>
      </c>
      <c r="S1149" s="1">
        <v>7.4</v>
      </c>
      <c r="T1149" s="1" t="s">
        <v>36</v>
      </c>
      <c r="U1149" s="1" t="s">
        <v>6109</v>
      </c>
      <c r="V1149" s="1" t="s">
        <v>38</v>
      </c>
      <c r="W1149" s="1" t="s">
        <v>91</v>
      </c>
      <c r="X1149" s="1">
        <v>10001106</v>
      </c>
      <c r="Z1149" s="1" t="s">
        <v>6110</v>
      </c>
      <c r="AA1149" s="1" t="s">
        <v>41</v>
      </c>
    </row>
    <row r="1150" spans="1:27" x14ac:dyDescent="0.3">
      <c r="A1150" s="1">
        <v>2015</v>
      </c>
      <c r="B1150" s="1" t="s">
        <v>6102</v>
      </c>
      <c r="C1150" s="1" t="s">
        <v>3921</v>
      </c>
      <c r="D1150" s="1" t="s">
        <v>6103</v>
      </c>
      <c r="E1150" s="1" t="s">
        <v>6104</v>
      </c>
      <c r="F1150" s="1" t="s">
        <v>66</v>
      </c>
      <c r="G1150" s="1" t="s">
        <v>6115</v>
      </c>
      <c r="H1150" s="1" t="s">
        <v>6106</v>
      </c>
      <c r="I1150" s="1" t="s">
        <v>6116</v>
      </c>
      <c r="J1150" s="1">
        <f t="shared" si="42"/>
        <v>80</v>
      </c>
      <c r="K1150" s="1">
        <f t="shared" si="43"/>
        <v>0.53749999999999998</v>
      </c>
      <c r="L1150" s="1" t="s">
        <v>8665</v>
      </c>
      <c r="M1150" s="1" t="s">
        <v>59</v>
      </c>
      <c r="N1150" s="1" t="s">
        <v>5138</v>
      </c>
      <c r="O1150" s="1">
        <v>40</v>
      </c>
      <c r="P1150" s="1" t="s">
        <v>6108</v>
      </c>
      <c r="Q1150" s="1" t="s">
        <v>297</v>
      </c>
      <c r="R1150" s="1" t="s">
        <v>103</v>
      </c>
      <c r="S1150" s="1">
        <v>7.4</v>
      </c>
      <c r="T1150" s="1" t="s">
        <v>36</v>
      </c>
      <c r="U1150" s="1" t="s">
        <v>6109</v>
      </c>
      <c r="V1150" s="1" t="s">
        <v>38</v>
      </c>
      <c r="W1150" s="1" t="s">
        <v>91</v>
      </c>
      <c r="X1150" s="1">
        <v>10001107</v>
      </c>
      <c r="Z1150" s="1" t="s">
        <v>6110</v>
      </c>
      <c r="AA1150" s="1" t="s">
        <v>41</v>
      </c>
    </row>
    <row r="1151" spans="1:27" x14ac:dyDescent="0.3">
      <c r="A1151" s="1">
        <v>2015</v>
      </c>
      <c r="B1151" s="1" t="s">
        <v>6102</v>
      </c>
      <c r="C1151" s="1" t="s">
        <v>3921</v>
      </c>
      <c r="D1151" s="1" t="s">
        <v>6103</v>
      </c>
      <c r="E1151" s="1" t="s">
        <v>6104</v>
      </c>
      <c r="F1151" s="1" t="s">
        <v>66</v>
      </c>
      <c r="G1151" s="1" t="s">
        <v>6117</v>
      </c>
      <c r="H1151" s="1" t="s">
        <v>6106</v>
      </c>
      <c r="I1151" s="1" t="s">
        <v>6118</v>
      </c>
      <c r="J1151" s="1">
        <f t="shared" si="42"/>
        <v>80</v>
      </c>
      <c r="K1151" s="1">
        <f t="shared" si="43"/>
        <v>0.51249999999999996</v>
      </c>
      <c r="L1151" s="1" t="s">
        <v>36</v>
      </c>
      <c r="M1151" s="1" t="str">
        <f t="shared" ref="M1151:M1160" si="48">IF(L1151="Not reported","N/A","")</f>
        <v>N/A</v>
      </c>
      <c r="N1151" s="1" t="s">
        <v>5138</v>
      </c>
      <c r="O1151" s="1">
        <v>40</v>
      </c>
      <c r="P1151" s="1" t="s">
        <v>6108</v>
      </c>
      <c r="Q1151" s="1" t="s">
        <v>297</v>
      </c>
      <c r="R1151" s="1" t="s">
        <v>103</v>
      </c>
      <c r="S1151" s="1">
        <v>7.4</v>
      </c>
      <c r="T1151" s="1" t="s">
        <v>36</v>
      </c>
      <c r="U1151" s="1" t="s">
        <v>6109</v>
      </c>
      <c r="V1151" s="1" t="s">
        <v>38</v>
      </c>
      <c r="W1151" s="1" t="s">
        <v>91</v>
      </c>
      <c r="X1151" s="1">
        <v>10001108</v>
      </c>
      <c r="Z1151" s="1" t="s">
        <v>6110</v>
      </c>
      <c r="AA1151" s="1" t="s">
        <v>41</v>
      </c>
    </row>
    <row r="1152" spans="1:27" x14ac:dyDescent="0.3">
      <c r="A1152" s="1">
        <v>2015</v>
      </c>
      <c r="B1152" s="1" t="s">
        <v>6102</v>
      </c>
      <c r="C1152" s="1" t="s">
        <v>3921</v>
      </c>
      <c r="D1152" s="1" t="s">
        <v>6103</v>
      </c>
      <c r="E1152" s="1" t="s">
        <v>6104</v>
      </c>
      <c r="F1152" s="1" t="s">
        <v>66</v>
      </c>
      <c r="G1152" s="1" t="s">
        <v>6119</v>
      </c>
      <c r="H1152" s="1" t="s">
        <v>6106</v>
      </c>
      <c r="I1152" s="1" t="s">
        <v>6120</v>
      </c>
      <c r="J1152" s="1">
        <f t="shared" si="42"/>
        <v>80</v>
      </c>
      <c r="K1152" s="1">
        <f t="shared" si="43"/>
        <v>0.5625</v>
      </c>
      <c r="L1152" s="1" t="s">
        <v>36</v>
      </c>
      <c r="M1152" s="1" t="str">
        <f t="shared" si="48"/>
        <v>N/A</v>
      </c>
      <c r="N1152" s="1" t="s">
        <v>5138</v>
      </c>
      <c r="O1152" s="1">
        <v>40</v>
      </c>
      <c r="P1152" s="1" t="s">
        <v>6108</v>
      </c>
      <c r="Q1152" s="1" t="s">
        <v>297</v>
      </c>
      <c r="R1152" s="1" t="s">
        <v>103</v>
      </c>
      <c r="S1152" s="1">
        <v>7.4</v>
      </c>
      <c r="T1152" s="1" t="s">
        <v>36</v>
      </c>
      <c r="U1152" s="1" t="s">
        <v>6109</v>
      </c>
      <c r="V1152" s="1" t="s">
        <v>38</v>
      </c>
      <c r="W1152" s="1" t="s">
        <v>91</v>
      </c>
      <c r="X1152" s="1">
        <v>10001109</v>
      </c>
      <c r="Z1152" s="1" t="s">
        <v>6110</v>
      </c>
      <c r="AA1152" s="1" t="s">
        <v>41</v>
      </c>
    </row>
    <row r="1153" spans="1:27" x14ac:dyDescent="0.3">
      <c r="A1153" s="1">
        <v>2015</v>
      </c>
      <c r="B1153" s="1" t="s">
        <v>6102</v>
      </c>
      <c r="C1153" s="1" t="s">
        <v>3921</v>
      </c>
      <c r="D1153" s="1" t="s">
        <v>6103</v>
      </c>
      <c r="E1153" s="1" t="s">
        <v>6104</v>
      </c>
      <c r="F1153" s="1" t="s">
        <v>66</v>
      </c>
      <c r="G1153" s="1" t="s">
        <v>6121</v>
      </c>
      <c r="H1153" s="1" t="s">
        <v>6106</v>
      </c>
      <c r="I1153" s="1" t="s">
        <v>6122</v>
      </c>
      <c r="J1153" s="1">
        <f t="shared" si="42"/>
        <v>81</v>
      </c>
      <c r="K1153" s="1">
        <f t="shared" si="43"/>
        <v>0.58024691358024694</v>
      </c>
      <c r="L1153" s="1" t="s">
        <v>36</v>
      </c>
      <c r="M1153" s="1" t="str">
        <f t="shared" si="48"/>
        <v>N/A</v>
      </c>
      <c r="N1153" s="1" t="s">
        <v>5138</v>
      </c>
      <c r="O1153" s="1">
        <v>40</v>
      </c>
      <c r="P1153" s="1" t="s">
        <v>6108</v>
      </c>
      <c r="Q1153" s="1" t="s">
        <v>297</v>
      </c>
      <c r="R1153" s="1" t="s">
        <v>103</v>
      </c>
      <c r="S1153" s="1">
        <v>7.4</v>
      </c>
      <c r="T1153" s="1" t="s">
        <v>36</v>
      </c>
      <c r="U1153" s="1" t="s">
        <v>6109</v>
      </c>
      <c r="V1153" s="1" t="s">
        <v>38</v>
      </c>
      <c r="W1153" s="1" t="s">
        <v>91</v>
      </c>
      <c r="X1153" s="1">
        <v>10001110</v>
      </c>
      <c r="Z1153" s="1" t="s">
        <v>6110</v>
      </c>
      <c r="AA1153" s="1" t="s">
        <v>41</v>
      </c>
    </row>
    <row r="1154" spans="1:27" x14ac:dyDescent="0.3">
      <c r="A1154" s="1">
        <v>2015</v>
      </c>
      <c r="B1154" s="1" t="s">
        <v>6102</v>
      </c>
      <c r="C1154" s="1" t="s">
        <v>3921</v>
      </c>
      <c r="D1154" s="1" t="s">
        <v>6103</v>
      </c>
      <c r="E1154" s="1" t="s">
        <v>6104</v>
      </c>
      <c r="F1154" s="1" t="s">
        <v>66</v>
      </c>
      <c r="G1154" s="1" t="s">
        <v>6123</v>
      </c>
      <c r="H1154" s="1" t="s">
        <v>6106</v>
      </c>
      <c r="I1154" s="1" t="s">
        <v>6124</v>
      </c>
      <c r="J1154" s="1">
        <f t="shared" si="42"/>
        <v>80</v>
      </c>
      <c r="K1154" s="1">
        <f t="shared" si="43"/>
        <v>0.53749999999999998</v>
      </c>
      <c r="L1154" s="1" t="s">
        <v>36</v>
      </c>
      <c r="M1154" s="1" t="str">
        <f t="shared" si="48"/>
        <v>N/A</v>
      </c>
      <c r="N1154" s="1" t="s">
        <v>5138</v>
      </c>
      <c r="O1154" s="1">
        <v>40</v>
      </c>
      <c r="P1154" s="1" t="s">
        <v>6108</v>
      </c>
      <c r="Q1154" s="1" t="s">
        <v>297</v>
      </c>
      <c r="R1154" s="1" t="s">
        <v>103</v>
      </c>
      <c r="S1154" s="1">
        <v>7.4</v>
      </c>
      <c r="T1154" s="1" t="s">
        <v>36</v>
      </c>
      <c r="U1154" s="1" t="s">
        <v>6109</v>
      </c>
      <c r="V1154" s="1" t="s">
        <v>38</v>
      </c>
      <c r="W1154" s="1" t="s">
        <v>91</v>
      </c>
      <c r="X1154" s="1">
        <v>10001111</v>
      </c>
      <c r="Z1154" s="1" t="s">
        <v>6110</v>
      </c>
      <c r="AA1154" s="1" t="s">
        <v>41</v>
      </c>
    </row>
    <row r="1155" spans="1:27" x14ac:dyDescent="0.3">
      <c r="A1155" s="1">
        <v>2015</v>
      </c>
      <c r="B1155" s="1" t="s">
        <v>6102</v>
      </c>
      <c r="C1155" s="1" t="s">
        <v>3921</v>
      </c>
      <c r="D1155" s="1" t="s">
        <v>6103</v>
      </c>
      <c r="E1155" s="1" t="s">
        <v>6104</v>
      </c>
      <c r="F1155" s="1" t="s">
        <v>66</v>
      </c>
      <c r="G1155" s="1" t="s">
        <v>6125</v>
      </c>
      <c r="H1155" s="1" t="s">
        <v>6106</v>
      </c>
      <c r="I1155" s="1" t="s">
        <v>6126</v>
      </c>
      <c r="J1155" s="1">
        <f t="shared" si="42"/>
        <v>80</v>
      </c>
      <c r="K1155" s="1">
        <f t="shared" si="43"/>
        <v>0.5</v>
      </c>
      <c r="L1155" s="1" t="s">
        <v>36</v>
      </c>
      <c r="M1155" s="1" t="str">
        <f t="shared" si="48"/>
        <v>N/A</v>
      </c>
      <c r="N1155" s="1" t="s">
        <v>5138</v>
      </c>
      <c r="O1155" s="1">
        <v>40</v>
      </c>
      <c r="P1155" s="1" t="s">
        <v>6108</v>
      </c>
      <c r="Q1155" s="1" t="s">
        <v>297</v>
      </c>
      <c r="R1155" s="1" t="s">
        <v>103</v>
      </c>
      <c r="S1155" s="1">
        <v>7.4</v>
      </c>
      <c r="T1155" s="1" t="s">
        <v>36</v>
      </c>
      <c r="U1155" s="1" t="s">
        <v>6109</v>
      </c>
      <c r="V1155" s="1" t="s">
        <v>38</v>
      </c>
      <c r="W1155" s="1" t="s">
        <v>91</v>
      </c>
      <c r="X1155" s="1">
        <v>10001112</v>
      </c>
      <c r="Z1155" s="1" t="s">
        <v>6110</v>
      </c>
      <c r="AA1155" s="1" t="s">
        <v>41</v>
      </c>
    </row>
    <row r="1156" spans="1:27" x14ac:dyDescent="0.3">
      <c r="A1156" s="1">
        <v>2015</v>
      </c>
      <c r="B1156" s="1" t="s">
        <v>6102</v>
      </c>
      <c r="C1156" s="1" t="s">
        <v>3921</v>
      </c>
      <c r="D1156" s="1" t="s">
        <v>6103</v>
      </c>
      <c r="E1156" s="1" t="s">
        <v>6104</v>
      </c>
      <c r="F1156" s="1" t="s">
        <v>66</v>
      </c>
      <c r="G1156" s="1" t="s">
        <v>6127</v>
      </c>
      <c r="H1156" s="1" t="s">
        <v>6106</v>
      </c>
      <c r="I1156" s="1" t="s">
        <v>6128</v>
      </c>
      <c r="J1156" s="1">
        <f t="shared" si="42"/>
        <v>80</v>
      </c>
      <c r="K1156" s="1">
        <f t="shared" si="43"/>
        <v>0.5</v>
      </c>
      <c r="L1156" s="1" t="s">
        <v>36</v>
      </c>
      <c r="M1156" s="1" t="str">
        <f t="shared" si="48"/>
        <v>N/A</v>
      </c>
      <c r="N1156" s="1" t="s">
        <v>5138</v>
      </c>
      <c r="O1156" s="1">
        <v>40</v>
      </c>
      <c r="P1156" s="1" t="s">
        <v>6108</v>
      </c>
      <c r="Q1156" s="1" t="s">
        <v>297</v>
      </c>
      <c r="R1156" s="1" t="s">
        <v>103</v>
      </c>
      <c r="S1156" s="1">
        <v>7.4</v>
      </c>
      <c r="T1156" s="1" t="s">
        <v>36</v>
      </c>
      <c r="U1156" s="1" t="s">
        <v>6109</v>
      </c>
      <c r="V1156" s="1" t="s">
        <v>38</v>
      </c>
      <c r="W1156" s="1" t="s">
        <v>91</v>
      </c>
      <c r="X1156" s="1">
        <v>10001113</v>
      </c>
      <c r="Z1156" s="1" t="s">
        <v>6110</v>
      </c>
      <c r="AA1156" s="1" t="s">
        <v>41</v>
      </c>
    </row>
    <row r="1157" spans="1:27" x14ac:dyDescent="0.3">
      <c r="A1157" s="1">
        <v>2015</v>
      </c>
      <c r="B1157" s="1" t="s">
        <v>6102</v>
      </c>
      <c r="C1157" s="1" t="s">
        <v>3921</v>
      </c>
      <c r="D1157" s="1" t="s">
        <v>6103</v>
      </c>
      <c r="E1157" s="1" t="s">
        <v>6104</v>
      </c>
      <c r="F1157" s="1" t="s">
        <v>66</v>
      </c>
      <c r="G1157" s="1" t="s">
        <v>6129</v>
      </c>
      <c r="H1157" s="1" t="s">
        <v>6106</v>
      </c>
      <c r="I1157" s="1" t="s">
        <v>6130</v>
      </c>
      <c r="J1157" s="1">
        <f t="shared" si="42"/>
        <v>79</v>
      </c>
      <c r="K1157" s="1">
        <f t="shared" si="43"/>
        <v>0.51898734177215189</v>
      </c>
      <c r="L1157" s="1" t="s">
        <v>36</v>
      </c>
      <c r="M1157" s="1" t="str">
        <f t="shared" si="48"/>
        <v>N/A</v>
      </c>
      <c r="N1157" s="1" t="s">
        <v>5138</v>
      </c>
      <c r="O1157" s="1">
        <v>40</v>
      </c>
      <c r="P1157" s="1" t="s">
        <v>6108</v>
      </c>
      <c r="Q1157" s="1" t="s">
        <v>297</v>
      </c>
      <c r="R1157" s="1" t="s">
        <v>103</v>
      </c>
      <c r="S1157" s="1">
        <v>7.4</v>
      </c>
      <c r="T1157" s="1" t="s">
        <v>36</v>
      </c>
      <c r="U1157" s="1" t="s">
        <v>6109</v>
      </c>
      <c r="V1157" s="1" t="s">
        <v>38</v>
      </c>
      <c r="W1157" s="1" t="s">
        <v>91</v>
      </c>
      <c r="X1157" s="1">
        <v>10001114</v>
      </c>
      <c r="Z1157" s="1" t="s">
        <v>6110</v>
      </c>
      <c r="AA1157" s="1" t="s">
        <v>41</v>
      </c>
    </row>
    <row r="1158" spans="1:27" x14ac:dyDescent="0.3">
      <c r="A1158" s="1">
        <v>2015</v>
      </c>
      <c r="B1158" s="1" t="s">
        <v>6102</v>
      </c>
      <c r="C1158" s="1" t="s">
        <v>3921</v>
      </c>
      <c r="D1158" s="1" t="s">
        <v>6103</v>
      </c>
      <c r="E1158" s="1" t="s">
        <v>6104</v>
      </c>
      <c r="F1158" s="1" t="s">
        <v>66</v>
      </c>
      <c r="G1158" s="1" t="s">
        <v>6131</v>
      </c>
      <c r="H1158" s="1" t="s">
        <v>6106</v>
      </c>
      <c r="I1158" s="1" t="s">
        <v>6132</v>
      </c>
      <c r="J1158" s="1">
        <f t="shared" si="42"/>
        <v>80</v>
      </c>
      <c r="K1158" s="1">
        <f t="shared" si="43"/>
        <v>0.55000000000000004</v>
      </c>
      <c r="L1158" s="1" t="s">
        <v>36</v>
      </c>
      <c r="M1158" s="1" t="str">
        <f t="shared" si="48"/>
        <v>N/A</v>
      </c>
      <c r="N1158" s="1" t="s">
        <v>5138</v>
      </c>
      <c r="O1158" s="1">
        <v>40</v>
      </c>
      <c r="P1158" s="1" t="s">
        <v>6108</v>
      </c>
      <c r="Q1158" s="1" t="s">
        <v>297</v>
      </c>
      <c r="R1158" s="1" t="s">
        <v>103</v>
      </c>
      <c r="S1158" s="1">
        <v>7.4</v>
      </c>
      <c r="T1158" s="1" t="s">
        <v>36</v>
      </c>
      <c r="U1158" s="1" t="s">
        <v>6109</v>
      </c>
      <c r="V1158" s="1" t="s">
        <v>38</v>
      </c>
      <c r="W1158" s="1" t="s">
        <v>91</v>
      </c>
      <c r="X1158" s="1">
        <v>10001115</v>
      </c>
      <c r="Z1158" s="1" t="s">
        <v>6110</v>
      </c>
      <c r="AA1158" s="1" t="s">
        <v>41</v>
      </c>
    </row>
    <row r="1159" spans="1:27" x14ac:dyDescent="0.3">
      <c r="A1159" s="1">
        <v>2015</v>
      </c>
      <c r="B1159" s="1" t="s">
        <v>6102</v>
      </c>
      <c r="C1159" s="1" t="s">
        <v>3921</v>
      </c>
      <c r="D1159" s="1" t="s">
        <v>6103</v>
      </c>
      <c r="E1159" s="1" t="s">
        <v>6104</v>
      </c>
      <c r="F1159" s="1" t="s">
        <v>66</v>
      </c>
      <c r="G1159" s="1" t="s">
        <v>6133</v>
      </c>
      <c r="H1159" s="1" t="s">
        <v>6106</v>
      </c>
      <c r="I1159" s="1" t="s">
        <v>6134</v>
      </c>
      <c r="J1159" s="1">
        <f t="shared" si="42"/>
        <v>81</v>
      </c>
      <c r="K1159" s="1">
        <f t="shared" si="43"/>
        <v>0.55555555555555558</v>
      </c>
      <c r="L1159" s="1" t="s">
        <v>36</v>
      </c>
      <c r="M1159" s="1" t="str">
        <f t="shared" si="48"/>
        <v>N/A</v>
      </c>
      <c r="N1159" s="1" t="s">
        <v>5138</v>
      </c>
      <c r="O1159" s="1">
        <v>40</v>
      </c>
      <c r="P1159" s="1" t="s">
        <v>6108</v>
      </c>
      <c r="Q1159" s="1" t="s">
        <v>297</v>
      </c>
      <c r="R1159" s="1" t="s">
        <v>103</v>
      </c>
      <c r="S1159" s="1">
        <v>7.4</v>
      </c>
      <c r="T1159" s="1" t="s">
        <v>36</v>
      </c>
      <c r="U1159" s="1" t="s">
        <v>6109</v>
      </c>
      <c r="V1159" s="1" t="s">
        <v>38</v>
      </c>
      <c r="W1159" s="1" t="s">
        <v>91</v>
      </c>
      <c r="X1159" s="1">
        <v>10001116</v>
      </c>
      <c r="Z1159" s="1" t="s">
        <v>6110</v>
      </c>
      <c r="AA1159" s="1" t="s">
        <v>41</v>
      </c>
    </row>
    <row r="1160" spans="1:27" x14ac:dyDescent="0.3">
      <c r="A1160" s="1">
        <v>2015</v>
      </c>
      <c r="B1160" s="1" t="s">
        <v>6102</v>
      </c>
      <c r="C1160" s="1" t="s">
        <v>3921</v>
      </c>
      <c r="D1160" s="1" t="s">
        <v>6103</v>
      </c>
      <c r="E1160" s="1" t="s">
        <v>6104</v>
      </c>
      <c r="F1160" s="1" t="s">
        <v>66</v>
      </c>
      <c r="G1160" s="1" t="s">
        <v>6135</v>
      </c>
      <c r="H1160" s="1" t="s">
        <v>6106</v>
      </c>
      <c r="I1160" s="1" t="s">
        <v>6136</v>
      </c>
      <c r="J1160" s="1">
        <f t="shared" si="42"/>
        <v>80</v>
      </c>
      <c r="K1160" s="1">
        <f t="shared" si="43"/>
        <v>0.6</v>
      </c>
      <c r="L1160" s="1" t="s">
        <v>36</v>
      </c>
      <c r="M1160" s="1" t="str">
        <f t="shared" si="48"/>
        <v>N/A</v>
      </c>
      <c r="N1160" s="1" t="s">
        <v>5138</v>
      </c>
      <c r="O1160" s="1">
        <v>40</v>
      </c>
      <c r="P1160" s="1" t="s">
        <v>6108</v>
      </c>
      <c r="Q1160" s="1" t="s">
        <v>297</v>
      </c>
      <c r="R1160" s="1" t="s">
        <v>103</v>
      </c>
      <c r="S1160" s="1">
        <v>7.4</v>
      </c>
      <c r="T1160" s="1" t="s">
        <v>36</v>
      </c>
      <c r="U1160" s="1" t="s">
        <v>6109</v>
      </c>
      <c r="V1160" s="1" t="s">
        <v>38</v>
      </c>
      <c r="W1160" s="1" t="s">
        <v>91</v>
      </c>
      <c r="X1160" s="1">
        <v>10001117</v>
      </c>
      <c r="Z1160" s="1" t="s">
        <v>6110</v>
      </c>
      <c r="AA1160" s="1" t="s">
        <v>41</v>
      </c>
    </row>
    <row r="1161" spans="1:27" x14ac:dyDescent="0.3">
      <c r="A1161" s="1">
        <v>2015</v>
      </c>
      <c r="B1161" s="1" t="s">
        <v>6137</v>
      </c>
      <c r="C1161" s="1" t="s">
        <v>154</v>
      </c>
      <c r="D1161" s="1" t="s">
        <v>6138</v>
      </c>
      <c r="E1161" s="1" t="s">
        <v>8666</v>
      </c>
      <c r="F1161" s="1" t="s">
        <v>148</v>
      </c>
      <c r="G1161" s="1" t="s">
        <v>6139</v>
      </c>
      <c r="H1161" s="1" t="s">
        <v>6140</v>
      </c>
      <c r="I1161" s="1" t="s">
        <v>6141</v>
      </c>
      <c r="J1161" s="1">
        <f t="shared" si="42"/>
        <v>77</v>
      </c>
      <c r="K1161" s="1">
        <f t="shared" si="43"/>
        <v>0.46753246753246752</v>
      </c>
      <c r="L1161" s="1" t="s">
        <v>6142</v>
      </c>
      <c r="M1161" s="1">
        <v>4.0000000000000001E-3</v>
      </c>
      <c r="N1161" s="1" t="s">
        <v>6143</v>
      </c>
      <c r="O1161" s="1">
        <v>40</v>
      </c>
      <c r="P1161" s="1" t="s">
        <v>6144</v>
      </c>
      <c r="Q1161" s="1" t="s">
        <v>33</v>
      </c>
      <c r="R1161" s="1" t="s">
        <v>34</v>
      </c>
      <c r="S1161" s="1">
        <v>8</v>
      </c>
      <c r="T1161" s="1" t="s">
        <v>36</v>
      </c>
      <c r="U1161" s="1" t="s">
        <v>6145</v>
      </c>
      <c r="V1161" s="1" t="s">
        <v>38</v>
      </c>
      <c r="W1161" s="1" t="s">
        <v>6146</v>
      </c>
      <c r="X1161" s="1">
        <v>10001118</v>
      </c>
      <c r="Z1161" s="1" t="s">
        <v>6147</v>
      </c>
      <c r="AA1161" s="1" t="s">
        <v>41</v>
      </c>
    </row>
    <row r="1162" spans="1:27" x14ac:dyDescent="0.3">
      <c r="A1162" s="1">
        <v>2015</v>
      </c>
      <c r="B1162" s="1" t="s">
        <v>6137</v>
      </c>
      <c r="C1162" s="1" t="s">
        <v>154</v>
      </c>
      <c r="D1162" s="1" t="s">
        <v>6138</v>
      </c>
      <c r="E1162" s="1" t="s">
        <v>8666</v>
      </c>
      <c r="F1162" s="1" t="s">
        <v>148</v>
      </c>
      <c r="G1162" s="1" t="s">
        <v>6148</v>
      </c>
      <c r="H1162" s="1" t="s">
        <v>6140</v>
      </c>
      <c r="I1162" s="1" t="s">
        <v>6149</v>
      </c>
      <c r="J1162" s="1">
        <f t="shared" si="42"/>
        <v>78</v>
      </c>
      <c r="K1162" s="1">
        <f t="shared" si="43"/>
        <v>0.47435897435897434</v>
      </c>
      <c r="L1162" s="1" t="s">
        <v>6150</v>
      </c>
      <c r="M1162" s="1">
        <v>1.6E-2</v>
      </c>
      <c r="N1162" s="1" t="s">
        <v>6143</v>
      </c>
      <c r="O1162" s="1">
        <v>40</v>
      </c>
      <c r="P1162" s="1" t="s">
        <v>6144</v>
      </c>
      <c r="Q1162" s="1" t="s">
        <v>33</v>
      </c>
      <c r="R1162" s="1" t="s">
        <v>34</v>
      </c>
      <c r="S1162" s="1">
        <v>8</v>
      </c>
      <c r="T1162" s="1" t="s">
        <v>36</v>
      </c>
      <c r="U1162" s="1" t="s">
        <v>6145</v>
      </c>
      <c r="V1162" s="1" t="s">
        <v>38</v>
      </c>
      <c r="W1162" s="1" t="s">
        <v>6146</v>
      </c>
      <c r="X1162" s="1">
        <v>10001119</v>
      </c>
      <c r="Z1162" s="1" t="s">
        <v>6147</v>
      </c>
      <c r="AA1162" s="1" t="s">
        <v>41</v>
      </c>
    </row>
    <row r="1163" spans="1:27" x14ac:dyDescent="0.3">
      <c r="A1163" s="1">
        <v>2015</v>
      </c>
      <c r="B1163" s="1" t="s">
        <v>6137</v>
      </c>
      <c r="C1163" s="1" t="s">
        <v>154</v>
      </c>
      <c r="D1163" s="1" t="s">
        <v>6138</v>
      </c>
      <c r="E1163" s="1" t="s">
        <v>8666</v>
      </c>
      <c r="F1163" s="1" t="s">
        <v>148</v>
      </c>
      <c r="G1163" s="1" t="s">
        <v>6151</v>
      </c>
      <c r="H1163" s="1" t="s">
        <v>6140</v>
      </c>
      <c r="I1163" s="1" t="s">
        <v>6152</v>
      </c>
      <c r="J1163" s="1">
        <f t="shared" si="42"/>
        <v>79</v>
      </c>
      <c r="K1163" s="1">
        <f t="shared" si="43"/>
        <v>0.50632911392405067</v>
      </c>
      <c r="L1163" s="1" t="s">
        <v>6153</v>
      </c>
      <c r="M1163" s="1">
        <v>0.27</v>
      </c>
      <c r="N1163" s="1" t="s">
        <v>6143</v>
      </c>
      <c r="O1163" s="1">
        <v>40</v>
      </c>
      <c r="P1163" s="1" t="s">
        <v>6144</v>
      </c>
      <c r="Q1163" s="1" t="s">
        <v>33</v>
      </c>
      <c r="R1163" s="1" t="s">
        <v>34</v>
      </c>
      <c r="S1163" s="1">
        <v>8</v>
      </c>
      <c r="T1163" s="1" t="s">
        <v>36</v>
      </c>
      <c r="U1163" s="1" t="s">
        <v>6145</v>
      </c>
      <c r="V1163" s="1" t="s">
        <v>38</v>
      </c>
      <c r="W1163" s="1" t="s">
        <v>6146</v>
      </c>
      <c r="X1163" s="1">
        <v>10001120</v>
      </c>
      <c r="Z1163" s="1" t="s">
        <v>6147</v>
      </c>
      <c r="AA1163" s="1" t="s">
        <v>41</v>
      </c>
    </row>
    <row r="1164" spans="1:27" x14ac:dyDescent="0.3">
      <c r="A1164" s="1">
        <v>2015</v>
      </c>
      <c r="B1164" s="1" t="s">
        <v>6154</v>
      </c>
      <c r="C1164" s="1" t="s">
        <v>5273</v>
      </c>
      <c r="D1164" s="1" t="s">
        <v>6155</v>
      </c>
      <c r="E1164" s="1" t="s">
        <v>6156</v>
      </c>
      <c r="F1164" s="1" t="s">
        <v>107</v>
      </c>
      <c r="G1164" s="1" t="s">
        <v>6157</v>
      </c>
      <c r="H1164" s="1" t="s">
        <v>6158</v>
      </c>
      <c r="I1164" s="1" t="s">
        <v>6159</v>
      </c>
      <c r="J1164" s="1">
        <f t="shared" si="42"/>
        <v>65</v>
      </c>
      <c r="K1164" s="1">
        <f t="shared" si="43"/>
        <v>0.64615384615384619</v>
      </c>
      <c r="L1164" s="1" t="s">
        <v>1512</v>
      </c>
      <c r="M1164" s="1">
        <v>20</v>
      </c>
      <c r="N1164" s="1" t="s">
        <v>6160</v>
      </c>
      <c r="O1164" s="1">
        <v>25</v>
      </c>
      <c r="P1164" s="1" t="s">
        <v>6161</v>
      </c>
      <c r="Q1164" s="1" t="s">
        <v>57</v>
      </c>
      <c r="R1164" s="1" t="s">
        <v>34</v>
      </c>
      <c r="S1164" s="1" t="s">
        <v>59</v>
      </c>
      <c r="T1164" s="1" t="s">
        <v>36</v>
      </c>
      <c r="U1164" s="1" t="s">
        <v>6162</v>
      </c>
      <c r="V1164" s="1" t="s">
        <v>38</v>
      </c>
      <c r="W1164" s="1" t="s">
        <v>6163</v>
      </c>
      <c r="X1164" s="1">
        <v>10001121</v>
      </c>
      <c r="Z1164" s="1" t="s">
        <v>6164</v>
      </c>
      <c r="AA1164" s="1" t="s">
        <v>41</v>
      </c>
    </row>
    <row r="1165" spans="1:27" x14ac:dyDescent="0.3">
      <c r="A1165" s="1">
        <v>2015</v>
      </c>
      <c r="B1165" s="1" t="s">
        <v>6154</v>
      </c>
      <c r="C1165" s="1" t="s">
        <v>5273</v>
      </c>
      <c r="D1165" s="1" t="s">
        <v>6155</v>
      </c>
      <c r="E1165" s="1" t="s">
        <v>6156</v>
      </c>
      <c r="F1165" s="1" t="s">
        <v>107</v>
      </c>
      <c r="G1165" s="1" t="s">
        <v>6165</v>
      </c>
      <c r="H1165" s="1" t="s">
        <v>6158</v>
      </c>
      <c r="I1165" s="1" t="s">
        <v>6166</v>
      </c>
      <c r="J1165" s="1">
        <f t="shared" si="42"/>
        <v>48</v>
      </c>
      <c r="K1165" s="1">
        <f t="shared" si="43"/>
        <v>0.58333333333333337</v>
      </c>
      <c r="L1165" s="1" t="s">
        <v>693</v>
      </c>
      <c r="M1165" s="1">
        <v>10</v>
      </c>
      <c r="N1165" s="1" t="s">
        <v>6160</v>
      </c>
      <c r="O1165" s="1">
        <v>25</v>
      </c>
      <c r="P1165" s="1" t="s">
        <v>6161</v>
      </c>
      <c r="Q1165" s="1" t="s">
        <v>57</v>
      </c>
      <c r="R1165" s="1" t="s">
        <v>34</v>
      </c>
      <c r="S1165" s="1" t="s">
        <v>59</v>
      </c>
      <c r="T1165" s="1" t="s">
        <v>36</v>
      </c>
      <c r="U1165" s="1" t="s">
        <v>6162</v>
      </c>
      <c r="V1165" s="1" t="s">
        <v>38</v>
      </c>
      <c r="W1165" s="1" t="s">
        <v>6163</v>
      </c>
      <c r="X1165" s="1">
        <v>10001122</v>
      </c>
      <c r="Z1165" s="1" t="s">
        <v>6164</v>
      </c>
      <c r="AA1165" s="1" t="s">
        <v>41</v>
      </c>
    </row>
    <row r="1166" spans="1:27" x14ac:dyDescent="0.3">
      <c r="A1166" s="1">
        <v>2015</v>
      </c>
      <c r="B1166" s="1" t="s">
        <v>6154</v>
      </c>
      <c r="C1166" s="1" t="s">
        <v>5273</v>
      </c>
      <c r="D1166" s="1" t="s">
        <v>6155</v>
      </c>
      <c r="E1166" s="1" t="s">
        <v>6156</v>
      </c>
      <c r="F1166" s="1" t="s">
        <v>107</v>
      </c>
      <c r="G1166" s="1" t="s">
        <v>6165</v>
      </c>
      <c r="H1166" s="1" t="s">
        <v>6158</v>
      </c>
      <c r="I1166" s="1" t="s">
        <v>6167</v>
      </c>
      <c r="J1166" s="1">
        <f t="shared" si="42"/>
        <v>177</v>
      </c>
      <c r="K1166" s="1">
        <f t="shared" si="43"/>
        <v>0.58192090395480223</v>
      </c>
      <c r="L1166" s="1" t="s">
        <v>36</v>
      </c>
      <c r="M1166" s="1" t="str">
        <f t="shared" ref="M1166:M1168" si="49">IF(L1166="Not reported","N/A","")</f>
        <v>N/A</v>
      </c>
      <c r="N1166" s="1" t="s">
        <v>6160</v>
      </c>
      <c r="O1166" s="1">
        <v>25</v>
      </c>
      <c r="P1166" s="1" t="s">
        <v>6161</v>
      </c>
      <c r="Q1166" s="1" t="str">
        <f ca="1">IFERROR(__xludf.DUMMYFUNCTION("IFNA(IFS(REGEXMATCH(R1167,""MgCl""),""MgCl"",REGEXMATCH(R1167,""CaCl""),""CaCl"", REGEXMATCH(R1167,""MgCl CaCl""),""MgCl CaCl""),""None"")
"),"None")</f>
        <v>None</v>
      </c>
      <c r="R1166" s="1" t="s">
        <v>34</v>
      </c>
      <c r="S1166" s="1" t="s">
        <v>59</v>
      </c>
      <c r="T1166" s="1" t="s">
        <v>36</v>
      </c>
      <c r="U1166" s="1" t="s">
        <v>6162</v>
      </c>
      <c r="V1166" s="1" t="s">
        <v>38</v>
      </c>
      <c r="W1166" s="1" t="s">
        <v>6163</v>
      </c>
      <c r="X1166" s="1">
        <v>10001123</v>
      </c>
      <c r="Z1166" s="1" t="s">
        <v>6164</v>
      </c>
      <c r="AA1166" s="1" t="s">
        <v>41</v>
      </c>
    </row>
    <row r="1167" spans="1:27" x14ac:dyDescent="0.3">
      <c r="A1167" s="1">
        <v>2015</v>
      </c>
      <c r="B1167" s="1" t="s">
        <v>6154</v>
      </c>
      <c r="C1167" s="1" t="s">
        <v>5273</v>
      </c>
      <c r="D1167" s="1" t="s">
        <v>6155</v>
      </c>
      <c r="E1167" s="1" t="s">
        <v>6156</v>
      </c>
      <c r="F1167" s="1" t="s">
        <v>107</v>
      </c>
      <c r="G1167" s="1" t="s">
        <v>6168</v>
      </c>
      <c r="H1167" s="1" t="s">
        <v>6158</v>
      </c>
      <c r="I1167" s="1" t="s">
        <v>6169</v>
      </c>
      <c r="J1167" s="1">
        <f t="shared" si="42"/>
        <v>175</v>
      </c>
      <c r="K1167" s="1">
        <f t="shared" si="43"/>
        <v>0.57714285714285718</v>
      </c>
      <c r="L1167" s="1" t="s">
        <v>36</v>
      </c>
      <c r="M1167" s="1" t="str">
        <f t="shared" si="49"/>
        <v>N/A</v>
      </c>
      <c r="N1167" s="1" t="s">
        <v>6160</v>
      </c>
      <c r="O1167" s="1">
        <v>25</v>
      </c>
      <c r="P1167" s="1" t="s">
        <v>6161</v>
      </c>
      <c r="Q1167" s="1" t="str">
        <f ca="1">IFERROR(__xludf.DUMMYFUNCTION("IFNA(IFS(REGEXMATCH(R1168,""MgCl""),""MgCl"",REGEXMATCH(R1168,""CaCl""),""CaCl"", REGEXMATCH(R1168,""MgCl CaCl""),""MgCl CaCl""),""None"")
"),"None")</f>
        <v>None</v>
      </c>
      <c r="R1167" s="1" t="s">
        <v>34</v>
      </c>
      <c r="S1167" s="1" t="s">
        <v>59</v>
      </c>
      <c r="T1167" s="1" t="s">
        <v>36</v>
      </c>
      <c r="U1167" s="1" t="s">
        <v>6162</v>
      </c>
      <c r="V1167" s="1" t="s">
        <v>38</v>
      </c>
      <c r="W1167" s="1" t="s">
        <v>6163</v>
      </c>
      <c r="X1167" s="1">
        <v>10001124</v>
      </c>
      <c r="Z1167" s="1" t="s">
        <v>6164</v>
      </c>
      <c r="AA1167" s="1" t="s">
        <v>41</v>
      </c>
    </row>
    <row r="1168" spans="1:27" x14ac:dyDescent="0.3">
      <c r="A1168" s="1">
        <v>2015</v>
      </c>
      <c r="B1168" s="1" t="s">
        <v>6154</v>
      </c>
      <c r="C1168" s="1" t="s">
        <v>5273</v>
      </c>
      <c r="D1168" s="1" t="s">
        <v>6155</v>
      </c>
      <c r="E1168" s="1" t="s">
        <v>6156</v>
      </c>
      <c r="F1168" s="1" t="s">
        <v>107</v>
      </c>
      <c r="G1168" s="1" t="s">
        <v>6170</v>
      </c>
      <c r="H1168" s="1" t="s">
        <v>6158</v>
      </c>
      <c r="I1168" s="1" t="s">
        <v>6171</v>
      </c>
      <c r="J1168" s="1">
        <v>312</v>
      </c>
      <c r="K1168" s="1">
        <f>((LEN(I1168)- LEN(SUBSTITUTE(I1168,"G",""))
)+ (LEN(I1168)- LEN(SUBSTITUTE(I1168,"C",""))
)+ (LEN(I1168)- LEN(SUBSTITUTE(I1168,"g",""))
)+ (LEN(I1168)- LEN(SUBSTITUTE(I1168,"c",""))
)-1)/J1168</f>
        <v>0.60256410256410253</v>
      </c>
      <c r="L1168" s="1" t="s">
        <v>36</v>
      </c>
      <c r="M1168" s="1" t="str">
        <f t="shared" si="49"/>
        <v>N/A</v>
      </c>
      <c r="N1168" s="1" t="s">
        <v>6160</v>
      </c>
      <c r="O1168" s="1">
        <v>25</v>
      </c>
      <c r="P1168" s="1" t="s">
        <v>6161</v>
      </c>
      <c r="Q1168" s="1" t="str">
        <f ca="1">IFERROR(__xludf.DUMMYFUNCTION("IFNA(IFS(REGEXMATCH(R1169,""MgCl""),""MgCl"",REGEXMATCH(R1169,""CaCl""),""CaCl"", REGEXMATCH(R1169,""MgCl CaCl""),""MgCl CaCl""),""None"")
"),"None")</f>
        <v>None</v>
      </c>
      <c r="R1168" s="1" t="s">
        <v>34</v>
      </c>
      <c r="S1168" s="1" t="s">
        <v>59</v>
      </c>
      <c r="T1168" s="1" t="s">
        <v>36</v>
      </c>
      <c r="U1168" s="1" t="s">
        <v>6162</v>
      </c>
      <c r="V1168" s="1" t="s">
        <v>38</v>
      </c>
      <c r="W1168" s="1" t="s">
        <v>6172</v>
      </c>
      <c r="X1168" s="1">
        <v>10001125</v>
      </c>
      <c r="Z1168" s="1" t="s">
        <v>6164</v>
      </c>
      <c r="AA1168" s="1" t="s">
        <v>41</v>
      </c>
    </row>
    <row r="1169" spans="1:27" x14ac:dyDescent="0.3">
      <c r="A1169" s="1">
        <v>2015</v>
      </c>
      <c r="B1169" s="1" t="s">
        <v>6173</v>
      </c>
      <c r="C1169" s="1" t="s">
        <v>3071</v>
      </c>
      <c r="D1169" s="1" t="s">
        <v>6174</v>
      </c>
      <c r="E1169" s="1" t="s">
        <v>6175</v>
      </c>
      <c r="F1169" s="1" t="s">
        <v>66</v>
      </c>
      <c r="G1169" s="1" t="s">
        <v>3274</v>
      </c>
      <c r="H1169" s="1" t="s">
        <v>6176</v>
      </c>
      <c r="I1169" s="1" t="s">
        <v>6177</v>
      </c>
      <c r="J1169" s="1">
        <f t="shared" ref="J1169:J1423" si="50">(LEN(I1169)- LEN(SUBSTITUTE(I1169,"G","")))+ (LEN(I1169)-LEN(SUBSTITUTE(I1169,"C",""))) +(LEN(I1169)-LEN(SUBSTITUTE(I1169,"A",""))) +(LEN(I1169)-LEN(SUBSTITUTE(I1169,"T","")))+ (LEN(I1169)-LEN(SUBSTITUTE(I1169,"U",""))) + (LEN(I1169)- LEN(SUBSTITUTE(I1169,"g","")))+ (LEN(I1169)-LEN(SUBSTITUTE(I1169,"c",""))) +(LEN(I1169)-LEN(SUBSTITUTE(I1169,"a",""))) +(LEN(I1169)-LEN(SUBSTITUTE(I1169,"t","")))+ (LEN(I1169)-LEN(SUBSTITUTE(I1169,"u","")))</f>
        <v>65</v>
      </c>
      <c r="K1169" s="1">
        <f t="shared" ref="K1169:K1423" si="51">((LEN(I1169)- LEN(SUBSTITUTE(I1169,"G",""))
)+ (LEN(I1169)- LEN(SUBSTITUTE(I1169,"C",""))
)+ (LEN(I1169)- LEN(SUBSTITUTE(I1169,"g",""))
)+ (LEN(I1169)- LEN(SUBSTITUTE(I1169,"c",""))
))/J1169</f>
        <v>0.52307692307692311</v>
      </c>
      <c r="L1169" s="1" t="s">
        <v>2149</v>
      </c>
      <c r="M1169" s="1">
        <v>500</v>
      </c>
      <c r="N1169" s="1" t="s">
        <v>6178</v>
      </c>
      <c r="O1169" s="1">
        <v>25</v>
      </c>
      <c r="P1169" s="1" t="s">
        <v>6179</v>
      </c>
      <c r="Q1169" s="1" t="s">
        <v>57</v>
      </c>
      <c r="R1169" s="1" t="s">
        <v>34</v>
      </c>
      <c r="S1169" s="1" t="s">
        <v>35</v>
      </c>
      <c r="T1169" s="1" t="s">
        <v>36</v>
      </c>
      <c r="U1169" s="1" t="s">
        <v>6180</v>
      </c>
      <c r="V1169" s="1" t="s">
        <v>38</v>
      </c>
      <c r="W1169" s="1" t="s">
        <v>91</v>
      </c>
      <c r="X1169" s="1">
        <v>10001126</v>
      </c>
      <c r="Z1169" s="1" t="s">
        <v>6181</v>
      </c>
      <c r="AA1169" s="1" t="s">
        <v>41</v>
      </c>
    </row>
    <row r="1170" spans="1:27" x14ac:dyDescent="0.3">
      <c r="A1170" s="1">
        <v>2015</v>
      </c>
      <c r="B1170" s="1" t="s">
        <v>6182</v>
      </c>
      <c r="C1170" s="1" t="s">
        <v>3921</v>
      </c>
      <c r="D1170" s="1" t="s">
        <v>6183</v>
      </c>
      <c r="E1170" s="1" t="s">
        <v>6184</v>
      </c>
      <c r="F1170" s="1" t="s">
        <v>66</v>
      </c>
      <c r="G1170" s="1" t="s">
        <v>6185</v>
      </c>
      <c r="H1170" s="1" t="s">
        <v>6186</v>
      </c>
      <c r="I1170" s="1" t="s">
        <v>6187</v>
      </c>
      <c r="J1170" s="1">
        <f t="shared" si="50"/>
        <v>80</v>
      </c>
      <c r="K1170" s="1">
        <f t="shared" si="51"/>
        <v>0.53749999999999998</v>
      </c>
      <c r="L1170" s="1" t="s">
        <v>6188</v>
      </c>
      <c r="M1170" s="1">
        <v>46.23</v>
      </c>
      <c r="N1170" s="1" t="s">
        <v>6189</v>
      </c>
      <c r="O1170" s="1">
        <v>40</v>
      </c>
      <c r="P1170" s="1" t="s">
        <v>36</v>
      </c>
      <c r="Q1170" s="1" t="s">
        <v>57</v>
      </c>
      <c r="R1170" s="1" t="s">
        <v>58</v>
      </c>
      <c r="S1170" s="1" t="s">
        <v>59</v>
      </c>
      <c r="T1170" s="1" t="s">
        <v>36</v>
      </c>
      <c r="U1170" s="1" t="s">
        <v>6190</v>
      </c>
      <c r="V1170" s="1" t="s">
        <v>38</v>
      </c>
      <c r="W1170" s="1" t="s">
        <v>91</v>
      </c>
      <c r="X1170" s="1">
        <v>10001127</v>
      </c>
      <c r="Z1170" s="1" t="s">
        <v>6191</v>
      </c>
      <c r="AA1170" s="1" t="s">
        <v>41</v>
      </c>
    </row>
    <row r="1171" spans="1:27" x14ac:dyDescent="0.3">
      <c r="A1171" s="1">
        <v>2015</v>
      </c>
      <c r="B1171" s="1" t="s">
        <v>6182</v>
      </c>
      <c r="C1171" s="1" t="s">
        <v>3921</v>
      </c>
      <c r="D1171" s="1" t="s">
        <v>6183</v>
      </c>
      <c r="E1171" s="1" t="s">
        <v>6184</v>
      </c>
      <c r="F1171" s="1" t="s">
        <v>66</v>
      </c>
      <c r="G1171" s="1" t="s">
        <v>1367</v>
      </c>
      <c r="H1171" s="1" t="s">
        <v>6186</v>
      </c>
      <c r="I1171" s="1" t="s">
        <v>6192</v>
      </c>
      <c r="J1171" s="1">
        <f t="shared" si="50"/>
        <v>80</v>
      </c>
      <c r="K1171" s="1">
        <f t="shared" si="51"/>
        <v>0.67500000000000004</v>
      </c>
      <c r="L1171" s="1" t="s">
        <v>6193</v>
      </c>
      <c r="M1171" s="1">
        <v>7.38</v>
      </c>
      <c r="N1171" s="1" t="s">
        <v>6189</v>
      </c>
      <c r="O1171" s="1">
        <v>40</v>
      </c>
      <c r="P1171" s="1" t="s">
        <v>36</v>
      </c>
      <c r="Q1171" s="1" t="s">
        <v>57</v>
      </c>
      <c r="R1171" s="1" t="s">
        <v>58</v>
      </c>
      <c r="S1171" s="1" t="s">
        <v>59</v>
      </c>
      <c r="T1171" s="1" t="s">
        <v>36</v>
      </c>
      <c r="U1171" s="1" t="s">
        <v>6190</v>
      </c>
      <c r="V1171" s="1" t="s">
        <v>38</v>
      </c>
      <c r="W1171" s="1" t="s">
        <v>91</v>
      </c>
      <c r="X1171" s="1">
        <v>10001128</v>
      </c>
      <c r="Z1171" s="1" t="s">
        <v>6191</v>
      </c>
      <c r="AA1171" s="1" t="s">
        <v>41</v>
      </c>
    </row>
    <row r="1172" spans="1:27" x14ac:dyDescent="0.3">
      <c r="A1172" s="1">
        <v>2015</v>
      </c>
      <c r="B1172" s="1" t="s">
        <v>6194</v>
      </c>
      <c r="C1172" s="1" t="s">
        <v>507</v>
      </c>
      <c r="D1172" s="1" t="s">
        <v>6195</v>
      </c>
      <c r="E1172" s="1" t="s">
        <v>8832</v>
      </c>
      <c r="F1172" s="1" t="s">
        <v>107</v>
      </c>
      <c r="G1172" s="1" t="s">
        <v>6196</v>
      </c>
      <c r="H1172" s="1" t="s">
        <v>6197</v>
      </c>
      <c r="I1172" s="1" t="s">
        <v>6198</v>
      </c>
      <c r="J1172" s="1">
        <f t="shared" si="50"/>
        <v>51</v>
      </c>
      <c r="K1172" s="1">
        <f t="shared" si="51"/>
        <v>0.62745098039215685</v>
      </c>
      <c r="L1172" s="1" t="s">
        <v>6199</v>
      </c>
      <c r="M1172" s="1">
        <v>110</v>
      </c>
      <c r="N1172" s="1" t="s">
        <v>6200</v>
      </c>
      <c r="O1172" s="1">
        <v>20</v>
      </c>
      <c r="P1172" s="1" t="s">
        <v>6201</v>
      </c>
      <c r="Q1172" s="1" t="s">
        <v>297</v>
      </c>
      <c r="R1172" s="1" t="s">
        <v>103</v>
      </c>
      <c r="S1172" s="1" t="s">
        <v>997</v>
      </c>
      <c r="T1172" s="1" t="s">
        <v>36</v>
      </c>
      <c r="U1172" s="1" t="s">
        <v>6202</v>
      </c>
      <c r="V1172" s="1" t="s">
        <v>4933</v>
      </c>
      <c r="W1172" s="1" t="s">
        <v>6203</v>
      </c>
      <c r="X1172" s="1">
        <v>10001129</v>
      </c>
      <c r="Z1172" s="1" t="s">
        <v>6204</v>
      </c>
      <c r="AA1172" s="1" t="s">
        <v>41</v>
      </c>
    </row>
    <row r="1173" spans="1:27" x14ac:dyDescent="0.3">
      <c r="A1173" s="1">
        <v>2015</v>
      </c>
      <c r="B1173" s="1" t="s">
        <v>6205</v>
      </c>
      <c r="C1173" s="1" t="s">
        <v>853</v>
      </c>
      <c r="D1173" s="1" t="s">
        <v>6206</v>
      </c>
      <c r="E1173" s="1" t="s">
        <v>6207</v>
      </c>
      <c r="F1173" s="1" t="s">
        <v>66</v>
      </c>
      <c r="G1173" s="1" t="s">
        <v>6208</v>
      </c>
      <c r="H1173" s="1" t="s">
        <v>6209</v>
      </c>
      <c r="I1173" s="1" t="s">
        <v>6210</v>
      </c>
      <c r="J1173" s="1">
        <f t="shared" si="50"/>
        <v>55</v>
      </c>
      <c r="K1173" s="1">
        <f t="shared" si="51"/>
        <v>0.69090909090909092</v>
      </c>
      <c r="L1173" s="1" t="s">
        <v>6211</v>
      </c>
      <c r="M1173" s="1">
        <v>180</v>
      </c>
      <c r="N1173" s="1" t="s">
        <v>6212</v>
      </c>
      <c r="O1173" s="1">
        <v>25</v>
      </c>
      <c r="P1173" s="1" t="s">
        <v>6213</v>
      </c>
      <c r="Q1173" s="1" t="s">
        <v>57</v>
      </c>
      <c r="R1173" s="1" t="s">
        <v>103</v>
      </c>
      <c r="S1173" s="1" t="s">
        <v>59</v>
      </c>
      <c r="T1173" s="1" t="s">
        <v>36</v>
      </c>
      <c r="U1173" s="1" t="s">
        <v>6214</v>
      </c>
      <c r="V1173" s="1" t="s">
        <v>38</v>
      </c>
      <c r="W1173" s="1" t="s">
        <v>91</v>
      </c>
      <c r="X1173" s="1">
        <v>10001130</v>
      </c>
      <c r="Z1173" s="1" t="s">
        <v>6215</v>
      </c>
      <c r="AA1173" s="1" t="s">
        <v>41</v>
      </c>
    </row>
    <row r="1174" spans="1:27" x14ac:dyDescent="0.3">
      <c r="A1174" s="1">
        <v>2016</v>
      </c>
      <c r="B1174" s="1" t="s">
        <v>6216</v>
      </c>
      <c r="C1174" s="1" t="s">
        <v>6217</v>
      </c>
      <c r="D1174" s="1" t="s">
        <v>6218</v>
      </c>
      <c r="E1174" s="1" t="s">
        <v>6219</v>
      </c>
      <c r="F1174" s="1" t="s">
        <v>66</v>
      </c>
      <c r="G1174" s="1" t="s">
        <v>6220</v>
      </c>
      <c r="H1174" s="1" t="s">
        <v>6221</v>
      </c>
      <c r="I1174" s="1" t="s">
        <v>6222</v>
      </c>
      <c r="J1174" s="1">
        <f t="shared" si="50"/>
        <v>85</v>
      </c>
      <c r="K1174" s="1">
        <f t="shared" si="51"/>
        <v>0.49411764705882355</v>
      </c>
      <c r="L1174" s="1" t="s">
        <v>6223</v>
      </c>
      <c r="M1174" s="1">
        <v>4830</v>
      </c>
      <c r="N1174" s="1" t="s">
        <v>6224</v>
      </c>
      <c r="O1174" s="1">
        <v>40</v>
      </c>
      <c r="P1174" s="1" t="s">
        <v>6225</v>
      </c>
      <c r="Q1174" s="1" t="s">
        <v>57</v>
      </c>
      <c r="R1174" s="1" t="s">
        <v>315</v>
      </c>
      <c r="S1174" s="1" t="s">
        <v>59</v>
      </c>
      <c r="T1174" s="1" t="s">
        <v>36</v>
      </c>
      <c r="U1174" s="1" t="s">
        <v>6226</v>
      </c>
      <c r="V1174" s="1" t="s">
        <v>38</v>
      </c>
      <c r="W1174" s="1" t="s">
        <v>91</v>
      </c>
      <c r="X1174" s="1">
        <v>10001131</v>
      </c>
      <c r="Z1174" s="1" t="s">
        <v>5592</v>
      </c>
      <c r="AA1174" s="1" t="s">
        <v>41</v>
      </c>
    </row>
    <row r="1175" spans="1:27" x14ac:dyDescent="0.3">
      <c r="A1175" s="1">
        <v>2016</v>
      </c>
      <c r="B1175" s="1" t="s">
        <v>6227</v>
      </c>
      <c r="C1175" s="1" t="s">
        <v>6228</v>
      </c>
      <c r="D1175" s="1" t="s">
        <v>6229</v>
      </c>
      <c r="E1175" s="1" t="s">
        <v>6238</v>
      </c>
      <c r="F1175" s="1" t="s">
        <v>66</v>
      </c>
      <c r="G1175" s="1" t="s">
        <v>6230</v>
      </c>
      <c r="H1175" s="1" t="s">
        <v>6231</v>
      </c>
      <c r="I1175" s="1" t="s">
        <v>6232</v>
      </c>
      <c r="J1175" s="1">
        <f t="shared" si="50"/>
        <v>80</v>
      </c>
      <c r="K1175" s="1">
        <f t="shared" si="51"/>
        <v>0.5</v>
      </c>
      <c r="L1175" s="1" t="s">
        <v>6233</v>
      </c>
      <c r="M1175" s="1">
        <v>50.45</v>
      </c>
      <c r="N1175" s="1" t="s">
        <v>6234</v>
      </c>
      <c r="O1175" s="1">
        <v>40</v>
      </c>
      <c r="P1175" s="1" t="s">
        <v>6235</v>
      </c>
      <c r="Q1175" s="1" t="s">
        <v>33</v>
      </c>
      <c r="R1175" s="1" t="s">
        <v>103</v>
      </c>
      <c r="S1175" s="1" t="s">
        <v>73</v>
      </c>
      <c r="T1175" s="1" t="s">
        <v>36</v>
      </c>
      <c r="U1175" s="1" t="s">
        <v>6236</v>
      </c>
      <c r="V1175" s="1" t="s">
        <v>38</v>
      </c>
      <c r="W1175" s="1" t="s">
        <v>91</v>
      </c>
      <c r="X1175" s="1">
        <v>10001132</v>
      </c>
      <c r="Z1175" s="1" t="s">
        <v>6237</v>
      </c>
      <c r="AA1175" s="1" t="s">
        <v>41</v>
      </c>
    </row>
    <row r="1176" spans="1:27" x14ac:dyDescent="0.3">
      <c r="A1176" s="1">
        <v>2016</v>
      </c>
      <c r="B1176" s="1" t="s">
        <v>6227</v>
      </c>
      <c r="C1176" s="1" t="s">
        <v>6228</v>
      </c>
      <c r="D1176" s="1" t="s">
        <v>6229</v>
      </c>
      <c r="E1176" s="1" t="s">
        <v>6238</v>
      </c>
      <c r="F1176" s="1" t="s">
        <v>66</v>
      </c>
      <c r="G1176" s="1" t="s">
        <v>6239</v>
      </c>
      <c r="H1176" s="1" t="s">
        <v>6231</v>
      </c>
      <c r="I1176" s="1" t="s">
        <v>6240</v>
      </c>
      <c r="J1176" s="1">
        <f t="shared" si="50"/>
        <v>80</v>
      </c>
      <c r="K1176" s="1">
        <f t="shared" si="51"/>
        <v>0.53749999999999998</v>
      </c>
      <c r="L1176" s="1" t="s">
        <v>6241</v>
      </c>
      <c r="M1176" s="1">
        <v>48.29</v>
      </c>
      <c r="N1176" s="1" t="s">
        <v>6234</v>
      </c>
      <c r="O1176" s="1">
        <v>40</v>
      </c>
      <c r="P1176" s="1" t="s">
        <v>6235</v>
      </c>
      <c r="Q1176" s="1" t="s">
        <v>33</v>
      </c>
      <c r="R1176" s="1" t="s">
        <v>103</v>
      </c>
      <c r="S1176" s="1" t="s">
        <v>73</v>
      </c>
      <c r="T1176" s="1" t="s">
        <v>36</v>
      </c>
      <c r="U1176" s="1" t="s">
        <v>6236</v>
      </c>
      <c r="V1176" s="1" t="s">
        <v>38</v>
      </c>
      <c r="W1176" s="1" t="s">
        <v>91</v>
      </c>
      <c r="X1176" s="1">
        <v>10001133</v>
      </c>
      <c r="Z1176" s="1" t="s">
        <v>6237</v>
      </c>
      <c r="AA1176" s="1" t="s">
        <v>41</v>
      </c>
    </row>
    <row r="1177" spans="1:27" x14ac:dyDescent="0.3">
      <c r="A1177" s="1">
        <v>2016</v>
      </c>
      <c r="B1177" s="1" t="s">
        <v>6227</v>
      </c>
      <c r="C1177" s="1" t="s">
        <v>6228</v>
      </c>
      <c r="D1177" s="1" t="s">
        <v>6229</v>
      </c>
      <c r="E1177" s="1" t="s">
        <v>6238</v>
      </c>
      <c r="F1177" s="1" t="s">
        <v>66</v>
      </c>
      <c r="G1177" s="1" t="s">
        <v>6242</v>
      </c>
      <c r="H1177" s="1" t="s">
        <v>6231</v>
      </c>
      <c r="I1177" s="1" t="s">
        <v>6243</v>
      </c>
      <c r="J1177" s="1">
        <f t="shared" si="50"/>
        <v>80</v>
      </c>
      <c r="K1177" s="1">
        <f t="shared" si="51"/>
        <v>0.58750000000000002</v>
      </c>
      <c r="L1177" s="1" t="s">
        <v>6244</v>
      </c>
      <c r="M1177" s="1">
        <v>85.02</v>
      </c>
      <c r="N1177" s="1" t="s">
        <v>6234</v>
      </c>
      <c r="O1177" s="1">
        <v>40</v>
      </c>
      <c r="P1177" s="1" t="s">
        <v>6235</v>
      </c>
      <c r="Q1177" s="1" t="s">
        <v>33</v>
      </c>
      <c r="R1177" s="1" t="s">
        <v>103</v>
      </c>
      <c r="S1177" s="1" t="s">
        <v>73</v>
      </c>
      <c r="T1177" s="1" t="s">
        <v>36</v>
      </c>
      <c r="U1177" s="1" t="s">
        <v>6236</v>
      </c>
      <c r="V1177" s="1" t="s">
        <v>38</v>
      </c>
      <c r="W1177" s="1" t="s">
        <v>91</v>
      </c>
      <c r="X1177" s="1">
        <v>10001134</v>
      </c>
      <c r="Z1177" s="1" t="s">
        <v>6237</v>
      </c>
      <c r="AA1177" s="1" t="s">
        <v>41</v>
      </c>
    </row>
    <row r="1178" spans="1:27" x14ac:dyDescent="0.3">
      <c r="A1178" s="1">
        <v>2016</v>
      </c>
      <c r="B1178" s="1" t="s">
        <v>6245</v>
      </c>
      <c r="C1178" s="1" t="s">
        <v>6246</v>
      </c>
      <c r="D1178" s="1" t="s">
        <v>6247</v>
      </c>
      <c r="E1178" s="1" t="s">
        <v>6248</v>
      </c>
      <c r="F1178" s="1" t="s">
        <v>66</v>
      </c>
      <c r="G1178" s="1" t="s">
        <v>6249</v>
      </c>
      <c r="H1178" s="1" t="s">
        <v>6250</v>
      </c>
      <c r="I1178" s="1" t="s">
        <v>6251</v>
      </c>
      <c r="J1178" s="1">
        <f t="shared" si="50"/>
        <v>74</v>
      </c>
      <c r="K1178" s="1">
        <f t="shared" si="51"/>
        <v>0.55405405405405406</v>
      </c>
      <c r="L1178" s="1" t="s">
        <v>6252</v>
      </c>
      <c r="M1178" s="1">
        <v>167.3</v>
      </c>
      <c r="N1178" s="1" t="s">
        <v>6253</v>
      </c>
      <c r="O1178" s="1">
        <v>40</v>
      </c>
      <c r="P1178" s="1" t="s">
        <v>6254</v>
      </c>
      <c r="Q1178" s="1" t="s">
        <v>33</v>
      </c>
      <c r="R1178" s="1" t="s">
        <v>103</v>
      </c>
      <c r="S1178" s="1">
        <v>7.4</v>
      </c>
      <c r="T1178" s="1" t="s">
        <v>36</v>
      </c>
      <c r="U1178" s="1" t="s">
        <v>6255</v>
      </c>
      <c r="V1178" s="1" t="s">
        <v>38</v>
      </c>
      <c r="W1178" s="1" t="s">
        <v>91</v>
      </c>
      <c r="X1178" s="1">
        <v>10001135</v>
      </c>
      <c r="Z1178" s="1" t="s">
        <v>6256</v>
      </c>
      <c r="AA1178" s="1" t="s">
        <v>41</v>
      </c>
    </row>
    <row r="1179" spans="1:27" x14ac:dyDescent="0.3">
      <c r="A1179" s="1">
        <v>2016</v>
      </c>
      <c r="B1179" s="1" t="s">
        <v>6257</v>
      </c>
      <c r="C1179" s="1" t="s">
        <v>6246</v>
      </c>
      <c r="D1179" s="1" t="s">
        <v>6258</v>
      </c>
      <c r="E1179" s="1" t="s">
        <v>8667</v>
      </c>
      <c r="F1179" s="1" t="s">
        <v>107</v>
      </c>
      <c r="G1179" s="1" t="s">
        <v>6259</v>
      </c>
      <c r="H1179" s="1" t="s">
        <v>6260</v>
      </c>
      <c r="I1179" s="1" t="s">
        <v>6261</v>
      </c>
      <c r="J1179" s="1">
        <f t="shared" si="50"/>
        <v>71</v>
      </c>
      <c r="K1179" s="1">
        <f t="shared" si="51"/>
        <v>0.52112676056338025</v>
      </c>
      <c r="L1179" s="1" t="s">
        <v>1518</v>
      </c>
      <c r="M1179" s="1">
        <v>50</v>
      </c>
      <c r="N1179" s="1" t="s">
        <v>6262</v>
      </c>
      <c r="O1179" s="1">
        <v>25</v>
      </c>
      <c r="P1179" s="1" t="s">
        <v>6263</v>
      </c>
      <c r="Q1179" s="1" t="s">
        <v>796</v>
      </c>
      <c r="R1179" s="1" t="s">
        <v>315</v>
      </c>
      <c r="S1179" s="1" t="s">
        <v>73</v>
      </c>
      <c r="T1179" s="1" t="s">
        <v>36</v>
      </c>
      <c r="U1179" s="1" t="s">
        <v>6264</v>
      </c>
      <c r="V1179" s="1" t="s">
        <v>38</v>
      </c>
      <c r="W1179" s="1" t="s">
        <v>48</v>
      </c>
      <c r="X1179" s="1">
        <v>10001136</v>
      </c>
      <c r="Z1179" s="1" t="s">
        <v>6265</v>
      </c>
      <c r="AA1179" s="1" t="s">
        <v>41</v>
      </c>
    </row>
    <row r="1180" spans="1:27" x14ac:dyDescent="0.3">
      <c r="A1180" s="1">
        <v>2016</v>
      </c>
      <c r="B1180" s="1" t="s">
        <v>6257</v>
      </c>
      <c r="C1180" s="1" t="s">
        <v>6246</v>
      </c>
      <c r="D1180" s="1" t="s">
        <v>6258</v>
      </c>
      <c r="E1180" s="1" t="s">
        <v>8667</v>
      </c>
      <c r="F1180" s="1" t="s">
        <v>107</v>
      </c>
      <c r="G1180" s="1" t="s">
        <v>6266</v>
      </c>
      <c r="H1180" s="1" t="s">
        <v>6260</v>
      </c>
      <c r="I1180" s="1" t="s">
        <v>6267</v>
      </c>
      <c r="J1180" s="1">
        <f t="shared" si="50"/>
        <v>251</v>
      </c>
      <c r="K1180" s="1">
        <f t="shared" si="51"/>
        <v>0.54980079681274896</v>
      </c>
      <c r="L1180" s="1" t="s">
        <v>1518</v>
      </c>
      <c r="M1180" s="1">
        <v>50</v>
      </c>
      <c r="N1180" s="1" t="s">
        <v>6262</v>
      </c>
      <c r="O1180" s="1">
        <v>25</v>
      </c>
      <c r="P1180" s="1" t="s">
        <v>6263</v>
      </c>
      <c r="Q1180" s="1" t="s">
        <v>796</v>
      </c>
      <c r="R1180" s="1" t="s">
        <v>315</v>
      </c>
      <c r="S1180" s="1" t="s">
        <v>73</v>
      </c>
      <c r="T1180" s="1" t="s">
        <v>36</v>
      </c>
      <c r="U1180" s="1" t="s">
        <v>6264</v>
      </c>
      <c r="V1180" s="1" t="s">
        <v>38</v>
      </c>
      <c r="W1180" s="1" t="s">
        <v>6268</v>
      </c>
      <c r="X1180" s="1">
        <v>10001137</v>
      </c>
      <c r="Z1180" s="1" t="s">
        <v>6265</v>
      </c>
      <c r="AA1180" s="1" t="s">
        <v>41</v>
      </c>
    </row>
    <row r="1181" spans="1:27" x14ac:dyDescent="0.3">
      <c r="A1181" s="1">
        <v>2016</v>
      </c>
      <c r="B1181" s="1" t="s">
        <v>6269</v>
      </c>
      <c r="C1181" s="1" t="s">
        <v>2525</v>
      </c>
      <c r="D1181" s="1" t="s">
        <v>6270</v>
      </c>
      <c r="E1181" s="1" t="s">
        <v>6271</v>
      </c>
      <c r="F1181" s="1" t="s">
        <v>107</v>
      </c>
      <c r="G1181" s="1" t="s">
        <v>6272</v>
      </c>
      <c r="H1181" s="1" t="s">
        <v>6273</v>
      </c>
      <c r="I1181" s="1" t="s">
        <v>6274</v>
      </c>
      <c r="J1181" s="1">
        <f t="shared" si="50"/>
        <v>76</v>
      </c>
      <c r="K1181" s="1">
        <f t="shared" si="51"/>
        <v>0.42105263157894735</v>
      </c>
      <c r="L1181" s="1" t="s">
        <v>6275</v>
      </c>
      <c r="M1181" s="1">
        <v>225</v>
      </c>
      <c r="N1181" s="1" t="s">
        <v>6276</v>
      </c>
      <c r="O1181" s="1">
        <v>40</v>
      </c>
      <c r="P1181" s="1" t="s">
        <v>6277</v>
      </c>
      <c r="Q1181" s="1" t="s">
        <v>33</v>
      </c>
      <c r="R1181" s="1" t="s">
        <v>34</v>
      </c>
      <c r="S1181" s="1" t="s">
        <v>73</v>
      </c>
      <c r="T1181" s="1" t="s">
        <v>36</v>
      </c>
      <c r="U1181" s="1" t="s">
        <v>6278</v>
      </c>
      <c r="V1181" s="1" t="s">
        <v>38</v>
      </c>
      <c r="W1181" s="1" t="s">
        <v>6279</v>
      </c>
      <c r="X1181" s="1">
        <v>10001138</v>
      </c>
      <c r="Z1181" s="1" t="s">
        <v>6280</v>
      </c>
      <c r="AA1181" s="1" t="s">
        <v>41</v>
      </c>
    </row>
    <row r="1182" spans="1:27" x14ac:dyDescent="0.3">
      <c r="A1182" s="1">
        <v>2016</v>
      </c>
      <c r="B1182" s="1" t="s">
        <v>6281</v>
      </c>
      <c r="C1182" s="1" t="s">
        <v>4644</v>
      </c>
      <c r="D1182" s="1" t="s">
        <v>6282</v>
      </c>
      <c r="E1182" s="1" t="s">
        <v>6291</v>
      </c>
      <c r="F1182" s="1" t="s">
        <v>66</v>
      </c>
      <c r="G1182" s="1" t="s">
        <v>6283</v>
      </c>
      <c r="H1182" s="1" t="s">
        <v>6284</v>
      </c>
      <c r="I1182" s="1" t="s">
        <v>6285</v>
      </c>
      <c r="J1182" s="1">
        <f t="shared" si="50"/>
        <v>78</v>
      </c>
      <c r="K1182" s="1">
        <f t="shared" si="51"/>
        <v>0.5</v>
      </c>
      <c r="L1182" s="1" t="s">
        <v>6286</v>
      </c>
      <c r="M1182" s="1">
        <v>8.2500000000000004E-3</v>
      </c>
      <c r="N1182" s="1" t="s">
        <v>6287</v>
      </c>
      <c r="O1182" s="1">
        <v>38</v>
      </c>
      <c r="P1182" s="1" t="s">
        <v>6288</v>
      </c>
      <c r="Q1182" s="1" t="s">
        <v>57</v>
      </c>
      <c r="R1182" s="1" t="s">
        <v>103</v>
      </c>
      <c r="S1182" s="1">
        <v>7.4</v>
      </c>
      <c r="T1182" s="1" t="s">
        <v>36</v>
      </c>
      <c r="U1182" s="1" t="s">
        <v>6289</v>
      </c>
      <c r="V1182" s="1" t="s">
        <v>38</v>
      </c>
      <c r="W1182" s="1" t="s">
        <v>91</v>
      </c>
      <c r="X1182" s="1">
        <v>10001139</v>
      </c>
      <c r="Z1182" s="1" t="s">
        <v>6290</v>
      </c>
      <c r="AA1182" s="1" t="s">
        <v>41</v>
      </c>
    </row>
    <row r="1183" spans="1:27" x14ac:dyDescent="0.3">
      <c r="A1183" s="1">
        <v>2016</v>
      </c>
      <c r="B1183" s="1" t="s">
        <v>6281</v>
      </c>
      <c r="C1183" s="1" t="s">
        <v>4644</v>
      </c>
      <c r="D1183" s="1" t="s">
        <v>6282</v>
      </c>
      <c r="E1183" s="1" t="s">
        <v>6291</v>
      </c>
      <c r="F1183" s="1" t="s">
        <v>66</v>
      </c>
      <c r="G1183" s="1" t="s">
        <v>6292</v>
      </c>
      <c r="H1183" s="1" t="s">
        <v>6293</v>
      </c>
      <c r="I1183" s="1" t="s">
        <v>6294</v>
      </c>
      <c r="J1183" s="1">
        <f t="shared" si="50"/>
        <v>78</v>
      </c>
      <c r="K1183" s="1">
        <f t="shared" si="51"/>
        <v>0.52564102564102566</v>
      </c>
      <c r="L1183" s="1" t="s">
        <v>6295</v>
      </c>
      <c r="M1183" s="1">
        <v>7.4700000000000001E-3</v>
      </c>
      <c r="N1183" s="1" t="s">
        <v>6287</v>
      </c>
      <c r="O1183" s="1">
        <v>38</v>
      </c>
      <c r="P1183" s="1" t="s">
        <v>6288</v>
      </c>
      <c r="Q1183" s="1" t="s">
        <v>57</v>
      </c>
      <c r="R1183" s="1" t="s">
        <v>103</v>
      </c>
      <c r="S1183" s="1">
        <v>7.4</v>
      </c>
      <c r="T1183" s="1" t="s">
        <v>36</v>
      </c>
      <c r="U1183" s="1" t="s">
        <v>6289</v>
      </c>
      <c r="V1183" s="1" t="s">
        <v>38</v>
      </c>
      <c r="W1183" s="1" t="s">
        <v>91</v>
      </c>
      <c r="X1183" s="1">
        <v>10001140</v>
      </c>
      <c r="Z1183" s="1" t="s">
        <v>6290</v>
      </c>
      <c r="AA1183" s="1" t="s">
        <v>41</v>
      </c>
    </row>
    <row r="1184" spans="1:27" x14ac:dyDescent="0.3">
      <c r="A1184" s="1">
        <v>2016</v>
      </c>
      <c r="B1184" s="1" t="s">
        <v>6296</v>
      </c>
      <c r="C1184" s="1" t="s">
        <v>6297</v>
      </c>
      <c r="D1184" s="1" t="s">
        <v>6298</v>
      </c>
      <c r="E1184" s="1" t="s">
        <v>6307</v>
      </c>
      <c r="F1184" s="1" t="s">
        <v>66</v>
      </c>
      <c r="G1184" s="1" t="s">
        <v>6299</v>
      </c>
      <c r="H1184" s="1" t="s">
        <v>5350</v>
      </c>
      <c r="I1184" s="1" t="s">
        <v>6300</v>
      </c>
      <c r="J1184" s="1">
        <f t="shared" si="50"/>
        <v>76</v>
      </c>
      <c r="K1184" s="1">
        <f t="shared" si="51"/>
        <v>0.43421052631578949</v>
      </c>
      <c r="L1184" s="1" t="s">
        <v>6301</v>
      </c>
      <c r="M1184" s="1">
        <v>11.5</v>
      </c>
      <c r="N1184" s="1" t="s">
        <v>6302</v>
      </c>
      <c r="O1184" s="1">
        <v>40</v>
      </c>
      <c r="P1184" s="1" t="s">
        <v>6303</v>
      </c>
      <c r="Q1184" s="1" t="s">
        <v>297</v>
      </c>
      <c r="R1184" s="1" t="s">
        <v>34</v>
      </c>
      <c r="S1184" s="1" t="s">
        <v>391</v>
      </c>
      <c r="T1184" s="1" t="s">
        <v>6304</v>
      </c>
      <c r="U1184" s="1" t="s">
        <v>6305</v>
      </c>
      <c r="V1184" s="1" t="s">
        <v>38</v>
      </c>
      <c r="W1184" s="1" t="s">
        <v>91</v>
      </c>
      <c r="X1184" s="1">
        <v>10001141</v>
      </c>
      <c r="Z1184" s="1" t="s">
        <v>6306</v>
      </c>
      <c r="AA1184" s="1" t="s">
        <v>41</v>
      </c>
    </row>
    <row r="1185" spans="1:27" x14ac:dyDescent="0.3">
      <c r="A1185" s="1">
        <v>2016</v>
      </c>
      <c r="B1185" s="1" t="s">
        <v>6296</v>
      </c>
      <c r="C1185" s="1" t="s">
        <v>6297</v>
      </c>
      <c r="D1185" s="1" t="s">
        <v>6298</v>
      </c>
      <c r="E1185" s="1" t="s">
        <v>6307</v>
      </c>
      <c r="F1185" s="1" t="s">
        <v>66</v>
      </c>
      <c r="G1185" s="1" t="s">
        <v>6308</v>
      </c>
      <c r="H1185" s="1" t="s">
        <v>5350</v>
      </c>
      <c r="I1185" s="1" t="s">
        <v>6309</v>
      </c>
      <c r="J1185" s="1">
        <f t="shared" si="50"/>
        <v>76</v>
      </c>
      <c r="K1185" s="1">
        <f t="shared" si="51"/>
        <v>0.38157894736842107</v>
      </c>
      <c r="L1185" s="1" t="s">
        <v>36</v>
      </c>
      <c r="M1185" s="1" t="str">
        <f t="shared" ref="M1185:M1187" si="52">IF(L1185="Not reported","N/A","")</f>
        <v>N/A</v>
      </c>
      <c r="N1185" s="1" t="s">
        <v>6302</v>
      </c>
      <c r="O1185" s="1">
        <v>40</v>
      </c>
      <c r="P1185" s="1" t="s">
        <v>6303</v>
      </c>
      <c r="Q1185" s="1" t="s">
        <v>297</v>
      </c>
      <c r="R1185" s="1" t="s">
        <v>34</v>
      </c>
      <c r="S1185" s="1" t="s">
        <v>391</v>
      </c>
      <c r="T1185" s="1" t="s">
        <v>6304</v>
      </c>
      <c r="U1185" s="1" t="s">
        <v>6305</v>
      </c>
      <c r="V1185" s="1" t="s">
        <v>38</v>
      </c>
      <c r="W1185" s="1" t="s">
        <v>91</v>
      </c>
      <c r="X1185" s="1">
        <v>10001142</v>
      </c>
      <c r="Z1185" s="1" t="s">
        <v>6306</v>
      </c>
      <c r="AA1185" s="1" t="s">
        <v>41</v>
      </c>
    </row>
    <row r="1186" spans="1:27" x14ac:dyDescent="0.3">
      <c r="A1186" s="1">
        <v>2016</v>
      </c>
      <c r="B1186" s="1" t="s">
        <v>6296</v>
      </c>
      <c r="C1186" s="1" t="s">
        <v>6297</v>
      </c>
      <c r="D1186" s="1" t="s">
        <v>6298</v>
      </c>
      <c r="E1186" s="1" t="s">
        <v>6307</v>
      </c>
      <c r="F1186" s="1" t="s">
        <v>66</v>
      </c>
      <c r="G1186" s="1" t="s">
        <v>6310</v>
      </c>
      <c r="H1186" s="1" t="s">
        <v>5350</v>
      </c>
      <c r="I1186" s="1" t="s">
        <v>6311</v>
      </c>
      <c r="J1186" s="1">
        <f t="shared" si="50"/>
        <v>76</v>
      </c>
      <c r="K1186" s="1">
        <f t="shared" si="51"/>
        <v>0.43421052631578949</v>
      </c>
      <c r="L1186" s="1" t="s">
        <v>36</v>
      </c>
      <c r="M1186" s="1" t="str">
        <f t="shared" si="52"/>
        <v>N/A</v>
      </c>
      <c r="N1186" s="1" t="s">
        <v>6302</v>
      </c>
      <c r="O1186" s="1">
        <v>40</v>
      </c>
      <c r="P1186" s="1" t="s">
        <v>6303</v>
      </c>
      <c r="Q1186" s="1" t="s">
        <v>297</v>
      </c>
      <c r="R1186" s="1" t="s">
        <v>34</v>
      </c>
      <c r="S1186" s="1" t="s">
        <v>391</v>
      </c>
      <c r="T1186" s="1" t="s">
        <v>6304</v>
      </c>
      <c r="U1186" s="1" t="s">
        <v>6305</v>
      </c>
      <c r="V1186" s="1" t="s">
        <v>38</v>
      </c>
      <c r="W1186" s="1" t="s">
        <v>91</v>
      </c>
      <c r="X1186" s="1">
        <v>10001143</v>
      </c>
      <c r="Z1186" s="1" t="s">
        <v>6306</v>
      </c>
      <c r="AA1186" s="1" t="s">
        <v>41</v>
      </c>
    </row>
    <row r="1187" spans="1:27" x14ac:dyDescent="0.3">
      <c r="A1187" s="1">
        <v>2016</v>
      </c>
      <c r="B1187" s="1" t="s">
        <v>6296</v>
      </c>
      <c r="C1187" s="1" t="s">
        <v>6297</v>
      </c>
      <c r="D1187" s="1" t="s">
        <v>6298</v>
      </c>
      <c r="E1187" s="1" t="s">
        <v>6307</v>
      </c>
      <c r="F1187" s="1" t="s">
        <v>66</v>
      </c>
      <c r="G1187" s="1" t="s">
        <v>6312</v>
      </c>
      <c r="H1187" s="1" t="s">
        <v>5350</v>
      </c>
      <c r="I1187" s="1" t="s">
        <v>6313</v>
      </c>
      <c r="J1187" s="1">
        <f t="shared" si="50"/>
        <v>76</v>
      </c>
      <c r="K1187" s="1">
        <f t="shared" si="51"/>
        <v>0.44736842105263158</v>
      </c>
      <c r="L1187" s="1" t="s">
        <v>36</v>
      </c>
      <c r="M1187" s="1" t="str">
        <f t="shared" si="52"/>
        <v>N/A</v>
      </c>
      <c r="N1187" s="1" t="s">
        <v>6302</v>
      </c>
      <c r="O1187" s="1">
        <v>40</v>
      </c>
      <c r="P1187" s="1" t="s">
        <v>6303</v>
      </c>
      <c r="Q1187" s="1" t="s">
        <v>297</v>
      </c>
      <c r="R1187" s="1" t="s">
        <v>34</v>
      </c>
      <c r="S1187" s="1" t="s">
        <v>391</v>
      </c>
      <c r="T1187" s="1" t="s">
        <v>6304</v>
      </c>
      <c r="U1187" s="1" t="s">
        <v>6305</v>
      </c>
      <c r="V1187" s="1" t="s">
        <v>38</v>
      </c>
      <c r="W1187" s="1" t="s">
        <v>91</v>
      </c>
      <c r="X1187" s="1">
        <v>10001144</v>
      </c>
      <c r="Z1187" s="1" t="s">
        <v>6306</v>
      </c>
      <c r="AA1187" s="1" t="s">
        <v>41</v>
      </c>
    </row>
    <row r="1188" spans="1:27" x14ac:dyDescent="0.3">
      <c r="A1188" s="1">
        <v>2016</v>
      </c>
      <c r="B1188" s="1" t="s">
        <v>6314</v>
      </c>
      <c r="C1188" s="1" t="s">
        <v>3112</v>
      </c>
      <c r="D1188" s="1" t="s">
        <v>6315</v>
      </c>
      <c r="E1188" s="1" t="s">
        <v>6316</v>
      </c>
      <c r="F1188" s="1" t="s">
        <v>66</v>
      </c>
      <c r="G1188" s="1" t="s">
        <v>6317</v>
      </c>
      <c r="H1188" s="1" t="s">
        <v>6318</v>
      </c>
      <c r="I1188" s="1" t="s">
        <v>6319</v>
      </c>
      <c r="J1188" s="1">
        <f t="shared" si="50"/>
        <v>94</v>
      </c>
      <c r="K1188" s="1">
        <f t="shared" si="51"/>
        <v>0.51063829787234039</v>
      </c>
      <c r="L1188" s="1" t="s">
        <v>6320</v>
      </c>
      <c r="M1188" s="1">
        <v>82</v>
      </c>
      <c r="N1188" s="1" t="s">
        <v>6321</v>
      </c>
      <c r="O1188" s="1">
        <v>60</v>
      </c>
      <c r="P1188" s="1" t="s">
        <v>5088</v>
      </c>
      <c r="Q1188" s="1" t="s">
        <v>33</v>
      </c>
      <c r="R1188" s="1" t="s">
        <v>34</v>
      </c>
      <c r="S1188" s="1" t="s">
        <v>391</v>
      </c>
      <c r="T1188" s="1" t="s">
        <v>36</v>
      </c>
      <c r="U1188" s="1" t="s">
        <v>6322</v>
      </c>
      <c r="V1188" s="1" t="s">
        <v>38</v>
      </c>
      <c r="W1188" s="1" t="s">
        <v>91</v>
      </c>
      <c r="X1188" s="1">
        <v>10001145</v>
      </c>
      <c r="Z1188" s="1" t="s">
        <v>6323</v>
      </c>
      <c r="AA1188" s="1" t="s">
        <v>41</v>
      </c>
    </row>
    <row r="1189" spans="1:27" x14ac:dyDescent="0.3">
      <c r="A1189" s="1">
        <v>2016</v>
      </c>
      <c r="B1189" s="1" t="s">
        <v>6314</v>
      </c>
      <c r="C1189" s="1" t="s">
        <v>3112</v>
      </c>
      <c r="D1189" s="1" t="s">
        <v>6315</v>
      </c>
      <c r="E1189" s="1" t="s">
        <v>6316</v>
      </c>
      <c r="F1189" s="1" t="s">
        <v>66</v>
      </c>
      <c r="G1189" s="1" t="s">
        <v>6317</v>
      </c>
      <c r="H1189" s="1" t="s">
        <v>6324</v>
      </c>
      <c r="I1189" s="1" t="s">
        <v>6319</v>
      </c>
      <c r="J1189" s="1">
        <f t="shared" si="50"/>
        <v>94</v>
      </c>
      <c r="K1189" s="1">
        <f t="shared" si="51"/>
        <v>0.51063829787234039</v>
      </c>
      <c r="L1189" s="1" t="s">
        <v>6325</v>
      </c>
      <c r="M1189" s="1">
        <v>80</v>
      </c>
      <c r="N1189" s="1" t="s">
        <v>6321</v>
      </c>
      <c r="O1189" s="1">
        <v>60</v>
      </c>
      <c r="P1189" s="1" t="s">
        <v>5088</v>
      </c>
      <c r="Q1189" s="1" t="s">
        <v>33</v>
      </c>
      <c r="R1189" s="1" t="s">
        <v>34</v>
      </c>
      <c r="S1189" s="1" t="s">
        <v>391</v>
      </c>
      <c r="T1189" s="1" t="s">
        <v>36</v>
      </c>
      <c r="U1189" s="1" t="s">
        <v>6322</v>
      </c>
      <c r="V1189" s="1" t="s">
        <v>38</v>
      </c>
      <c r="W1189" s="1" t="s">
        <v>91</v>
      </c>
      <c r="X1189" s="1">
        <v>10001145</v>
      </c>
      <c r="Z1189" s="1" t="s">
        <v>6323</v>
      </c>
      <c r="AA1189" s="1" t="s">
        <v>41</v>
      </c>
    </row>
    <row r="1190" spans="1:27" x14ac:dyDescent="0.3">
      <c r="A1190" s="1">
        <v>2016</v>
      </c>
      <c r="B1190" s="1" t="s">
        <v>6326</v>
      </c>
      <c r="C1190" s="1" t="s">
        <v>289</v>
      </c>
      <c r="D1190" s="1" t="s">
        <v>6327</v>
      </c>
      <c r="E1190" s="1" t="s">
        <v>8833</v>
      </c>
      <c r="F1190" s="1" t="s">
        <v>139</v>
      </c>
      <c r="G1190" s="1" t="s">
        <v>6328</v>
      </c>
      <c r="H1190" s="1" t="s">
        <v>6329</v>
      </c>
      <c r="I1190" s="1" t="s">
        <v>6330</v>
      </c>
      <c r="J1190" s="1">
        <f t="shared" si="50"/>
        <v>92</v>
      </c>
      <c r="K1190" s="1">
        <f t="shared" si="51"/>
        <v>0.60869565217391308</v>
      </c>
      <c r="L1190" s="1" t="s">
        <v>6331</v>
      </c>
      <c r="M1190" s="1">
        <v>12.78</v>
      </c>
      <c r="N1190" s="1" t="s">
        <v>6332</v>
      </c>
      <c r="O1190" s="1">
        <v>40</v>
      </c>
      <c r="P1190" s="1" t="s">
        <v>6333</v>
      </c>
      <c r="Q1190" s="1" t="s">
        <v>33</v>
      </c>
      <c r="R1190" s="1" t="s">
        <v>34</v>
      </c>
      <c r="S1190" s="1" t="s">
        <v>391</v>
      </c>
      <c r="T1190" s="1" t="s">
        <v>36</v>
      </c>
      <c r="U1190" s="1" t="s">
        <v>6334</v>
      </c>
      <c r="V1190" s="1" t="s">
        <v>138</v>
      </c>
      <c r="W1190" s="1" t="s">
        <v>6335</v>
      </c>
      <c r="X1190" s="1">
        <v>10001146</v>
      </c>
      <c r="Z1190" s="1" t="s">
        <v>6336</v>
      </c>
      <c r="AA1190" s="1" t="s">
        <v>41</v>
      </c>
    </row>
    <row r="1191" spans="1:27" x14ac:dyDescent="0.3">
      <c r="A1191" s="1">
        <v>2016</v>
      </c>
      <c r="B1191" s="1" t="s">
        <v>6326</v>
      </c>
      <c r="C1191" s="1" t="s">
        <v>289</v>
      </c>
      <c r="D1191" s="1" t="s">
        <v>6327</v>
      </c>
      <c r="E1191" s="1" t="s">
        <v>8833</v>
      </c>
      <c r="F1191" s="1" t="s">
        <v>139</v>
      </c>
      <c r="G1191" s="1" t="s">
        <v>6328</v>
      </c>
      <c r="H1191" s="1" t="s">
        <v>6337</v>
      </c>
      <c r="I1191" s="1" t="s">
        <v>6338</v>
      </c>
      <c r="J1191" s="1">
        <f t="shared" si="50"/>
        <v>92</v>
      </c>
      <c r="K1191" s="1">
        <f t="shared" si="51"/>
        <v>0.60869565217391308</v>
      </c>
      <c r="L1191" s="1" t="s">
        <v>6339</v>
      </c>
      <c r="M1191" s="1">
        <v>11.04</v>
      </c>
      <c r="N1191" s="1" t="s">
        <v>6332</v>
      </c>
      <c r="O1191" s="1">
        <v>40</v>
      </c>
      <c r="P1191" s="1" t="s">
        <v>6340</v>
      </c>
      <c r="Q1191" s="1" t="s">
        <v>33</v>
      </c>
      <c r="R1191" s="1" t="s">
        <v>34</v>
      </c>
      <c r="S1191" s="1" t="s">
        <v>391</v>
      </c>
      <c r="T1191" s="1" t="s">
        <v>36</v>
      </c>
      <c r="U1191" s="1" t="s">
        <v>6334</v>
      </c>
      <c r="V1191" s="1" t="s">
        <v>138</v>
      </c>
      <c r="W1191" s="1" t="s">
        <v>6335</v>
      </c>
      <c r="X1191" s="1">
        <v>10001147</v>
      </c>
      <c r="Z1191" s="1" t="s">
        <v>6336</v>
      </c>
      <c r="AA1191" s="1" t="s">
        <v>41</v>
      </c>
    </row>
    <row r="1192" spans="1:27" x14ac:dyDescent="0.3">
      <c r="A1192" s="1">
        <v>2016</v>
      </c>
      <c r="B1192" s="1" t="s">
        <v>6341</v>
      </c>
      <c r="C1192" s="1" t="s">
        <v>6342</v>
      </c>
      <c r="D1192" s="1" t="s">
        <v>6343</v>
      </c>
      <c r="E1192" s="1" t="s">
        <v>8668</v>
      </c>
      <c r="F1192" s="1" t="s">
        <v>66</v>
      </c>
      <c r="G1192" s="1" t="s">
        <v>6344</v>
      </c>
      <c r="H1192" s="1" t="s">
        <v>5170</v>
      </c>
      <c r="I1192" s="1" t="s">
        <v>6345</v>
      </c>
      <c r="J1192" s="1">
        <f t="shared" si="50"/>
        <v>90</v>
      </c>
      <c r="K1192" s="1">
        <f t="shared" si="51"/>
        <v>0.51111111111111107</v>
      </c>
      <c r="L1192" s="1" t="s">
        <v>6346</v>
      </c>
      <c r="M1192" s="1">
        <v>58.5</v>
      </c>
      <c r="N1192" s="1" t="s">
        <v>6347</v>
      </c>
      <c r="O1192" s="1">
        <v>45</v>
      </c>
      <c r="P1192" s="1" t="s">
        <v>3236</v>
      </c>
      <c r="Q1192" s="1" t="s">
        <v>33</v>
      </c>
      <c r="R1192" s="1" t="s">
        <v>34</v>
      </c>
      <c r="S1192" s="1" t="s">
        <v>391</v>
      </c>
      <c r="T1192" s="1" t="s">
        <v>36</v>
      </c>
      <c r="U1192" s="1" t="s">
        <v>6348</v>
      </c>
      <c r="V1192" s="1" t="s">
        <v>6349</v>
      </c>
      <c r="X1192" s="1">
        <v>10001148</v>
      </c>
      <c r="Z1192" s="1" t="s">
        <v>6350</v>
      </c>
      <c r="AA1192" s="1" t="s">
        <v>41</v>
      </c>
    </row>
    <row r="1193" spans="1:27" x14ac:dyDescent="0.3">
      <c r="A1193" s="1">
        <v>2016</v>
      </c>
      <c r="B1193" s="1" t="s">
        <v>6341</v>
      </c>
      <c r="C1193" s="1" t="s">
        <v>6342</v>
      </c>
      <c r="D1193" s="1" t="s">
        <v>6343</v>
      </c>
      <c r="E1193" s="1" t="s">
        <v>6351</v>
      </c>
      <c r="F1193" s="1" t="s">
        <v>66</v>
      </c>
      <c r="G1193" s="1" t="s">
        <v>6352</v>
      </c>
      <c r="H1193" s="1" t="s">
        <v>5170</v>
      </c>
      <c r="I1193" s="1" t="s">
        <v>6353</v>
      </c>
      <c r="J1193" s="1">
        <f t="shared" si="50"/>
        <v>90</v>
      </c>
      <c r="K1193" s="1">
        <f t="shared" si="51"/>
        <v>0.58888888888888891</v>
      </c>
      <c r="L1193" s="1" t="s">
        <v>6354</v>
      </c>
      <c r="M1193" s="1">
        <v>19.63</v>
      </c>
      <c r="N1193" s="1" t="s">
        <v>6347</v>
      </c>
      <c r="O1193" s="1">
        <v>45</v>
      </c>
      <c r="P1193" s="1" t="s">
        <v>6355</v>
      </c>
      <c r="Q1193" s="1" t="s">
        <v>33</v>
      </c>
      <c r="R1193" s="1" t="s">
        <v>34</v>
      </c>
      <c r="S1193" s="1" t="s">
        <v>391</v>
      </c>
      <c r="T1193" s="1" t="s">
        <v>36</v>
      </c>
      <c r="U1193" s="1" t="s">
        <v>6348</v>
      </c>
      <c r="V1193" s="1" t="s">
        <v>6349</v>
      </c>
      <c r="X1193" s="1">
        <v>10001149</v>
      </c>
      <c r="Z1193" s="1" t="s">
        <v>6350</v>
      </c>
      <c r="AA1193" s="1" t="s">
        <v>41</v>
      </c>
    </row>
    <row r="1194" spans="1:27" x14ac:dyDescent="0.3">
      <c r="A1194" s="1">
        <v>2016</v>
      </c>
      <c r="B1194" s="1" t="s">
        <v>6341</v>
      </c>
      <c r="C1194" s="1" t="s">
        <v>6342</v>
      </c>
      <c r="D1194" s="1" t="s">
        <v>6343</v>
      </c>
      <c r="E1194" s="1" t="s">
        <v>6351</v>
      </c>
      <c r="F1194" s="1" t="s">
        <v>66</v>
      </c>
      <c r="G1194" s="1" t="s">
        <v>6356</v>
      </c>
      <c r="H1194" s="1" t="s">
        <v>5170</v>
      </c>
      <c r="I1194" s="1" t="s">
        <v>6357</v>
      </c>
      <c r="J1194" s="1">
        <f t="shared" si="50"/>
        <v>90</v>
      </c>
      <c r="K1194" s="1">
        <f t="shared" si="51"/>
        <v>0.53333333333333333</v>
      </c>
      <c r="L1194" s="1" t="s">
        <v>6358</v>
      </c>
      <c r="M1194" s="1">
        <v>51.02</v>
      </c>
      <c r="N1194" s="1" t="s">
        <v>6359</v>
      </c>
      <c r="O1194" s="1">
        <v>45</v>
      </c>
      <c r="P1194" s="1" t="s">
        <v>6360</v>
      </c>
      <c r="Q1194" s="1" t="s">
        <v>33</v>
      </c>
      <c r="R1194" s="1" t="s">
        <v>34</v>
      </c>
      <c r="S1194" s="1" t="s">
        <v>391</v>
      </c>
      <c r="T1194" s="1" t="s">
        <v>36</v>
      </c>
      <c r="U1194" s="1" t="s">
        <v>6348</v>
      </c>
      <c r="V1194" s="1" t="s">
        <v>6349</v>
      </c>
      <c r="X1194" s="1">
        <v>10001150</v>
      </c>
      <c r="Z1194" s="1" t="s">
        <v>6350</v>
      </c>
      <c r="AA1194" s="1" t="s">
        <v>41</v>
      </c>
    </row>
    <row r="1195" spans="1:27" x14ac:dyDescent="0.3">
      <c r="A1195" s="1">
        <v>2016</v>
      </c>
      <c r="B1195" s="1" t="s">
        <v>6361</v>
      </c>
      <c r="C1195" s="1" t="s">
        <v>3455</v>
      </c>
      <c r="D1195" s="1" t="s">
        <v>6362</v>
      </c>
      <c r="E1195" s="1" t="s">
        <v>6363</v>
      </c>
      <c r="F1195" s="1" t="s">
        <v>26</v>
      </c>
      <c r="G1195" s="1" t="s">
        <v>6364</v>
      </c>
      <c r="H1195" s="1" t="s">
        <v>6365</v>
      </c>
      <c r="I1195" s="1" t="s">
        <v>6366</v>
      </c>
      <c r="J1195" s="1">
        <f t="shared" si="50"/>
        <v>90</v>
      </c>
      <c r="K1195" s="1">
        <f t="shared" si="51"/>
        <v>0.5444444444444444</v>
      </c>
      <c r="L1195" s="1" t="s">
        <v>36</v>
      </c>
      <c r="M1195" s="1" t="str">
        <f>IF(L1195="Not reported","N/A","")</f>
        <v>N/A</v>
      </c>
      <c r="N1195" s="1" t="s">
        <v>5475</v>
      </c>
      <c r="O1195" s="1">
        <v>40</v>
      </c>
      <c r="P1195" s="1" t="s">
        <v>6367</v>
      </c>
      <c r="Q1195" s="1" t="str">
        <f ca="1">IFERROR(__xludf.DUMMYFUNCTION("IFNA(IFS(REGEXMATCH(R1196,""MgCl""),""MgCl"",REGEXMATCH(R1196,""CaCl""),""CaCl"", REGEXMATCH(R1196,""MgCl CaCl""),""MgCl CaCl""),""None"")
"),"MgCl")</f>
        <v>MgCl</v>
      </c>
      <c r="R1195" s="1" t="s">
        <v>34</v>
      </c>
      <c r="S1195" s="1" t="s">
        <v>391</v>
      </c>
      <c r="T1195" s="1" t="s">
        <v>36</v>
      </c>
      <c r="U1195" s="1" t="s">
        <v>6368</v>
      </c>
      <c r="V1195" s="1" t="s">
        <v>38</v>
      </c>
      <c r="W1195" s="1" t="s">
        <v>91</v>
      </c>
      <c r="X1195" s="1">
        <v>10001151</v>
      </c>
      <c r="Z1195" s="1" t="s">
        <v>6369</v>
      </c>
      <c r="AA1195" s="1" t="s">
        <v>41</v>
      </c>
    </row>
    <row r="1196" spans="1:27" x14ac:dyDescent="0.3">
      <c r="A1196" s="1">
        <v>2016</v>
      </c>
      <c r="B1196" s="1" t="s">
        <v>6370</v>
      </c>
      <c r="C1196" s="1" t="s">
        <v>6371</v>
      </c>
      <c r="D1196" s="1" t="s">
        <v>6372</v>
      </c>
      <c r="E1196" s="1" t="s">
        <v>6373</v>
      </c>
      <c r="F1196" s="1" t="s">
        <v>66</v>
      </c>
      <c r="G1196" s="1" t="s">
        <v>301</v>
      </c>
      <c r="H1196" s="1" t="s">
        <v>6374</v>
      </c>
      <c r="I1196" s="1" t="s">
        <v>6375</v>
      </c>
      <c r="J1196" s="1">
        <f t="shared" si="50"/>
        <v>81</v>
      </c>
      <c r="K1196" s="1">
        <f t="shared" si="51"/>
        <v>0.64197530864197527</v>
      </c>
      <c r="L1196" s="1" t="s">
        <v>6376</v>
      </c>
      <c r="M1196" s="1">
        <v>51.46</v>
      </c>
      <c r="N1196" s="1" t="s">
        <v>6377</v>
      </c>
      <c r="O1196" s="1">
        <v>40</v>
      </c>
      <c r="P1196" s="1" t="s">
        <v>6378</v>
      </c>
      <c r="Q1196" s="1" t="s">
        <v>297</v>
      </c>
      <c r="R1196" s="1" t="s">
        <v>315</v>
      </c>
      <c r="S1196" s="1" t="s">
        <v>73</v>
      </c>
      <c r="T1196" s="1" t="s">
        <v>36</v>
      </c>
      <c r="U1196" s="1" t="s">
        <v>6379</v>
      </c>
      <c r="V1196" s="1" t="s">
        <v>38</v>
      </c>
      <c r="W1196" s="1" t="s">
        <v>91</v>
      </c>
      <c r="X1196" s="1">
        <v>10001152</v>
      </c>
      <c r="Z1196" s="1" t="s">
        <v>6380</v>
      </c>
      <c r="AA1196" s="1" t="s">
        <v>41</v>
      </c>
    </row>
    <row r="1197" spans="1:27" x14ac:dyDescent="0.3">
      <c r="A1197" s="1">
        <v>2016</v>
      </c>
      <c r="B1197" s="1" t="s">
        <v>6370</v>
      </c>
      <c r="C1197" s="1" t="s">
        <v>6371</v>
      </c>
      <c r="D1197" s="1" t="s">
        <v>6372</v>
      </c>
      <c r="E1197" s="1" t="s">
        <v>8669</v>
      </c>
      <c r="F1197" s="1" t="s">
        <v>66</v>
      </c>
      <c r="G1197" s="1" t="s">
        <v>6381</v>
      </c>
      <c r="H1197" s="1" t="s">
        <v>6374</v>
      </c>
      <c r="I1197" s="1" t="s">
        <v>6382</v>
      </c>
      <c r="J1197" s="1">
        <f t="shared" si="50"/>
        <v>78</v>
      </c>
      <c r="K1197" s="1">
        <f t="shared" si="51"/>
        <v>0.64102564102564108</v>
      </c>
      <c r="L1197" s="1" t="s">
        <v>6383</v>
      </c>
      <c r="M1197" s="1">
        <v>403.7</v>
      </c>
      <c r="N1197" s="1" t="s">
        <v>6377</v>
      </c>
      <c r="O1197" s="1">
        <v>40</v>
      </c>
      <c r="P1197" s="1" t="s">
        <v>6384</v>
      </c>
      <c r="Q1197" s="1" t="s">
        <v>297</v>
      </c>
      <c r="R1197" s="1" t="s">
        <v>315</v>
      </c>
      <c r="S1197" s="1" t="s">
        <v>73</v>
      </c>
      <c r="T1197" s="1" t="s">
        <v>36</v>
      </c>
      <c r="U1197" s="1" t="s">
        <v>6379</v>
      </c>
      <c r="V1197" s="1" t="s">
        <v>38</v>
      </c>
      <c r="W1197" s="1" t="s">
        <v>91</v>
      </c>
      <c r="X1197" s="1">
        <v>10001153</v>
      </c>
      <c r="Z1197" s="1" t="s">
        <v>6380</v>
      </c>
      <c r="AA1197" s="1" t="s">
        <v>41</v>
      </c>
    </row>
    <row r="1198" spans="1:27" x14ac:dyDescent="0.3">
      <c r="A1198" s="1">
        <v>2016</v>
      </c>
      <c r="B1198" s="1" t="s">
        <v>6370</v>
      </c>
      <c r="C1198" s="1" t="s">
        <v>6371</v>
      </c>
      <c r="D1198" s="1" t="s">
        <v>6372</v>
      </c>
      <c r="E1198" s="1" t="s">
        <v>6373</v>
      </c>
      <c r="F1198" s="1" t="s">
        <v>66</v>
      </c>
      <c r="G1198" s="1" t="s">
        <v>4449</v>
      </c>
      <c r="H1198" s="1" t="s">
        <v>6374</v>
      </c>
      <c r="I1198" s="1" t="s">
        <v>6385</v>
      </c>
      <c r="J1198" s="1">
        <f t="shared" si="50"/>
        <v>81</v>
      </c>
      <c r="K1198" s="1">
        <f t="shared" si="51"/>
        <v>0.65432098765432101</v>
      </c>
      <c r="L1198" s="1" t="s">
        <v>6386</v>
      </c>
      <c r="M1198" s="1">
        <v>543.29999999999995</v>
      </c>
      <c r="N1198" s="1" t="s">
        <v>6377</v>
      </c>
      <c r="O1198" s="1">
        <v>40</v>
      </c>
      <c r="P1198" s="1" t="s">
        <v>6384</v>
      </c>
      <c r="Q1198" s="1" t="s">
        <v>297</v>
      </c>
      <c r="R1198" s="1" t="s">
        <v>315</v>
      </c>
      <c r="S1198" s="1" t="s">
        <v>73</v>
      </c>
      <c r="T1198" s="1" t="s">
        <v>36</v>
      </c>
      <c r="U1198" s="1" t="s">
        <v>6379</v>
      </c>
      <c r="V1198" s="1" t="s">
        <v>38</v>
      </c>
      <c r="W1198" s="1" t="s">
        <v>91</v>
      </c>
      <c r="X1198" s="1">
        <v>10001154</v>
      </c>
      <c r="Z1198" s="1" t="s">
        <v>6380</v>
      </c>
      <c r="AA1198" s="1" t="s">
        <v>41</v>
      </c>
    </row>
    <row r="1199" spans="1:27" x14ac:dyDescent="0.3">
      <c r="A1199" s="1">
        <v>2016</v>
      </c>
      <c r="B1199" s="1" t="s">
        <v>6387</v>
      </c>
      <c r="C1199" s="1" t="s">
        <v>2259</v>
      </c>
      <c r="D1199" s="1" t="s">
        <v>6388</v>
      </c>
      <c r="E1199" s="1" t="s">
        <v>8670</v>
      </c>
      <c r="F1199" s="1" t="s">
        <v>66</v>
      </c>
      <c r="G1199" s="1" t="s">
        <v>292</v>
      </c>
      <c r="H1199" s="1" t="s">
        <v>6389</v>
      </c>
      <c r="I1199" s="1" t="s">
        <v>6390</v>
      </c>
      <c r="J1199" s="1">
        <f t="shared" si="50"/>
        <v>84</v>
      </c>
      <c r="K1199" s="1">
        <f t="shared" si="51"/>
        <v>0.5714285714285714</v>
      </c>
      <c r="L1199" s="1" t="s">
        <v>6391</v>
      </c>
      <c r="M1199" s="1">
        <v>22.62</v>
      </c>
      <c r="N1199" s="1" t="s">
        <v>6392</v>
      </c>
      <c r="O1199" s="1">
        <v>45</v>
      </c>
      <c r="P1199" s="1" t="s">
        <v>6393</v>
      </c>
      <c r="Q1199" s="1" t="s">
        <v>33</v>
      </c>
      <c r="R1199" s="1" t="s">
        <v>103</v>
      </c>
      <c r="S1199" s="1">
        <v>7.4</v>
      </c>
      <c r="T1199" s="1" t="s">
        <v>36</v>
      </c>
      <c r="U1199" s="1" t="s">
        <v>6394</v>
      </c>
      <c r="V1199" s="1" t="s">
        <v>38</v>
      </c>
      <c r="W1199" s="1" t="s">
        <v>91</v>
      </c>
      <c r="X1199" s="1">
        <v>10001155</v>
      </c>
      <c r="Z1199" s="1" t="s">
        <v>6395</v>
      </c>
      <c r="AA1199" s="1" t="s">
        <v>41</v>
      </c>
    </row>
    <row r="1200" spans="1:27" x14ac:dyDescent="0.3">
      <c r="A1200" s="1">
        <v>2016</v>
      </c>
      <c r="B1200" s="1" t="s">
        <v>6387</v>
      </c>
      <c r="C1200" s="1" t="s">
        <v>2259</v>
      </c>
      <c r="D1200" s="1" t="s">
        <v>6388</v>
      </c>
      <c r="E1200" s="1" t="s">
        <v>8670</v>
      </c>
      <c r="F1200" s="1" t="s">
        <v>66</v>
      </c>
      <c r="G1200" s="1" t="s">
        <v>6396</v>
      </c>
      <c r="H1200" s="1" t="s">
        <v>6389</v>
      </c>
      <c r="I1200" s="1" t="s">
        <v>6397</v>
      </c>
      <c r="J1200" s="1">
        <f t="shared" si="50"/>
        <v>84</v>
      </c>
      <c r="K1200" s="1">
        <f t="shared" si="51"/>
        <v>0.5714285714285714</v>
      </c>
      <c r="L1200" s="1" t="s">
        <v>6398</v>
      </c>
      <c r="M1200" s="1">
        <v>22.18</v>
      </c>
      <c r="N1200" s="1" t="s">
        <v>6392</v>
      </c>
      <c r="O1200" s="1">
        <v>45</v>
      </c>
      <c r="P1200" s="1" t="s">
        <v>6393</v>
      </c>
      <c r="Q1200" s="1" t="s">
        <v>33</v>
      </c>
      <c r="R1200" s="1" t="s">
        <v>103</v>
      </c>
      <c r="S1200" s="1">
        <v>7.4</v>
      </c>
      <c r="T1200" s="1" t="s">
        <v>36</v>
      </c>
      <c r="U1200" s="1" t="s">
        <v>6394</v>
      </c>
      <c r="V1200" s="1" t="s">
        <v>38</v>
      </c>
      <c r="W1200" s="1" t="s">
        <v>91</v>
      </c>
      <c r="X1200" s="1">
        <v>10001156</v>
      </c>
      <c r="Z1200" s="1" t="s">
        <v>6395</v>
      </c>
      <c r="AA1200" s="1" t="s">
        <v>41</v>
      </c>
    </row>
    <row r="1201" spans="1:27" x14ac:dyDescent="0.3">
      <c r="A1201" s="1">
        <v>2016</v>
      </c>
      <c r="B1201" s="1" t="s">
        <v>6387</v>
      </c>
      <c r="C1201" s="1" t="s">
        <v>2259</v>
      </c>
      <c r="D1201" s="1" t="s">
        <v>6388</v>
      </c>
      <c r="E1201" s="1" t="s">
        <v>8670</v>
      </c>
      <c r="F1201" s="1" t="s">
        <v>66</v>
      </c>
      <c r="G1201" s="1" t="s">
        <v>3147</v>
      </c>
      <c r="H1201" s="1" t="s">
        <v>6389</v>
      </c>
      <c r="I1201" s="1" t="s">
        <v>6399</v>
      </c>
      <c r="J1201" s="1">
        <f t="shared" si="50"/>
        <v>84</v>
      </c>
      <c r="K1201" s="1">
        <f t="shared" si="51"/>
        <v>0.54761904761904767</v>
      </c>
      <c r="L1201" s="1" t="s">
        <v>6400</v>
      </c>
      <c r="M1201" s="1">
        <v>65.790000000000006</v>
      </c>
      <c r="N1201" s="1" t="s">
        <v>6392</v>
      </c>
      <c r="O1201" s="1">
        <v>45</v>
      </c>
      <c r="P1201" s="1" t="s">
        <v>6393</v>
      </c>
      <c r="Q1201" s="1" t="s">
        <v>33</v>
      </c>
      <c r="R1201" s="1" t="s">
        <v>103</v>
      </c>
      <c r="S1201" s="1">
        <v>7.4</v>
      </c>
      <c r="T1201" s="1" t="s">
        <v>36</v>
      </c>
      <c r="U1201" s="1" t="s">
        <v>6394</v>
      </c>
      <c r="V1201" s="1" t="s">
        <v>38</v>
      </c>
      <c r="W1201" s="1" t="s">
        <v>91</v>
      </c>
      <c r="X1201" s="1">
        <v>10001157</v>
      </c>
      <c r="Z1201" s="1" t="s">
        <v>6395</v>
      </c>
      <c r="AA1201" s="1" t="s">
        <v>41</v>
      </c>
    </row>
    <row r="1202" spans="1:27" x14ac:dyDescent="0.3">
      <c r="A1202" s="1">
        <v>2016</v>
      </c>
      <c r="B1202" s="1" t="s">
        <v>6387</v>
      </c>
      <c r="C1202" s="1" t="s">
        <v>2259</v>
      </c>
      <c r="D1202" s="1" t="s">
        <v>6388</v>
      </c>
      <c r="E1202" s="1" t="s">
        <v>8670</v>
      </c>
      <c r="F1202" s="1" t="s">
        <v>66</v>
      </c>
      <c r="G1202" s="1" t="s">
        <v>6401</v>
      </c>
      <c r="H1202" s="1" t="s">
        <v>6389</v>
      </c>
      <c r="I1202" s="1" t="s">
        <v>6402</v>
      </c>
      <c r="J1202" s="1">
        <f t="shared" si="50"/>
        <v>85</v>
      </c>
      <c r="K1202" s="1">
        <f t="shared" si="51"/>
        <v>0.63529411764705879</v>
      </c>
      <c r="L1202" s="1" t="s">
        <v>6403</v>
      </c>
      <c r="M1202" s="1">
        <v>54.28</v>
      </c>
      <c r="N1202" s="1" t="s">
        <v>6392</v>
      </c>
      <c r="O1202" s="1">
        <v>45</v>
      </c>
      <c r="P1202" s="1" t="s">
        <v>6393</v>
      </c>
      <c r="Q1202" s="1" t="s">
        <v>33</v>
      </c>
      <c r="R1202" s="1" t="s">
        <v>103</v>
      </c>
      <c r="S1202" s="1">
        <v>7.4</v>
      </c>
      <c r="T1202" s="1" t="s">
        <v>36</v>
      </c>
      <c r="U1202" s="1" t="s">
        <v>6394</v>
      </c>
      <c r="V1202" s="1" t="s">
        <v>38</v>
      </c>
      <c r="W1202" s="1" t="s">
        <v>91</v>
      </c>
      <c r="X1202" s="1">
        <v>10001158</v>
      </c>
      <c r="Z1202" s="1" t="s">
        <v>6395</v>
      </c>
      <c r="AA1202" s="1" t="s">
        <v>41</v>
      </c>
    </row>
    <row r="1203" spans="1:27" x14ac:dyDescent="0.3">
      <c r="A1203" s="1">
        <v>2016</v>
      </c>
      <c r="B1203" s="1" t="s">
        <v>6387</v>
      </c>
      <c r="C1203" s="1" t="s">
        <v>2259</v>
      </c>
      <c r="D1203" s="1" t="s">
        <v>6388</v>
      </c>
      <c r="E1203" s="1" t="s">
        <v>6404</v>
      </c>
      <c r="F1203" s="1" t="s">
        <v>66</v>
      </c>
      <c r="G1203" s="1" t="s">
        <v>6405</v>
      </c>
      <c r="H1203" s="1" t="s">
        <v>6389</v>
      </c>
      <c r="I1203" s="1" t="s">
        <v>6406</v>
      </c>
      <c r="J1203" s="1">
        <f t="shared" si="50"/>
        <v>84</v>
      </c>
      <c r="K1203" s="1">
        <f t="shared" si="51"/>
        <v>0.54761904761904767</v>
      </c>
      <c r="L1203" s="1" t="s">
        <v>6407</v>
      </c>
      <c r="M1203" s="1">
        <v>49.69</v>
      </c>
      <c r="N1203" s="1" t="s">
        <v>6392</v>
      </c>
      <c r="O1203" s="1">
        <v>45</v>
      </c>
      <c r="P1203" s="1" t="s">
        <v>6393</v>
      </c>
      <c r="Q1203" s="1" t="s">
        <v>33</v>
      </c>
      <c r="R1203" s="1" t="s">
        <v>103</v>
      </c>
      <c r="S1203" s="1">
        <v>7.4</v>
      </c>
      <c r="T1203" s="1" t="s">
        <v>36</v>
      </c>
      <c r="U1203" s="1" t="s">
        <v>6394</v>
      </c>
      <c r="V1203" s="1" t="s">
        <v>38</v>
      </c>
      <c r="W1203" s="1" t="s">
        <v>91</v>
      </c>
      <c r="X1203" s="1">
        <v>10001159</v>
      </c>
      <c r="Z1203" s="1" t="s">
        <v>6395</v>
      </c>
      <c r="AA1203" s="1" t="s">
        <v>41</v>
      </c>
    </row>
    <row r="1204" spans="1:27" x14ac:dyDescent="0.3">
      <c r="A1204" s="1">
        <v>2016</v>
      </c>
      <c r="B1204" s="1" t="s">
        <v>6387</v>
      </c>
      <c r="C1204" s="1" t="s">
        <v>2259</v>
      </c>
      <c r="D1204" s="1" t="s">
        <v>6388</v>
      </c>
      <c r="E1204" s="1" t="s">
        <v>6404</v>
      </c>
      <c r="F1204" s="1" t="s">
        <v>66</v>
      </c>
      <c r="G1204" s="1" t="s">
        <v>1161</v>
      </c>
      <c r="H1204" s="1" t="s">
        <v>6389</v>
      </c>
      <c r="I1204" s="1" t="s">
        <v>6408</v>
      </c>
      <c r="J1204" s="1">
        <f t="shared" si="50"/>
        <v>85</v>
      </c>
      <c r="K1204" s="1">
        <f t="shared" si="51"/>
        <v>0.56470588235294117</v>
      </c>
      <c r="L1204" s="1" t="s">
        <v>6409</v>
      </c>
      <c r="M1204" s="1">
        <v>45.18</v>
      </c>
      <c r="N1204" s="1" t="s">
        <v>6392</v>
      </c>
      <c r="O1204" s="1">
        <v>45</v>
      </c>
      <c r="P1204" s="1" t="s">
        <v>6393</v>
      </c>
      <c r="Q1204" s="1" t="s">
        <v>33</v>
      </c>
      <c r="R1204" s="1" t="s">
        <v>103</v>
      </c>
      <c r="S1204" s="1">
        <v>7.4</v>
      </c>
      <c r="T1204" s="1" t="s">
        <v>36</v>
      </c>
      <c r="U1204" s="1" t="s">
        <v>6394</v>
      </c>
      <c r="V1204" s="1" t="s">
        <v>38</v>
      </c>
      <c r="W1204" s="1" t="s">
        <v>91</v>
      </c>
      <c r="X1204" s="1">
        <v>10001160</v>
      </c>
      <c r="Z1204" s="1" t="s">
        <v>6395</v>
      </c>
      <c r="AA1204" s="1" t="s">
        <v>41</v>
      </c>
    </row>
    <row r="1205" spans="1:27" x14ac:dyDescent="0.3">
      <c r="A1205" s="1">
        <v>2016</v>
      </c>
      <c r="B1205" s="1" t="s">
        <v>6387</v>
      </c>
      <c r="C1205" s="1" t="s">
        <v>2259</v>
      </c>
      <c r="D1205" s="1" t="s">
        <v>6388</v>
      </c>
      <c r="E1205" s="1" t="s">
        <v>6404</v>
      </c>
      <c r="F1205" s="1" t="s">
        <v>66</v>
      </c>
      <c r="G1205" s="1" t="s">
        <v>6410</v>
      </c>
      <c r="H1205" s="1" t="s">
        <v>6389</v>
      </c>
      <c r="I1205" s="1" t="s">
        <v>6411</v>
      </c>
      <c r="J1205" s="1">
        <f t="shared" si="50"/>
        <v>84</v>
      </c>
      <c r="K1205" s="1">
        <f t="shared" si="51"/>
        <v>0.52380952380952384</v>
      </c>
      <c r="L1205" s="1" t="s">
        <v>6412</v>
      </c>
      <c r="M1205" s="1">
        <v>62.8</v>
      </c>
      <c r="N1205" s="1" t="s">
        <v>6392</v>
      </c>
      <c r="O1205" s="1">
        <v>45</v>
      </c>
      <c r="P1205" s="1" t="s">
        <v>6393</v>
      </c>
      <c r="Q1205" s="1" t="s">
        <v>33</v>
      </c>
      <c r="R1205" s="1" t="s">
        <v>103</v>
      </c>
      <c r="S1205" s="1">
        <v>7.4</v>
      </c>
      <c r="T1205" s="1" t="s">
        <v>36</v>
      </c>
      <c r="U1205" s="1" t="s">
        <v>6394</v>
      </c>
      <c r="V1205" s="1" t="s">
        <v>38</v>
      </c>
      <c r="W1205" s="1" t="s">
        <v>91</v>
      </c>
      <c r="X1205" s="1">
        <v>10001161</v>
      </c>
      <c r="Z1205" s="1" t="s">
        <v>6395</v>
      </c>
      <c r="AA1205" s="1" t="s">
        <v>41</v>
      </c>
    </row>
    <row r="1206" spans="1:27" x14ac:dyDescent="0.3">
      <c r="A1206" s="1">
        <v>2016</v>
      </c>
      <c r="B1206" s="1" t="s">
        <v>6413</v>
      </c>
      <c r="C1206" s="1" t="s">
        <v>6414</v>
      </c>
      <c r="D1206" s="1" t="s">
        <v>6415</v>
      </c>
      <c r="E1206" s="1" t="s">
        <v>8671</v>
      </c>
      <c r="F1206" s="1" t="s">
        <v>66</v>
      </c>
      <c r="G1206" s="1" t="s">
        <v>6416</v>
      </c>
      <c r="H1206" s="1" t="s">
        <v>6417</v>
      </c>
      <c r="I1206" s="1" t="s">
        <v>6418</v>
      </c>
      <c r="J1206" s="1">
        <f t="shared" si="50"/>
        <v>97</v>
      </c>
      <c r="K1206" s="1">
        <f t="shared" si="51"/>
        <v>0.58762886597938147</v>
      </c>
      <c r="L1206" s="1" t="s">
        <v>36</v>
      </c>
      <c r="M1206" s="1" t="str">
        <f>IF(L1206="Not reported","N/A","")</f>
        <v>N/A</v>
      </c>
      <c r="N1206" s="1" t="s">
        <v>6419</v>
      </c>
      <c r="O1206" s="1">
        <v>50</v>
      </c>
      <c r="P1206" s="1" t="s">
        <v>6420</v>
      </c>
      <c r="Q1206" s="1" t="str">
        <f ca="1">IFERROR(__xludf.DUMMYFUNCTION("IFNA(IFS(REGEXMATCH(R1207,""MgCl""),""MgCl"",REGEXMATCH(R1207,""CaCl""),""CaCl"", REGEXMATCH(R1207,""MgCl CaCl""),""MgCl CaCl""),""None"")
"),"MgCl")</f>
        <v>MgCl</v>
      </c>
      <c r="R1206" s="1" t="s">
        <v>103</v>
      </c>
      <c r="S1206" s="1">
        <v>7</v>
      </c>
      <c r="T1206" s="1" t="s">
        <v>36</v>
      </c>
      <c r="U1206" s="1" t="s">
        <v>6421</v>
      </c>
      <c r="V1206" s="1" t="s">
        <v>38</v>
      </c>
      <c r="W1206" s="1" t="s">
        <v>91</v>
      </c>
      <c r="X1206" s="1">
        <v>10001162</v>
      </c>
      <c r="Z1206" s="1" t="s">
        <v>6422</v>
      </c>
      <c r="AA1206" s="1" t="s">
        <v>41</v>
      </c>
    </row>
    <row r="1207" spans="1:27" x14ac:dyDescent="0.3">
      <c r="A1207" s="1">
        <v>2016</v>
      </c>
      <c r="B1207" s="1" t="s">
        <v>6423</v>
      </c>
      <c r="C1207" s="1" t="s">
        <v>4801</v>
      </c>
      <c r="D1207" s="1" t="s">
        <v>6424</v>
      </c>
      <c r="E1207" s="1" t="s">
        <v>6425</v>
      </c>
      <c r="F1207" s="1" t="s">
        <v>66</v>
      </c>
      <c r="G1207" s="1" t="s">
        <v>6426</v>
      </c>
      <c r="H1207" s="1" t="s">
        <v>6427</v>
      </c>
      <c r="I1207" s="1" t="s">
        <v>6428</v>
      </c>
      <c r="J1207" s="1">
        <f t="shared" si="50"/>
        <v>102</v>
      </c>
      <c r="K1207" s="1">
        <f t="shared" si="51"/>
        <v>0.59803921568627449</v>
      </c>
      <c r="L1207" s="1" t="s">
        <v>6429</v>
      </c>
      <c r="M1207" s="1">
        <v>1.55E-2</v>
      </c>
      <c r="N1207" s="1" t="s">
        <v>6430</v>
      </c>
      <c r="O1207" s="1">
        <v>45</v>
      </c>
      <c r="P1207" s="1" t="s">
        <v>36</v>
      </c>
      <c r="Q1207" s="1" t="s">
        <v>57</v>
      </c>
      <c r="R1207" s="1" t="s">
        <v>58</v>
      </c>
      <c r="S1207" s="1" t="s">
        <v>59</v>
      </c>
      <c r="T1207" s="1" t="s">
        <v>36</v>
      </c>
      <c r="U1207" s="1" t="s">
        <v>6431</v>
      </c>
      <c r="V1207" s="1" t="s">
        <v>38</v>
      </c>
      <c r="W1207" s="1" t="s">
        <v>6432</v>
      </c>
      <c r="X1207" s="1">
        <v>10001163</v>
      </c>
      <c r="Z1207" s="1" t="s">
        <v>6433</v>
      </c>
      <c r="AA1207" s="1" t="s">
        <v>41</v>
      </c>
    </row>
    <row r="1208" spans="1:27" x14ac:dyDescent="0.3">
      <c r="A1208" s="1">
        <v>2016</v>
      </c>
      <c r="B1208" s="1" t="s">
        <v>6434</v>
      </c>
      <c r="C1208" s="1" t="s">
        <v>154</v>
      </c>
      <c r="D1208" s="1" t="s">
        <v>6435</v>
      </c>
      <c r="E1208" s="1" t="s">
        <v>8672</v>
      </c>
      <c r="F1208" s="1" t="s">
        <v>66</v>
      </c>
      <c r="G1208" s="1" t="s">
        <v>6436</v>
      </c>
      <c r="H1208" s="1" t="s">
        <v>6437</v>
      </c>
      <c r="I1208" s="1" t="s">
        <v>6438</v>
      </c>
      <c r="J1208" s="1">
        <f t="shared" si="50"/>
        <v>36</v>
      </c>
      <c r="K1208" s="1">
        <f t="shared" si="51"/>
        <v>0.55555555555555558</v>
      </c>
      <c r="L1208" s="1" t="s">
        <v>688</v>
      </c>
      <c r="M1208" s="1">
        <v>35</v>
      </c>
      <c r="N1208" s="1" t="s">
        <v>6439</v>
      </c>
      <c r="O1208" s="1">
        <v>25</v>
      </c>
      <c r="P1208" s="1" t="s">
        <v>6440</v>
      </c>
      <c r="Q1208" s="1" t="s">
        <v>57</v>
      </c>
      <c r="R1208" s="1" t="s">
        <v>103</v>
      </c>
      <c r="S1208" s="1">
        <v>7.4</v>
      </c>
      <c r="T1208" s="1" t="s">
        <v>36</v>
      </c>
      <c r="U1208" s="1" t="s">
        <v>6441</v>
      </c>
      <c r="V1208" s="1" t="s">
        <v>6442</v>
      </c>
      <c r="W1208" s="1" t="s">
        <v>91</v>
      </c>
      <c r="X1208" s="1">
        <v>10001164</v>
      </c>
      <c r="Z1208" s="1" t="s">
        <v>6443</v>
      </c>
      <c r="AA1208" s="1" t="s">
        <v>41</v>
      </c>
    </row>
    <row r="1209" spans="1:27" x14ac:dyDescent="0.3">
      <c r="A1209" s="1">
        <v>2016</v>
      </c>
      <c r="B1209" s="1" t="s">
        <v>6444</v>
      </c>
      <c r="C1209" s="1" t="s">
        <v>5316</v>
      </c>
      <c r="D1209" s="1" t="s">
        <v>6445</v>
      </c>
      <c r="E1209" s="1" t="s">
        <v>6446</v>
      </c>
      <c r="F1209" s="1" t="s">
        <v>26</v>
      </c>
      <c r="G1209" s="1" t="s">
        <v>6447</v>
      </c>
      <c r="H1209" s="1" t="s">
        <v>6448</v>
      </c>
      <c r="I1209" s="1" t="s">
        <v>6449</v>
      </c>
      <c r="J1209" s="1">
        <f t="shared" si="50"/>
        <v>89</v>
      </c>
      <c r="K1209" s="1">
        <f t="shared" si="51"/>
        <v>0.42696629213483145</v>
      </c>
      <c r="L1209" s="1" t="s">
        <v>6450</v>
      </c>
      <c r="M1209" s="1">
        <v>6</v>
      </c>
      <c r="N1209" s="1" t="s">
        <v>6451</v>
      </c>
      <c r="O1209" s="1">
        <v>43</v>
      </c>
      <c r="P1209" s="1" t="s">
        <v>6452</v>
      </c>
      <c r="Q1209" s="1" t="s">
        <v>57</v>
      </c>
      <c r="R1209" s="1" t="s">
        <v>34</v>
      </c>
      <c r="S1209" s="1" t="s">
        <v>466</v>
      </c>
      <c r="T1209" s="1" t="s">
        <v>6453</v>
      </c>
      <c r="U1209" s="1" t="s">
        <v>6454</v>
      </c>
      <c r="V1209" s="1" t="s">
        <v>6455</v>
      </c>
      <c r="W1209" s="1" t="s">
        <v>91</v>
      </c>
      <c r="X1209" s="1">
        <v>10001165</v>
      </c>
      <c r="Z1209" s="1" t="s">
        <v>6456</v>
      </c>
      <c r="AA1209" s="1" t="s">
        <v>41</v>
      </c>
    </row>
    <row r="1210" spans="1:27" x14ac:dyDescent="0.3">
      <c r="A1210" s="1">
        <v>2016</v>
      </c>
      <c r="B1210" s="1" t="s">
        <v>6457</v>
      </c>
      <c r="C1210" s="1" t="s">
        <v>4790</v>
      </c>
      <c r="D1210" s="1" t="s">
        <v>6458</v>
      </c>
      <c r="E1210" s="1" t="s">
        <v>8673</v>
      </c>
      <c r="F1210" s="1" t="s">
        <v>66</v>
      </c>
      <c r="G1210" s="1" t="s">
        <v>6459</v>
      </c>
      <c r="H1210" s="1" t="s">
        <v>6460</v>
      </c>
      <c r="I1210" s="1" t="s">
        <v>6461</v>
      </c>
      <c r="J1210" s="1">
        <f t="shared" si="50"/>
        <v>79</v>
      </c>
      <c r="K1210" s="1">
        <f t="shared" si="51"/>
        <v>0.59493670886075944</v>
      </c>
      <c r="L1210" s="1" t="s">
        <v>6462</v>
      </c>
      <c r="M1210" s="1">
        <v>32</v>
      </c>
      <c r="N1210" s="1" t="s">
        <v>2686</v>
      </c>
      <c r="O1210" s="1">
        <v>40</v>
      </c>
      <c r="P1210" s="1" t="s">
        <v>6463</v>
      </c>
      <c r="Q1210" s="1" t="s">
        <v>297</v>
      </c>
      <c r="R1210" s="1" t="s">
        <v>34</v>
      </c>
      <c r="S1210" s="1" t="s">
        <v>35</v>
      </c>
      <c r="T1210" s="1" t="s">
        <v>6464</v>
      </c>
      <c r="U1210" s="1" t="s">
        <v>6465</v>
      </c>
      <c r="V1210" s="1" t="s">
        <v>38</v>
      </c>
      <c r="W1210" s="1" t="s">
        <v>91</v>
      </c>
      <c r="X1210" s="1">
        <v>10001166</v>
      </c>
      <c r="Z1210" s="1" t="s">
        <v>6466</v>
      </c>
      <c r="AA1210" s="1" t="s">
        <v>41</v>
      </c>
    </row>
    <row r="1211" spans="1:27" x14ac:dyDescent="0.3">
      <c r="A1211" s="1">
        <v>2016</v>
      </c>
      <c r="B1211" s="1" t="s">
        <v>6457</v>
      </c>
      <c r="C1211" s="1" t="s">
        <v>4790</v>
      </c>
      <c r="D1211" s="1" t="s">
        <v>6458</v>
      </c>
      <c r="E1211" s="1" t="s">
        <v>6467</v>
      </c>
      <c r="F1211" s="1" t="s">
        <v>66</v>
      </c>
      <c r="G1211" s="1" t="s">
        <v>6468</v>
      </c>
      <c r="H1211" s="1" t="s">
        <v>6460</v>
      </c>
      <c r="I1211" s="1" t="s">
        <v>6469</v>
      </c>
      <c r="J1211" s="1">
        <f t="shared" si="50"/>
        <v>80</v>
      </c>
      <c r="K1211" s="1">
        <f t="shared" si="51"/>
        <v>0.61250000000000004</v>
      </c>
      <c r="L1211" s="1" t="s">
        <v>6470</v>
      </c>
      <c r="M1211" s="1">
        <v>101.62</v>
      </c>
      <c r="N1211" s="1" t="s">
        <v>2686</v>
      </c>
      <c r="O1211" s="1">
        <v>40</v>
      </c>
      <c r="P1211" s="1" t="s">
        <v>6471</v>
      </c>
      <c r="Q1211" s="1" t="s">
        <v>297</v>
      </c>
      <c r="R1211" s="1" t="s">
        <v>34</v>
      </c>
      <c r="S1211" s="1" t="s">
        <v>35</v>
      </c>
      <c r="T1211" s="1" t="s">
        <v>6464</v>
      </c>
      <c r="U1211" s="1" t="s">
        <v>6465</v>
      </c>
      <c r="V1211" s="1" t="s">
        <v>38</v>
      </c>
      <c r="W1211" s="1" t="s">
        <v>91</v>
      </c>
      <c r="X1211" s="1">
        <v>10001167</v>
      </c>
      <c r="Z1211" s="1" t="s">
        <v>6466</v>
      </c>
      <c r="AA1211" s="1" t="s">
        <v>41</v>
      </c>
    </row>
    <row r="1212" spans="1:27" x14ac:dyDescent="0.3">
      <c r="A1212" s="1">
        <v>2016</v>
      </c>
      <c r="B1212" s="1" t="s">
        <v>6472</v>
      </c>
      <c r="C1212" s="1" t="s">
        <v>4822</v>
      </c>
      <c r="D1212" s="1" t="s">
        <v>6473</v>
      </c>
      <c r="E1212" s="1" t="s">
        <v>6474</v>
      </c>
      <c r="F1212" s="1" t="s">
        <v>66</v>
      </c>
      <c r="G1212" s="1" t="s">
        <v>6475</v>
      </c>
      <c r="H1212" s="1" t="s">
        <v>6476</v>
      </c>
      <c r="I1212" s="1" t="s">
        <v>6477</v>
      </c>
      <c r="J1212" s="1">
        <f t="shared" si="50"/>
        <v>83</v>
      </c>
      <c r="K1212" s="1">
        <f t="shared" si="51"/>
        <v>0.54216867469879515</v>
      </c>
      <c r="L1212" s="1" t="s">
        <v>6478</v>
      </c>
      <c r="M1212" s="1">
        <v>0.2</v>
      </c>
      <c r="N1212" s="1" t="s">
        <v>6479</v>
      </c>
      <c r="O1212" s="1">
        <v>40</v>
      </c>
      <c r="P1212" s="1" t="s">
        <v>6480</v>
      </c>
      <c r="Q1212" s="1" t="s">
        <v>297</v>
      </c>
      <c r="R1212" s="1" t="s">
        <v>34</v>
      </c>
      <c r="S1212" s="1" t="s">
        <v>35</v>
      </c>
      <c r="T1212" s="1" t="s">
        <v>36</v>
      </c>
      <c r="U1212" s="1" t="s">
        <v>6481</v>
      </c>
      <c r="V1212" s="1" t="s">
        <v>38</v>
      </c>
      <c r="W1212" s="1" t="s">
        <v>6482</v>
      </c>
      <c r="X1212" s="1">
        <v>10001168</v>
      </c>
      <c r="Z1212" s="1" t="s">
        <v>6483</v>
      </c>
      <c r="AA1212" s="1" t="s">
        <v>41</v>
      </c>
    </row>
    <row r="1213" spans="1:27" x14ac:dyDescent="0.3">
      <c r="A1213" s="1">
        <v>2016</v>
      </c>
      <c r="B1213" s="1" t="s">
        <v>6472</v>
      </c>
      <c r="C1213" s="1" t="s">
        <v>4822</v>
      </c>
      <c r="D1213" s="1" t="s">
        <v>6473</v>
      </c>
      <c r="E1213" s="1" t="s">
        <v>6474</v>
      </c>
      <c r="F1213" s="1" t="s">
        <v>66</v>
      </c>
      <c r="G1213" s="1" t="s">
        <v>6484</v>
      </c>
      <c r="H1213" s="1" t="s">
        <v>6476</v>
      </c>
      <c r="I1213" s="1" t="s">
        <v>6485</v>
      </c>
      <c r="J1213" s="1">
        <f t="shared" si="50"/>
        <v>83</v>
      </c>
      <c r="K1213" s="1">
        <f t="shared" si="51"/>
        <v>0.54216867469879515</v>
      </c>
      <c r="L1213" s="1" t="s">
        <v>6486</v>
      </c>
      <c r="M1213" s="1">
        <v>1.52</v>
      </c>
      <c r="N1213" s="1" t="s">
        <v>6479</v>
      </c>
      <c r="O1213" s="1">
        <v>40</v>
      </c>
      <c r="P1213" s="1" t="s">
        <v>6480</v>
      </c>
      <c r="Q1213" s="1" t="s">
        <v>297</v>
      </c>
      <c r="R1213" s="1" t="s">
        <v>34</v>
      </c>
      <c r="S1213" s="1" t="s">
        <v>35</v>
      </c>
      <c r="T1213" s="1" t="s">
        <v>36</v>
      </c>
      <c r="U1213" s="1" t="s">
        <v>6481</v>
      </c>
      <c r="V1213" s="1" t="s">
        <v>38</v>
      </c>
      <c r="W1213" s="1" t="s">
        <v>6482</v>
      </c>
      <c r="X1213" s="1">
        <v>10001169</v>
      </c>
      <c r="Z1213" s="1" t="s">
        <v>6483</v>
      </c>
      <c r="AA1213" s="1" t="s">
        <v>41</v>
      </c>
    </row>
    <row r="1214" spans="1:27" x14ac:dyDescent="0.3">
      <c r="A1214" s="1">
        <v>2016</v>
      </c>
      <c r="B1214" s="1" t="s">
        <v>6487</v>
      </c>
      <c r="C1214" s="1" t="s">
        <v>6488</v>
      </c>
      <c r="D1214" s="1" t="s">
        <v>6489</v>
      </c>
      <c r="E1214" s="1" t="s">
        <v>6490</v>
      </c>
      <c r="F1214" s="1" t="s">
        <v>66</v>
      </c>
      <c r="G1214" s="1" t="s">
        <v>6436</v>
      </c>
      <c r="H1214" s="1" t="s">
        <v>6491</v>
      </c>
      <c r="I1214" s="1" t="s">
        <v>6492</v>
      </c>
      <c r="J1214" s="1">
        <f t="shared" si="50"/>
        <v>77</v>
      </c>
      <c r="K1214" s="1">
        <f t="shared" si="51"/>
        <v>0.45454545454545453</v>
      </c>
      <c r="L1214" s="1" t="s">
        <v>6493</v>
      </c>
      <c r="M1214" s="1">
        <v>3.3779999999999998E-2</v>
      </c>
      <c r="N1214" s="1" t="s">
        <v>6494</v>
      </c>
      <c r="O1214" s="1">
        <v>40</v>
      </c>
      <c r="P1214" s="1" t="s">
        <v>6495</v>
      </c>
      <c r="Q1214" s="1" t="s">
        <v>33</v>
      </c>
      <c r="R1214" s="1" t="s">
        <v>103</v>
      </c>
      <c r="S1214" s="1">
        <v>7.4</v>
      </c>
      <c r="T1214" s="1" t="s">
        <v>36</v>
      </c>
      <c r="U1214" s="1" t="s">
        <v>6496</v>
      </c>
      <c r="V1214" s="1" t="s">
        <v>38</v>
      </c>
      <c r="W1214" s="1" t="s">
        <v>91</v>
      </c>
      <c r="X1214" s="1">
        <v>10001170</v>
      </c>
      <c r="Z1214" s="1" t="s">
        <v>6497</v>
      </c>
      <c r="AA1214" s="1" t="s">
        <v>41</v>
      </c>
    </row>
    <row r="1215" spans="1:27" x14ac:dyDescent="0.3">
      <c r="A1215" s="1">
        <v>2016</v>
      </c>
      <c r="B1215" s="1" t="s">
        <v>6487</v>
      </c>
      <c r="C1215" s="1" t="s">
        <v>6488</v>
      </c>
      <c r="D1215" s="1" t="s">
        <v>6489</v>
      </c>
      <c r="E1215" s="1" t="s">
        <v>6490</v>
      </c>
      <c r="F1215" s="1" t="s">
        <v>66</v>
      </c>
      <c r="G1215" s="1" t="s">
        <v>1376</v>
      </c>
      <c r="H1215" s="1" t="s">
        <v>6491</v>
      </c>
      <c r="I1215" s="1" t="s">
        <v>6498</v>
      </c>
      <c r="J1215" s="1">
        <f t="shared" si="50"/>
        <v>75</v>
      </c>
      <c r="K1215" s="1">
        <f t="shared" si="51"/>
        <v>0.53333333333333333</v>
      </c>
      <c r="L1215" s="1" t="s">
        <v>6499</v>
      </c>
      <c r="M1215" s="1">
        <v>5.7489999999999999E-2</v>
      </c>
      <c r="N1215" s="1" t="s">
        <v>6494</v>
      </c>
      <c r="O1215" s="1">
        <v>40</v>
      </c>
      <c r="P1215" s="1" t="s">
        <v>6495</v>
      </c>
      <c r="Q1215" s="1" t="s">
        <v>33</v>
      </c>
      <c r="R1215" s="1" t="s">
        <v>103</v>
      </c>
      <c r="S1215" s="1">
        <v>7.4</v>
      </c>
      <c r="T1215" s="1" t="s">
        <v>36</v>
      </c>
      <c r="U1215" s="1" t="s">
        <v>6496</v>
      </c>
      <c r="V1215" s="1" t="s">
        <v>38</v>
      </c>
      <c r="W1215" s="1" t="s">
        <v>91</v>
      </c>
      <c r="X1215" s="1">
        <v>10001171</v>
      </c>
      <c r="Z1215" s="1" t="s">
        <v>6497</v>
      </c>
      <c r="AA1215" s="1" t="s">
        <v>41</v>
      </c>
    </row>
    <row r="1216" spans="1:27" x14ac:dyDescent="0.3">
      <c r="A1216" s="1">
        <v>2016</v>
      </c>
      <c r="B1216" s="1" t="s">
        <v>6500</v>
      </c>
      <c r="C1216" s="1" t="s">
        <v>1792</v>
      </c>
      <c r="D1216" s="1" t="s">
        <v>6501</v>
      </c>
      <c r="E1216" s="1" t="s">
        <v>6502</v>
      </c>
      <c r="F1216" s="1" t="s">
        <v>66</v>
      </c>
      <c r="G1216" s="1" t="s">
        <v>6503</v>
      </c>
      <c r="H1216" s="1" t="s">
        <v>6504</v>
      </c>
      <c r="I1216" s="1" t="s">
        <v>6505</v>
      </c>
      <c r="J1216" s="1">
        <f t="shared" si="50"/>
        <v>89</v>
      </c>
      <c r="K1216" s="1">
        <f t="shared" si="51"/>
        <v>0.5393258426966292</v>
      </c>
      <c r="L1216" s="1" t="s">
        <v>36</v>
      </c>
      <c r="M1216" s="1" t="str">
        <f>IF(L1216="Not reported","N/A","")</f>
        <v>N/A</v>
      </c>
      <c r="N1216" s="1" t="s">
        <v>6506</v>
      </c>
      <c r="O1216" s="1">
        <v>31</v>
      </c>
      <c r="P1216" s="1" t="s">
        <v>6507</v>
      </c>
      <c r="Q1216" s="1" t="str">
        <f ca="1">IFERROR(__xludf.DUMMYFUNCTION("IFNA(IFS(REGEXMATCH(R1217,""MgCl""),""MgCl"",REGEXMATCH(R1217,""CaCl""),""CaCl"", REGEXMATCH(R1217,""MgCl CaCl""),""MgCl CaCl""),""None"")
"),"CaCl")</f>
        <v>CaCl</v>
      </c>
      <c r="R1216" s="1" t="s">
        <v>34</v>
      </c>
      <c r="S1216" s="1" t="s">
        <v>356</v>
      </c>
      <c r="T1216" s="1" t="s">
        <v>6508</v>
      </c>
      <c r="U1216" s="1" t="s">
        <v>6509</v>
      </c>
      <c r="V1216" s="1" t="s">
        <v>38</v>
      </c>
      <c r="W1216" s="1" t="s">
        <v>91</v>
      </c>
      <c r="X1216" s="1">
        <v>10001172</v>
      </c>
      <c r="Z1216" s="1" t="s">
        <v>6510</v>
      </c>
      <c r="AA1216" s="1" t="s">
        <v>41</v>
      </c>
    </row>
    <row r="1217" spans="1:27" x14ac:dyDescent="0.3">
      <c r="A1217" s="1">
        <v>2016</v>
      </c>
      <c r="B1217" s="1" t="s">
        <v>6500</v>
      </c>
      <c r="C1217" s="1" t="s">
        <v>1792</v>
      </c>
      <c r="D1217" s="1" t="s">
        <v>6501</v>
      </c>
      <c r="E1217" s="1" t="s">
        <v>6502</v>
      </c>
      <c r="F1217" s="1" t="s">
        <v>66</v>
      </c>
      <c r="G1217" s="1" t="s">
        <v>6511</v>
      </c>
      <c r="H1217" s="1" t="s">
        <v>6504</v>
      </c>
      <c r="I1217" s="1" t="s">
        <v>6512</v>
      </c>
      <c r="J1217" s="1">
        <f t="shared" si="50"/>
        <v>89</v>
      </c>
      <c r="K1217" s="1">
        <f t="shared" si="51"/>
        <v>0.5056179775280899</v>
      </c>
      <c r="L1217" s="1" t="s">
        <v>6513</v>
      </c>
      <c r="M1217" s="1">
        <v>8.59</v>
      </c>
      <c r="N1217" s="1" t="s">
        <v>6506</v>
      </c>
      <c r="O1217" s="1">
        <v>31</v>
      </c>
      <c r="P1217" s="1" t="s">
        <v>6507</v>
      </c>
      <c r="Q1217" s="1" t="s">
        <v>796</v>
      </c>
      <c r="R1217" s="1" t="s">
        <v>34</v>
      </c>
      <c r="S1217" s="1" t="s">
        <v>356</v>
      </c>
      <c r="T1217" s="1" t="s">
        <v>6508</v>
      </c>
      <c r="U1217" s="1" t="s">
        <v>6509</v>
      </c>
      <c r="V1217" s="1" t="s">
        <v>38</v>
      </c>
      <c r="W1217" s="1" t="s">
        <v>91</v>
      </c>
      <c r="X1217" s="1">
        <v>10001173</v>
      </c>
      <c r="Z1217" s="1" t="s">
        <v>6510</v>
      </c>
      <c r="AA1217" s="1" t="s">
        <v>41</v>
      </c>
    </row>
    <row r="1218" spans="1:27" x14ac:dyDescent="0.3">
      <c r="A1218" s="1">
        <v>2016</v>
      </c>
      <c r="B1218" s="1" t="s">
        <v>6514</v>
      </c>
      <c r="C1218" s="1" t="s">
        <v>3112</v>
      </c>
      <c r="D1218" s="1" t="s">
        <v>6515</v>
      </c>
      <c r="E1218" s="1" t="s">
        <v>6516</v>
      </c>
      <c r="F1218" s="1" t="s">
        <v>66</v>
      </c>
      <c r="G1218" s="1" t="s">
        <v>6517</v>
      </c>
      <c r="H1218" s="1" t="s">
        <v>6518</v>
      </c>
      <c r="I1218" s="1" t="s">
        <v>6519</v>
      </c>
      <c r="J1218" s="1">
        <f t="shared" si="50"/>
        <v>56</v>
      </c>
      <c r="K1218" s="1">
        <f t="shared" si="51"/>
        <v>0.5714285714285714</v>
      </c>
      <c r="L1218" s="1" t="s">
        <v>1411</v>
      </c>
      <c r="M1218" s="1">
        <v>11</v>
      </c>
      <c r="N1218" s="1" t="s">
        <v>6520</v>
      </c>
      <c r="O1218" s="1">
        <v>20</v>
      </c>
      <c r="P1218" s="1" t="s">
        <v>6521</v>
      </c>
      <c r="Q1218" s="1" t="s">
        <v>297</v>
      </c>
      <c r="R1218" s="1" t="s">
        <v>34</v>
      </c>
      <c r="S1218" s="1" t="s">
        <v>35</v>
      </c>
      <c r="T1218" s="1" t="s">
        <v>36</v>
      </c>
      <c r="U1218" s="1" t="s">
        <v>6522</v>
      </c>
      <c r="V1218" s="1" t="s">
        <v>38</v>
      </c>
      <c r="W1218" s="1" t="s">
        <v>91</v>
      </c>
      <c r="X1218" s="1">
        <v>10001174</v>
      </c>
      <c r="Z1218" s="1" t="s">
        <v>3789</v>
      </c>
      <c r="AA1218" s="1" t="s">
        <v>41</v>
      </c>
    </row>
    <row r="1219" spans="1:27" x14ac:dyDescent="0.3">
      <c r="A1219" s="1">
        <v>2016</v>
      </c>
      <c r="B1219" s="1" t="s">
        <v>6523</v>
      </c>
      <c r="C1219" s="1" t="s">
        <v>3921</v>
      </c>
      <c r="D1219" s="1" t="s">
        <v>6524</v>
      </c>
      <c r="E1219" s="1" t="s">
        <v>6525</v>
      </c>
      <c r="F1219" s="1" t="s">
        <v>66</v>
      </c>
      <c r="G1219" s="1" t="s">
        <v>6526</v>
      </c>
      <c r="H1219" s="1" t="s">
        <v>6527</v>
      </c>
      <c r="I1219" s="1" t="s">
        <v>6528</v>
      </c>
      <c r="J1219" s="1">
        <f t="shared" si="50"/>
        <v>88</v>
      </c>
      <c r="K1219" s="1">
        <f t="shared" si="51"/>
        <v>0.54545454545454541</v>
      </c>
      <c r="L1219" s="1" t="s">
        <v>6529</v>
      </c>
      <c r="M1219" s="1">
        <v>56.33</v>
      </c>
      <c r="N1219" s="1" t="s">
        <v>6530</v>
      </c>
      <c r="O1219" s="1">
        <v>40</v>
      </c>
      <c r="P1219" s="1" t="s">
        <v>6531</v>
      </c>
      <c r="Q1219" s="1" t="s">
        <v>33</v>
      </c>
      <c r="R1219" s="1" t="s">
        <v>103</v>
      </c>
      <c r="S1219" s="1">
        <v>7.4</v>
      </c>
      <c r="T1219" s="1" t="s">
        <v>36</v>
      </c>
      <c r="U1219" s="1" t="s">
        <v>6532</v>
      </c>
      <c r="V1219" s="1" t="s">
        <v>38</v>
      </c>
      <c r="W1219" s="1" t="s">
        <v>91</v>
      </c>
      <c r="X1219" s="1">
        <v>10001175</v>
      </c>
      <c r="Z1219" s="1" t="s">
        <v>6533</v>
      </c>
      <c r="AA1219" s="1" t="s">
        <v>41</v>
      </c>
    </row>
    <row r="1220" spans="1:27" x14ac:dyDescent="0.3">
      <c r="A1220" s="1">
        <v>2016</v>
      </c>
      <c r="B1220" s="1" t="s">
        <v>6523</v>
      </c>
      <c r="C1220" s="1" t="s">
        <v>3921</v>
      </c>
      <c r="D1220" s="1" t="s">
        <v>6524</v>
      </c>
      <c r="E1220" s="1" t="s">
        <v>6525</v>
      </c>
      <c r="F1220" s="1" t="s">
        <v>66</v>
      </c>
      <c r="G1220" s="1" t="s">
        <v>6534</v>
      </c>
      <c r="H1220" s="1" t="s">
        <v>6527</v>
      </c>
      <c r="I1220" s="1" t="s">
        <v>6535</v>
      </c>
      <c r="J1220" s="1">
        <f t="shared" si="50"/>
        <v>72</v>
      </c>
      <c r="K1220" s="1">
        <f t="shared" si="51"/>
        <v>0.43055555555555558</v>
      </c>
      <c r="L1220" s="1" t="s">
        <v>6536</v>
      </c>
      <c r="M1220" s="1">
        <v>87.03</v>
      </c>
      <c r="N1220" s="1" t="s">
        <v>6530</v>
      </c>
      <c r="O1220" s="1">
        <v>40</v>
      </c>
      <c r="P1220" s="1" t="s">
        <v>6531</v>
      </c>
      <c r="Q1220" s="1" t="s">
        <v>33</v>
      </c>
      <c r="R1220" s="1" t="s">
        <v>103</v>
      </c>
      <c r="S1220" s="1">
        <v>7.4</v>
      </c>
      <c r="T1220" s="1" t="s">
        <v>36</v>
      </c>
      <c r="U1220" s="1" t="s">
        <v>6532</v>
      </c>
      <c r="V1220" s="1" t="s">
        <v>38</v>
      </c>
      <c r="W1220" s="1" t="s">
        <v>91</v>
      </c>
      <c r="X1220" s="1">
        <v>10001176</v>
      </c>
      <c r="Z1220" s="1" t="s">
        <v>6533</v>
      </c>
      <c r="AA1220" s="1" t="s">
        <v>41</v>
      </c>
    </row>
    <row r="1221" spans="1:27" x14ac:dyDescent="0.3">
      <c r="A1221" s="1">
        <v>2016</v>
      </c>
      <c r="B1221" s="1" t="s">
        <v>6523</v>
      </c>
      <c r="C1221" s="1" t="s">
        <v>3921</v>
      </c>
      <c r="D1221" s="1" t="s">
        <v>6524</v>
      </c>
      <c r="E1221" s="1" t="s">
        <v>6525</v>
      </c>
      <c r="F1221" s="1" t="s">
        <v>66</v>
      </c>
      <c r="G1221" s="1" t="s">
        <v>6537</v>
      </c>
      <c r="H1221" s="1" t="s">
        <v>6527</v>
      </c>
      <c r="I1221" s="1" t="s">
        <v>6538</v>
      </c>
      <c r="J1221" s="1">
        <f t="shared" si="50"/>
        <v>88</v>
      </c>
      <c r="K1221" s="1">
        <f t="shared" si="51"/>
        <v>0.57954545454545459</v>
      </c>
      <c r="L1221" s="1" t="s">
        <v>6539</v>
      </c>
      <c r="M1221" s="1">
        <v>11.97</v>
      </c>
      <c r="N1221" s="1" t="s">
        <v>6530</v>
      </c>
      <c r="O1221" s="1">
        <v>40</v>
      </c>
      <c r="P1221" s="1" t="s">
        <v>6531</v>
      </c>
      <c r="Q1221" s="1" t="s">
        <v>33</v>
      </c>
      <c r="R1221" s="1" t="s">
        <v>103</v>
      </c>
      <c r="S1221" s="1">
        <v>7.4</v>
      </c>
      <c r="T1221" s="1" t="s">
        <v>36</v>
      </c>
      <c r="U1221" s="1" t="s">
        <v>6532</v>
      </c>
      <c r="V1221" s="1" t="s">
        <v>38</v>
      </c>
      <c r="W1221" s="1" t="s">
        <v>91</v>
      </c>
      <c r="X1221" s="1">
        <v>10001177</v>
      </c>
      <c r="Z1221" s="1" t="s">
        <v>6533</v>
      </c>
      <c r="AA1221" s="1" t="s">
        <v>41</v>
      </c>
    </row>
    <row r="1222" spans="1:27" x14ac:dyDescent="0.3">
      <c r="A1222" s="1">
        <v>2016</v>
      </c>
      <c r="B1222" s="1" t="s">
        <v>6523</v>
      </c>
      <c r="C1222" s="1" t="s">
        <v>3921</v>
      </c>
      <c r="D1222" s="1" t="s">
        <v>6524</v>
      </c>
      <c r="E1222" s="1" t="s">
        <v>6525</v>
      </c>
      <c r="F1222" s="1" t="s">
        <v>66</v>
      </c>
      <c r="G1222" s="1" t="s">
        <v>6540</v>
      </c>
      <c r="H1222" s="1" t="s">
        <v>6527</v>
      </c>
      <c r="I1222" s="1" t="s">
        <v>6541</v>
      </c>
      <c r="J1222" s="1">
        <f t="shared" si="50"/>
        <v>128</v>
      </c>
      <c r="K1222" s="1">
        <f t="shared" si="51"/>
        <v>0.6015625</v>
      </c>
      <c r="L1222" s="1" t="s">
        <v>6542</v>
      </c>
      <c r="M1222" s="1">
        <v>161</v>
      </c>
      <c r="N1222" s="1" t="s">
        <v>6530</v>
      </c>
      <c r="O1222" s="1">
        <v>40</v>
      </c>
      <c r="P1222" s="1" t="s">
        <v>6531</v>
      </c>
      <c r="Q1222" s="1" t="s">
        <v>33</v>
      </c>
      <c r="R1222" s="1" t="s">
        <v>103</v>
      </c>
      <c r="S1222" s="1">
        <v>7.4</v>
      </c>
      <c r="T1222" s="1" t="s">
        <v>36</v>
      </c>
      <c r="U1222" s="1" t="s">
        <v>6532</v>
      </c>
      <c r="V1222" s="1" t="s">
        <v>38</v>
      </c>
      <c r="W1222" s="1" t="s">
        <v>91</v>
      </c>
      <c r="X1222" s="1">
        <v>10001178</v>
      </c>
      <c r="Z1222" s="1" t="s">
        <v>6533</v>
      </c>
      <c r="AA1222" s="1" t="s">
        <v>41</v>
      </c>
    </row>
    <row r="1223" spans="1:27" x14ac:dyDescent="0.3">
      <c r="A1223" s="1">
        <v>2017</v>
      </c>
      <c r="B1223" s="1" t="s">
        <v>6543</v>
      </c>
      <c r="C1223" s="1" t="s">
        <v>2682</v>
      </c>
      <c r="D1223" s="1" t="s">
        <v>6544</v>
      </c>
      <c r="E1223" s="1" t="s">
        <v>6545</v>
      </c>
      <c r="F1223" s="1" t="s">
        <v>66</v>
      </c>
      <c r="G1223" s="1" t="s">
        <v>2761</v>
      </c>
      <c r="H1223" s="1" t="s">
        <v>6546</v>
      </c>
      <c r="I1223" s="1" t="s">
        <v>6547</v>
      </c>
      <c r="J1223" s="1">
        <f t="shared" si="50"/>
        <v>100</v>
      </c>
      <c r="K1223" s="1">
        <f t="shared" si="51"/>
        <v>0.52</v>
      </c>
      <c r="L1223" s="1" t="s">
        <v>6548</v>
      </c>
      <c r="M1223" s="1">
        <v>24</v>
      </c>
      <c r="N1223" s="1" t="s">
        <v>6549</v>
      </c>
      <c r="O1223" s="1">
        <v>60</v>
      </c>
      <c r="P1223" s="1" t="s">
        <v>6550</v>
      </c>
      <c r="Q1223" s="1" t="s">
        <v>33</v>
      </c>
      <c r="R1223" s="1" t="s">
        <v>34</v>
      </c>
      <c r="S1223" s="1" t="s">
        <v>391</v>
      </c>
      <c r="T1223" s="1" t="s">
        <v>36</v>
      </c>
      <c r="U1223" s="1" t="s">
        <v>6551</v>
      </c>
      <c r="V1223" s="1" t="s">
        <v>38</v>
      </c>
      <c r="W1223" s="1" t="s">
        <v>91</v>
      </c>
      <c r="X1223" s="1">
        <v>10001179</v>
      </c>
      <c r="Z1223" s="1" t="s">
        <v>6552</v>
      </c>
      <c r="AA1223" s="1" t="s">
        <v>41</v>
      </c>
    </row>
    <row r="1224" spans="1:27" x14ac:dyDescent="0.3">
      <c r="A1224" s="1">
        <v>2017</v>
      </c>
      <c r="B1224" s="1" t="s">
        <v>6543</v>
      </c>
      <c r="C1224" s="1" t="s">
        <v>2682</v>
      </c>
      <c r="D1224" s="1" t="s">
        <v>6544</v>
      </c>
      <c r="E1224" s="1" t="s">
        <v>6545</v>
      </c>
      <c r="F1224" s="1" t="s">
        <v>66</v>
      </c>
      <c r="G1224" s="1" t="s">
        <v>6553</v>
      </c>
      <c r="H1224" s="1" t="s">
        <v>6546</v>
      </c>
      <c r="I1224" s="1" t="s">
        <v>6554</v>
      </c>
      <c r="J1224" s="1">
        <f t="shared" si="50"/>
        <v>100</v>
      </c>
      <c r="K1224" s="1">
        <f t="shared" si="51"/>
        <v>0.53</v>
      </c>
      <c r="L1224" s="1" t="s">
        <v>6555</v>
      </c>
      <c r="M1224" s="1">
        <v>134</v>
      </c>
      <c r="N1224" s="1" t="s">
        <v>6549</v>
      </c>
      <c r="O1224" s="1">
        <v>60</v>
      </c>
      <c r="P1224" s="1" t="s">
        <v>6550</v>
      </c>
      <c r="Q1224" s="1" t="s">
        <v>33</v>
      </c>
      <c r="R1224" s="1" t="s">
        <v>34</v>
      </c>
      <c r="S1224" s="1" t="s">
        <v>391</v>
      </c>
      <c r="T1224" s="1" t="s">
        <v>36</v>
      </c>
      <c r="U1224" s="1" t="s">
        <v>6551</v>
      </c>
      <c r="V1224" s="1" t="s">
        <v>38</v>
      </c>
      <c r="W1224" s="1" t="s">
        <v>91</v>
      </c>
      <c r="X1224" s="1">
        <v>10001180</v>
      </c>
      <c r="Z1224" s="1" t="s">
        <v>6552</v>
      </c>
      <c r="AA1224" s="1" t="s">
        <v>41</v>
      </c>
    </row>
    <row r="1225" spans="1:27" x14ac:dyDescent="0.3">
      <c r="A1225" s="1">
        <v>2017</v>
      </c>
      <c r="B1225" s="1" t="s">
        <v>6556</v>
      </c>
      <c r="C1225" s="1" t="s">
        <v>5316</v>
      </c>
      <c r="D1225" s="1" t="s">
        <v>6557</v>
      </c>
      <c r="E1225" s="1" t="s">
        <v>8674</v>
      </c>
      <c r="F1225" s="1" t="s">
        <v>66</v>
      </c>
      <c r="G1225" s="1" t="s">
        <v>6558</v>
      </c>
      <c r="H1225" s="1" t="s">
        <v>6559</v>
      </c>
      <c r="I1225" s="1" t="s">
        <v>6560</v>
      </c>
      <c r="J1225" s="1">
        <f t="shared" si="50"/>
        <v>62</v>
      </c>
      <c r="K1225" s="1">
        <f t="shared" si="51"/>
        <v>0.59677419354838712</v>
      </c>
      <c r="L1225" s="1" t="s">
        <v>6561</v>
      </c>
      <c r="M1225" s="1">
        <v>11.84</v>
      </c>
      <c r="N1225" s="1" t="s">
        <v>6562</v>
      </c>
      <c r="O1225" s="1">
        <v>30</v>
      </c>
      <c r="P1225" s="1" t="s">
        <v>6563</v>
      </c>
      <c r="Q1225" s="1" t="s">
        <v>33</v>
      </c>
      <c r="R1225" s="1" t="s">
        <v>34</v>
      </c>
      <c r="S1225" s="1" t="s">
        <v>391</v>
      </c>
      <c r="T1225" s="1" t="s">
        <v>36</v>
      </c>
      <c r="U1225" s="1" t="s">
        <v>6564</v>
      </c>
      <c r="V1225" s="1" t="s">
        <v>38</v>
      </c>
      <c r="W1225" s="1" t="s">
        <v>91</v>
      </c>
      <c r="X1225" s="1">
        <v>10001181</v>
      </c>
      <c r="Z1225" s="1" t="s">
        <v>6565</v>
      </c>
      <c r="AA1225" s="1" t="s">
        <v>41</v>
      </c>
    </row>
    <row r="1226" spans="1:27" x14ac:dyDescent="0.3">
      <c r="A1226" s="1">
        <v>2017</v>
      </c>
      <c r="B1226" s="1" t="s">
        <v>6566</v>
      </c>
      <c r="C1226" s="1" t="s">
        <v>6567</v>
      </c>
      <c r="D1226" s="1" t="s">
        <v>6568</v>
      </c>
      <c r="E1226" s="1" t="s">
        <v>6569</v>
      </c>
      <c r="F1226" s="1" t="s">
        <v>66</v>
      </c>
      <c r="G1226" s="1" t="s">
        <v>6570</v>
      </c>
      <c r="H1226" s="1" t="s">
        <v>6571</v>
      </c>
      <c r="I1226" s="1" t="s">
        <v>6572</v>
      </c>
      <c r="J1226" s="1">
        <f t="shared" si="50"/>
        <v>80</v>
      </c>
      <c r="K1226" s="1">
        <f t="shared" si="51"/>
        <v>0.61250000000000004</v>
      </c>
      <c r="L1226" s="1" t="s">
        <v>6573</v>
      </c>
      <c r="M1226" s="1">
        <v>10.69</v>
      </c>
      <c r="N1226" s="1" t="s">
        <v>4436</v>
      </c>
      <c r="O1226" s="1">
        <v>40</v>
      </c>
      <c r="P1226" s="1" t="s">
        <v>6574</v>
      </c>
      <c r="Q1226" s="1" t="s">
        <v>57</v>
      </c>
      <c r="R1226" s="1" t="s">
        <v>103</v>
      </c>
      <c r="S1226" s="1" t="s">
        <v>356</v>
      </c>
      <c r="T1226" s="1" t="s">
        <v>36</v>
      </c>
      <c r="U1226" s="1" t="s">
        <v>6575</v>
      </c>
      <c r="V1226" s="1" t="s">
        <v>38</v>
      </c>
      <c r="W1226" s="1" t="s">
        <v>6576</v>
      </c>
      <c r="X1226" s="1">
        <v>10001182</v>
      </c>
      <c r="Z1226" s="1" t="s">
        <v>6577</v>
      </c>
      <c r="AA1226" s="1" t="s">
        <v>41</v>
      </c>
    </row>
    <row r="1227" spans="1:27" x14ac:dyDescent="0.3">
      <c r="A1227" s="1">
        <v>2017</v>
      </c>
      <c r="B1227" s="1" t="s">
        <v>6578</v>
      </c>
      <c r="C1227" s="1" t="s">
        <v>4822</v>
      </c>
      <c r="D1227" s="1" t="s">
        <v>6579</v>
      </c>
      <c r="E1227" s="1" t="s">
        <v>6580</v>
      </c>
      <c r="F1227" s="1" t="s">
        <v>66</v>
      </c>
      <c r="G1227" s="1" t="s">
        <v>6581</v>
      </c>
      <c r="H1227" s="1" t="s">
        <v>6582</v>
      </c>
      <c r="I1227" s="1" t="s">
        <v>6583</v>
      </c>
      <c r="J1227" s="1">
        <f t="shared" si="50"/>
        <v>80</v>
      </c>
      <c r="K1227" s="1">
        <f t="shared" si="51"/>
        <v>0.4375</v>
      </c>
      <c r="L1227" s="1" t="s">
        <v>6584</v>
      </c>
      <c r="M1227" s="1">
        <v>54.22</v>
      </c>
      <c r="N1227" s="1" t="s">
        <v>4436</v>
      </c>
      <c r="O1227" s="1">
        <v>40</v>
      </c>
      <c r="P1227" s="1" t="s">
        <v>6585</v>
      </c>
      <c r="Q1227" s="1" t="s">
        <v>33</v>
      </c>
      <c r="R1227" s="1" t="s">
        <v>34</v>
      </c>
      <c r="S1227" s="1" t="s">
        <v>73</v>
      </c>
      <c r="T1227" s="1" t="s">
        <v>36</v>
      </c>
      <c r="U1227" s="1" t="s">
        <v>6586</v>
      </c>
      <c r="V1227" s="1" t="s">
        <v>38</v>
      </c>
      <c r="W1227" s="1" t="s">
        <v>91</v>
      </c>
      <c r="X1227" s="1">
        <v>10001183</v>
      </c>
      <c r="Z1227" s="1" t="s">
        <v>6587</v>
      </c>
      <c r="AA1227" s="1" t="s">
        <v>41</v>
      </c>
    </row>
    <row r="1228" spans="1:27" x14ac:dyDescent="0.3">
      <c r="A1228" s="1">
        <v>2017</v>
      </c>
      <c r="B1228" s="1" t="s">
        <v>6588</v>
      </c>
      <c r="C1228" s="1" t="s">
        <v>2191</v>
      </c>
      <c r="D1228" s="1" t="s">
        <v>6589</v>
      </c>
      <c r="E1228" s="1" t="s">
        <v>8675</v>
      </c>
      <c r="F1228" s="1" t="s">
        <v>66</v>
      </c>
      <c r="G1228" s="1" t="s">
        <v>6590</v>
      </c>
      <c r="H1228" s="1" t="s">
        <v>4505</v>
      </c>
      <c r="I1228" s="1" t="s">
        <v>6591</v>
      </c>
      <c r="J1228" s="1">
        <f t="shared" si="50"/>
        <v>117</v>
      </c>
      <c r="K1228" s="1">
        <f t="shared" si="51"/>
        <v>0.4358974358974359</v>
      </c>
      <c r="L1228" s="1" t="s">
        <v>6592</v>
      </c>
      <c r="M1228" s="1">
        <v>107.6</v>
      </c>
      <c r="N1228" s="1" t="s">
        <v>6593</v>
      </c>
      <c r="O1228" s="1">
        <v>80</v>
      </c>
      <c r="P1228" s="1" t="s">
        <v>6594</v>
      </c>
      <c r="Q1228" s="1" t="s">
        <v>33</v>
      </c>
      <c r="R1228" s="1" t="s">
        <v>34</v>
      </c>
      <c r="S1228" s="1">
        <v>7.4</v>
      </c>
      <c r="T1228" s="1" t="s">
        <v>36</v>
      </c>
      <c r="U1228" s="1" t="s">
        <v>6595</v>
      </c>
      <c r="V1228" s="1" t="s">
        <v>38</v>
      </c>
      <c r="W1228" s="1" t="s">
        <v>91</v>
      </c>
      <c r="X1228" s="1">
        <v>10001184</v>
      </c>
      <c r="Z1228" s="1" t="s">
        <v>6596</v>
      </c>
      <c r="AA1228" s="1" t="s">
        <v>41</v>
      </c>
    </row>
    <row r="1229" spans="1:27" x14ac:dyDescent="0.3">
      <c r="A1229" s="1">
        <v>2017</v>
      </c>
      <c r="B1229" s="1" t="s">
        <v>6597</v>
      </c>
      <c r="C1229" s="1" t="s">
        <v>5627</v>
      </c>
      <c r="D1229" s="1" t="s">
        <v>6598</v>
      </c>
      <c r="E1229" s="1" t="s">
        <v>6599</v>
      </c>
      <c r="F1229" s="1" t="s">
        <v>66</v>
      </c>
      <c r="G1229" s="1" t="s">
        <v>6600</v>
      </c>
      <c r="H1229" s="1" t="s">
        <v>6601</v>
      </c>
      <c r="I1229" s="1" t="s">
        <v>6602</v>
      </c>
      <c r="J1229" s="1">
        <f t="shared" si="50"/>
        <v>81</v>
      </c>
      <c r="K1229" s="1">
        <f t="shared" si="51"/>
        <v>0.46913580246913578</v>
      </c>
      <c r="L1229" s="1" t="s">
        <v>6603</v>
      </c>
      <c r="M1229" s="1">
        <v>52.7</v>
      </c>
      <c r="N1229" s="1" t="s">
        <v>6604</v>
      </c>
      <c r="O1229" s="1">
        <v>45</v>
      </c>
      <c r="P1229" s="1" t="s">
        <v>6605</v>
      </c>
      <c r="Q1229" s="1" t="s">
        <v>33</v>
      </c>
      <c r="R1229" s="1" t="s">
        <v>103</v>
      </c>
      <c r="S1229" s="1">
        <v>7.4</v>
      </c>
      <c r="T1229" s="1" t="s">
        <v>36</v>
      </c>
      <c r="U1229" s="1" t="s">
        <v>6606</v>
      </c>
      <c r="V1229" s="1" t="s">
        <v>38</v>
      </c>
      <c r="W1229" s="1" t="s">
        <v>91</v>
      </c>
      <c r="X1229" s="1">
        <v>10001185</v>
      </c>
      <c r="Z1229" s="1" t="s">
        <v>6607</v>
      </c>
      <c r="AA1229" s="1" t="s">
        <v>41</v>
      </c>
    </row>
    <row r="1230" spans="1:27" x14ac:dyDescent="0.3">
      <c r="A1230" s="1">
        <v>2017</v>
      </c>
      <c r="B1230" s="1" t="s">
        <v>6608</v>
      </c>
      <c r="C1230" s="1" t="s">
        <v>4822</v>
      </c>
      <c r="D1230" s="1" t="s">
        <v>6609</v>
      </c>
      <c r="E1230" s="1" t="s">
        <v>8676</v>
      </c>
      <c r="F1230" s="1" t="s">
        <v>66</v>
      </c>
      <c r="G1230" s="1" t="s">
        <v>6610</v>
      </c>
      <c r="H1230" s="1" t="s">
        <v>6611</v>
      </c>
      <c r="I1230" s="1" t="s">
        <v>6612</v>
      </c>
      <c r="J1230" s="1">
        <f t="shared" si="50"/>
        <v>70</v>
      </c>
      <c r="K1230" s="1">
        <f t="shared" si="51"/>
        <v>0.6428571428571429</v>
      </c>
      <c r="L1230" s="1" t="s">
        <v>6613</v>
      </c>
      <c r="M1230" s="1">
        <v>2.5</v>
      </c>
      <c r="N1230" s="1" t="s">
        <v>6614</v>
      </c>
      <c r="O1230" s="1">
        <v>30</v>
      </c>
      <c r="P1230" s="1" t="s">
        <v>6615</v>
      </c>
      <c r="Q1230" s="1" t="s">
        <v>57</v>
      </c>
      <c r="R1230" s="1" t="s">
        <v>103</v>
      </c>
      <c r="S1230" s="1" t="s">
        <v>35</v>
      </c>
      <c r="T1230" s="1" t="s">
        <v>6616</v>
      </c>
      <c r="U1230" s="1" t="s">
        <v>6617</v>
      </c>
      <c r="V1230" s="1" t="s">
        <v>38</v>
      </c>
      <c r="W1230" s="1" t="s">
        <v>91</v>
      </c>
      <c r="X1230" s="1">
        <v>10001186</v>
      </c>
      <c r="Z1230" s="1" t="s">
        <v>6618</v>
      </c>
      <c r="AA1230" s="1" t="s">
        <v>41</v>
      </c>
    </row>
    <row r="1231" spans="1:27" x14ac:dyDescent="0.3">
      <c r="A1231" s="1">
        <v>2017</v>
      </c>
      <c r="B1231" s="1" t="s">
        <v>6619</v>
      </c>
      <c r="C1231" s="1" t="s">
        <v>2191</v>
      </c>
      <c r="D1231" s="1" t="s">
        <v>6620</v>
      </c>
      <c r="E1231" s="1" t="s">
        <v>6621</v>
      </c>
      <c r="F1231" s="1" t="s">
        <v>66</v>
      </c>
      <c r="G1231" s="1" t="s">
        <v>6622</v>
      </c>
      <c r="H1231" s="1" t="s">
        <v>6623</v>
      </c>
      <c r="I1231" s="1" t="s">
        <v>6624</v>
      </c>
      <c r="J1231" s="1">
        <f t="shared" si="50"/>
        <v>60</v>
      </c>
      <c r="K1231" s="1">
        <f t="shared" si="51"/>
        <v>0.7</v>
      </c>
      <c r="L1231" s="1" t="s">
        <v>6625</v>
      </c>
      <c r="M1231" s="1">
        <v>383</v>
      </c>
      <c r="N1231" s="1" t="s">
        <v>6626</v>
      </c>
      <c r="O1231" s="1">
        <v>30</v>
      </c>
      <c r="P1231" s="1" t="s">
        <v>6627</v>
      </c>
      <c r="Q1231" s="1" t="s">
        <v>57</v>
      </c>
      <c r="R1231" s="1" t="s">
        <v>34</v>
      </c>
      <c r="S1231" s="1" t="s">
        <v>59</v>
      </c>
      <c r="T1231" s="1" t="s">
        <v>6628</v>
      </c>
      <c r="U1231" s="1" t="s">
        <v>6629</v>
      </c>
      <c r="V1231" s="1" t="s">
        <v>38</v>
      </c>
      <c r="W1231" s="1" t="s">
        <v>91</v>
      </c>
      <c r="X1231" s="1">
        <v>10001187</v>
      </c>
      <c r="Z1231" s="1" t="s">
        <v>6630</v>
      </c>
      <c r="AA1231" s="1" t="s">
        <v>41</v>
      </c>
    </row>
    <row r="1232" spans="1:27" x14ac:dyDescent="0.3">
      <c r="A1232" s="1">
        <v>2017</v>
      </c>
      <c r="B1232" s="1" t="s">
        <v>6631</v>
      </c>
      <c r="C1232" s="1" t="s">
        <v>5627</v>
      </c>
      <c r="D1232" s="1" t="s">
        <v>6632</v>
      </c>
      <c r="E1232" s="1" t="s">
        <v>8677</v>
      </c>
      <c r="F1232" s="1" t="s">
        <v>66</v>
      </c>
      <c r="G1232" s="1" t="s">
        <v>6633</v>
      </c>
      <c r="H1232" s="1" t="s">
        <v>6634</v>
      </c>
      <c r="I1232" s="1" t="s">
        <v>6635</v>
      </c>
      <c r="J1232" s="1">
        <f t="shared" si="50"/>
        <v>82</v>
      </c>
      <c r="K1232" s="1">
        <f t="shared" si="51"/>
        <v>0.51219512195121952</v>
      </c>
      <c r="L1232" s="1" t="s">
        <v>6636</v>
      </c>
      <c r="M1232" s="1">
        <v>172</v>
      </c>
      <c r="N1232" s="1" t="s">
        <v>6637</v>
      </c>
      <c r="O1232" s="1">
        <v>42</v>
      </c>
      <c r="P1232" s="1" t="s">
        <v>6638</v>
      </c>
      <c r="Q1232" s="1" t="s">
        <v>297</v>
      </c>
      <c r="R1232" s="1" t="s">
        <v>315</v>
      </c>
      <c r="S1232" s="1" t="s">
        <v>1010</v>
      </c>
      <c r="T1232" s="1" t="s">
        <v>6628</v>
      </c>
      <c r="U1232" s="1" t="s">
        <v>6639</v>
      </c>
      <c r="V1232" s="1" t="s">
        <v>38</v>
      </c>
      <c r="W1232" s="1" t="s">
        <v>91</v>
      </c>
      <c r="X1232" s="1">
        <v>10001188</v>
      </c>
      <c r="Z1232" s="1" t="s">
        <v>6640</v>
      </c>
      <c r="AA1232" s="1" t="s">
        <v>41</v>
      </c>
    </row>
    <row r="1233" spans="1:27" x14ac:dyDescent="0.3">
      <c r="A1233" s="1">
        <v>2017</v>
      </c>
      <c r="B1233" s="1" t="s">
        <v>6641</v>
      </c>
      <c r="C1233" s="1" t="s">
        <v>6414</v>
      </c>
      <c r="D1233" s="1" t="s">
        <v>6642</v>
      </c>
      <c r="E1233" s="1" t="s">
        <v>8678</v>
      </c>
      <c r="F1233" s="1" t="s">
        <v>66</v>
      </c>
      <c r="G1233" s="1" t="s">
        <v>6643</v>
      </c>
      <c r="H1233" s="1" t="s">
        <v>6644</v>
      </c>
      <c r="I1233" s="1" t="s">
        <v>6645</v>
      </c>
      <c r="J1233" s="1">
        <f t="shared" si="50"/>
        <v>80</v>
      </c>
      <c r="K1233" s="1">
        <f t="shared" si="51"/>
        <v>0.63749999999999996</v>
      </c>
      <c r="L1233" s="1" t="s">
        <v>6646</v>
      </c>
      <c r="M1233" s="1">
        <v>138</v>
      </c>
      <c r="N1233" s="1" t="s">
        <v>6647</v>
      </c>
      <c r="O1233" s="1">
        <v>40</v>
      </c>
      <c r="P1233" s="1" t="s">
        <v>6648</v>
      </c>
      <c r="Q1233" s="1" t="s">
        <v>33</v>
      </c>
      <c r="R1233" s="1" t="s">
        <v>103</v>
      </c>
      <c r="S1233" s="1" t="s">
        <v>73</v>
      </c>
      <c r="T1233" s="1" t="s">
        <v>6628</v>
      </c>
      <c r="U1233" s="1" t="s">
        <v>6649</v>
      </c>
      <c r="V1233" s="1" t="s">
        <v>38</v>
      </c>
      <c r="W1233" s="1" t="s">
        <v>91</v>
      </c>
      <c r="X1233" s="1">
        <v>10001189</v>
      </c>
      <c r="Z1233" s="1" t="s">
        <v>6650</v>
      </c>
      <c r="AA1233" s="1" t="s">
        <v>41</v>
      </c>
    </row>
    <row r="1234" spans="1:27" x14ac:dyDescent="0.3">
      <c r="A1234" s="1">
        <v>2017</v>
      </c>
      <c r="B1234" s="1" t="s">
        <v>6651</v>
      </c>
      <c r="C1234" s="1" t="s">
        <v>3112</v>
      </c>
      <c r="D1234" s="1" t="s">
        <v>6652</v>
      </c>
      <c r="E1234" s="1" t="s">
        <v>6653</v>
      </c>
      <c r="F1234" s="1" t="s">
        <v>66</v>
      </c>
      <c r="G1234" s="1" t="s">
        <v>6654</v>
      </c>
      <c r="H1234" s="1" t="s">
        <v>6655</v>
      </c>
      <c r="I1234" s="1" t="s">
        <v>6656</v>
      </c>
      <c r="J1234" s="1">
        <f t="shared" si="50"/>
        <v>80</v>
      </c>
      <c r="K1234" s="1">
        <f t="shared" si="51"/>
        <v>0.58750000000000002</v>
      </c>
      <c r="L1234" s="1" t="s">
        <v>6657</v>
      </c>
      <c r="M1234" s="1">
        <v>971</v>
      </c>
      <c r="N1234" s="1" t="s">
        <v>6658</v>
      </c>
      <c r="O1234" s="1">
        <v>42</v>
      </c>
      <c r="P1234" s="1" t="s">
        <v>6659</v>
      </c>
      <c r="Q1234" s="1" t="s">
        <v>33</v>
      </c>
      <c r="R1234" s="1" t="s">
        <v>103</v>
      </c>
      <c r="S1234" s="1">
        <v>7.4</v>
      </c>
      <c r="T1234" s="1" t="s">
        <v>6628</v>
      </c>
      <c r="U1234" s="1" t="s">
        <v>6660</v>
      </c>
      <c r="V1234" s="1" t="s">
        <v>38</v>
      </c>
      <c r="W1234" s="1" t="s">
        <v>91</v>
      </c>
      <c r="X1234" s="1">
        <v>10001190</v>
      </c>
      <c r="Z1234" s="1" t="s">
        <v>6661</v>
      </c>
      <c r="AA1234" s="1" t="s">
        <v>41</v>
      </c>
    </row>
    <row r="1235" spans="1:27" x14ac:dyDescent="0.3">
      <c r="A1235" s="1">
        <v>2017</v>
      </c>
      <c r="B1235" s="1" t="s">
        <v>6651</v>
      </c>
      <c r="C1235" s="1" t="s">
        <v>3112</v>
      </c>
      <c r="D1235" s="1" t="s">
        <v>6652</v>
      </c>
      <c r="E1235" s="1" t="s">
        <v>6653</v>
      </c>
      <c r="F1235" s="1" t="s">
        <v>66</v>
      </c>
      <c r="G1235" s="1" t="s">
        <v>6662</v>
      </c>
      <c r="H1235" s="1" t="s">
        <v>6655</v>
      </c>
      <c r="I1235" s="1" t="s">
        <v>6663</v>
      </c>
      <c r="J1235" s="1">
        <f t="shared" si="50"/>
        <v>80</v>
      </c>
      <c r="K1235" s="1">
        <f t="shared" si="51"/>
        <v>0.53749999999999998</v>
      </c>
      <c r="L1235" s="1" t="s">
        <v>6664</v>
      </c>
      <c r="M1235" s="1">
        <v>309</v>
      </c>
      <c r="N1235" s="1" t="s">
        <v>6658</v>
      </c>
      <c r="O1235" s="1">
        <v>42</v>
      </c>
      <c r="P1235" s="1" t="s">
        <v>6659</v>
      </c>
      <c r="Q1235" s="1" t="s">
        <v>33</v>
      </c>
      <c r="R1235" s="1" t="s">
        <v>103</v>
      </c>
      <c r="S1235" s="1">
        <v>7.4</v>
      </c>
      <c r="T1235" s="1" t="s">
        <v>36</v>
      </c>
      <c r="U1235" s="1" t="s">
        <v>6660</v>
      </c>
      <c r="V1235" s="1" t="s">
        <v>38</v>
      </c>
      <c r="W1235" s="1" t="s">
        <v>91</v>
      </c>
      <c r="X1235" s="1">
        <v>10001191</v>
      </c>
      <c r="Z1235" s="1" t="s">
        <v>6661</v>
      </c>
      <c r="AA1235" s="1" t="s">
        <v>41</v>
      </c>
    </row>
    <row r="1236" spans="1:27" x14ac:dyDescent="0.3">
      <c r="A1236" s="1">
        <v>2017</v>
      </c>
      <c r="B1236" s="1" t="s">
        <v>6665</v>
      </c>
      <c r="C1236" s="1" t="s">
        <v>4287</v>
      </c>
      <c r="D1236" s="1" t="s">
        <v>6666</v>
      </c>
      <c r="E1236" s="1" t="s">
        <v>6667</v>
      </c>
      <c r="F1236" s="1" t="s">
        <v>66</v>
      </c>
      <c r="G1236" s="1" t="s">
        <v>6668</v>
      </c>
      <c r="H1236" s="1" t="s">
        <v>6669</v>
      </c>
      <c r="I1236" s="1" t="s">
        <v>6670</v>
      </c>
      <c r="J1236" s="1">
        <f t="shared" si="50"/>
        <v>76</v>
      </c>
      <c r="K1236" s="1">
        <f t="shared" si="51"/>
        <v>0.39473684210526316</v>
      </c>
      <c r="L1236" s="1" t="s">
        <v>6671</v>
      </c>
      <c r="M1236" s="1">
        <v>39.32</v>
      </c>
      <c r="N1236" s="1" t="s">
        <v>4151</v>
      </c>
      <c r="O1236" s="1">
        <v>40</v>
      </c>
      <c r="P1236" s="1" t="s">
        <v>6672</v>
      </c>
      <c r="Q1236" s="1" t="s">
        <v>57</v>
      </c>
      <c r="R1236" s="1" t="s">
        <v>34</v>
      </c>
      <c r="S1236" s="1" t="s">
        <v>466</v>
      </c>
      <c r="T1236" s="1" t="s">
        <v>36</v>
      </c>
      <c r="U1236" s="1" t="s">
        <v>6673</v>
      </c>
      <c r="V1236" s="1" t="s">
        <v>38</v>
      </c>
      <c r="W1236" s="1" t="s">
        <v>6674</v>
      </c>
      <c r="X1236" s="1">
        <v>10001192</v>
      </c>
      <c r="Z1236" s="1" t="s">
        <v>6675</v>
      </c>
      <c r="AA1236" s="1" t="s">
        <v>41</v>
      </c>
    </row>
    <row r="1237" spans="1:27" x14ac:dyDescent="0.3">
      <c r="A1237" s="1">
        <v>2017</v>
      </c>
      <c r="B1237" s="1" t="s">
        <v>6665</v>
      </c>
      <c r="C1237" s="1" t="s">
        <v>4287</v>
      </c>
      <c r="D1237" s="1" t="s">
        <v>6666</v>
      </c>
      <c r="E1237" s="1" t="s">
        <v>6667</v>
      </c>
      <c r="F1237" s="1" t="s">
        <v>66</v>
      </c>
      <c r="G1237" s="1" t="s">
        <v>6676</v>
      </c>
      <c r="H1237" s="1" t="s">
        <v>6669</v>
      </c>
      <c r="I1237" s="1" t="s">
        <v>6677</v>
      </c>
      <c r="J1237" s="1">
        <f t="shared" si="50"/>
        <v>77</v>
      </c>
      <c r="K1237" s="1">
        <f t="shared" si="51"/>
        <v>0.36363636363636365</v>
      </c>
      <c r="L1237" s="1" t="s">
        <v>6678</v>
      </c>
      <c r="M1237" s="1">
        <v>15.89</v>
      </c>
      <c r="N1237" s="1" t="s">
        <v>4151</v>
      </c>
      <c r="O1237" s="1">
        <v>40</v>
      </c>
      <c r="P1237" s="1" t="s">
        <v>6672</v>
      </c>
      <c r="Q1237" s="1" t="s">
        <v>57</v>
      </c>
      <c r="R1237" s="1" t="s">
        <v>34</v>
      </c>
      <c r="S1237" s="1" t="s">
        <v>466</v>
      </c>
      <c r="T1237" s="1" t="s">
        <v>36</v>
      </c>
      <c r="U1237" s="1" t="s">
        <v>6673</v>
      </c>
      <c r="V1237" s="1" t="s">
        <v>6679</v>
      </c>
      <c r="W1237" s="1" t="s">
        <v>6680</v>
      </c>
      <c r="X1237" s="1">
        <v>10001193</v>
      </c>
      <c r="Z1237" s="1" t="s">
        <v>6675</v>
      </c>
      <c r="AA1237" s="1" t="s">
        <v>41</v>
      </c>
    </row>
    <row r="1238" spans="1:27" x14ac:dyDescent="0.3">
      <c r="A1238" s="1">
        <v>2017</v>
      </c>
      <c r="B1238" s="1" t="s">
        <v>6681</v>
      </c>
      <c r="C1238" s="1" t="s">
        <v>4287</v>
      </c>
      <c r="D1238" s="1" t="s">
        <v>6682</v>
      </c>
      <c r="E1238" s="1" t="s">
        <v>6683</v>
      </c>
      <c r="F1238" s="1" t="s">
        <v>66</v>
      </c>
      <c r="G1238" s="1" t="s">
        <v>6684</v>
      </c>
      <c r="H1238" s="1" t="s">
        <v>6685</v>
      </c>
      <c r="I1238" s="1" t="s">
        <v>6686</v>
      </c>
      <c r="J1238" s="1">
        <f t="shared" si="50"/>
        <v>76</v>
      </c>
      <c r="K1238" s="1">
        <f t="shared" si="51"/>
        <v>0.56578947368421051</v>
      </c>
      <c r="L1238" s="1" t="s">
        <v>6687</v>
      </c>
      <c r="M1238" s="1">
        <v>2.6</v>
      </c>
      <c r="N1238" s="1" t="s">
        <v>6688</v>
      </c>
      <c r="O1238" s="1">
        <v>40</v>
      </c>
      <c r="P1238" s="1" t="s">
        <v>6689</v>
      </c>
      <c r="Q1238" s="1" t="s">
        <v>297</v>
      </c>
      <c r="R1238" s="1" t="s">
        <v>315</v>
      </c>
      <c r="S1238" s="1" t="s">
        <v>73</v>
      </c>
      <c r="T1238" s="1" t="s">
        <v>1753</v>
      </c>
      <c r="U1238" s="1" t="s">
        <v>6690</v>
      </c>
      <c r="V1238" s="1" t="s">
        <v>38</v>
      </c>
      <c r="W1238" s="1" t="s">
        <v>91</v>
      </c>
      <c r="X1238" s="1">
        <v>10001194</v>
      </c>
      <c r="Z1238" s="1" t="s">
        <v>6691</v>
      </c>
      <c r="AA1238" s="1" t="s">
        <v>41</v>
      </c>
    </row>
    <row r="1239" spans="1:27" x14ac:dyDescent="0.3">
      <c r="A1239" s="1">
        <v>2017</v>
      </c>
      <c r="B1239" s="1" t="s">
        <v>6692</v>
      </c>
      <c r="C1239" s="1" t="s">
        <v>6693</v>
      </c>
      <c r="D1239" s="1" t="s">
        <v>6694</v>
      </c>
      <c r="E1239" s="1" t="s">
        <v>6695</v>
      </c>
      <c r="F1239" s="1" t="s">
        <v>66</v>
      </c>
      <c r="G1239" s="1" t="s">
        <v>6696</v>
      </c>
      <c r="H1239" s="1" t="s">
        <v>6697</v>
      </c>
      <c r="I1239" s="1" t="s">
        <v>6698</v>
      </c>
      <c r="J1239" s="1">
        <f t="shared" si="50"/>
        <v>80</v>
      </c>
      <c r="K1239" s="1">
        <f t="shared" si="51"/>
        <v>0.5</v>
      </c>
      <c r="L1239" s="1" t="s">
        <v>6699</v>
      </c>
      <c r="M1239" s="1">
        <v>5.0259999999999998</v>
      </c>
      <c r="N1239" s="1" t="s">
        <v>6700</v>
      </c>
      <c r="O1239" s="1">
        <v>40</v>
      </c>
      <c r="P1239" s="1" t="s">
        <v>6701</v>
      </c>
      <c r="Q1239" s="1" t="s">
        <v>33</v>
      </c>
      <c r="R1239" s="1" t="s">
        <v>103</v>
      </c>
      <c r="S1239" s="1" t="s">
        <v>391</v>
      </c>
      <c r="T1239" s="1" t="s">
        <v>36</v>
      </c>
      <c r="U1239" s="1" t="s">
        <v>6702</v>
      </c>
      <c r="V1239" s="1" t="s">
        <v>38</v>
      </c>
      <c r="W1239" s="1" t="s">
        <v>91</v>
      </c>
      <c r="X1239" s="1">
        <v>10001195</v>
      </c>
      <c r="Z1239" s="1" t="s">
        <v>6703</v>
      </c>
      <c r="AA1239" s="1" t="s">
        <v>41</v>
      </c>
    </row>
    <row r="1240" spans="1:27" x14ac:dyDescent="0.3">
      <c r="A1240" s="1">
        <v>2017</v>
      </c>
      <c r="B1240" s="1" t="s">
        <v>6704</v>
      </c>
      <c r="C1240" s="1" t="s">
        <v>3921</v>
      </c>
      <c r="D1240" s="1" t="s">
        <v>6705</v>
      </c>
      <c r="E1240" s="1" t="s">
        <v>8679</v>
      </c>
      <c r="F1240" s="1" t="s">
        <v>66</v>
      </c>
      <c r="G1240" s="1" t="s">
        <v>6706</v>
      </c>
      <c r="H1240" s="1" t="s">
        <v>6707</v>
      </c>
      <c r="I1240" s="1" t="s">
        <v>6708</v>
      </c>
      <c r="J1240" s="1">
        <f t="shared" si="50"/>
        <v>90</v>
      </c>
      <c r="K1240" s="1">
        <f t="shared" si="51"/>
        <v>0.56666666666666665</v>
      </c>
      <c r="L1240" s="1" t="s">
        <v>6709</v>
      </c>
      <c r="M1240" s="1">
        <v>118</v>
      </c>
      <c r="N1240" s="1" t="s">
        <v>6710</v>
      </c>
      <c r="O1240" s="1">
        <v>45</v>
      </c>
      <c r="P1240" s="1" t="s">
        <v>6711</v>
      </c>
      <c r="Q1240" s="1" t="s">
        <v>33</v>
      </c>
      <c r="R1240" s="1" t="s">
        <v>103</v>
      </c>
      <c r="S1240" s="1">
        <v>7.4</v>
      </c>
      <c r="T1240" s="1" t="s">
        <v>6712</v>
      </c>
      <c r="U1240" s="1" t="s">
        <v>6713</v>
      </c>
      <c r="V1240" s="1" t="s">
        <v>38</v>
      </c>
      <c r="W1240" s="1" t="s">
        <v>91</v>
      </c>
      <c r="X1240" s="1">
        <v>10001196</v>
      </c>
      <c r="Z1240" s="1" t="s">
        <v>6714</v>
      </c>
      <c r="AA1240" s="1" t="s">
        <v>41</v>
      </c>
    </row>
    <row r="1241" spans="1:27" x14ac:dyDescent="0.3">
      <c r="A1241" s="1">
        <v>2017</v>
      </c>
      <c r="B1241" s="1" t="s">
        <v>6715</v>
      </c>
      <c r="C1241" s="1" t="s">
        <v>6716</v>
      </c>
      <c r="D1241" s="1" t="s">
        <v>6717</v>
      </c>
      <c r="E1241" s="1" t="s">
        <v>6725</v>
      </c>
      <c r="F1241" s="1" t="s">
        <v>66</v>
      </c>
      <c r="G1241" s="1" t="s">
        <v>5308</v>
      </c>
      <c r="H1241" s="1" t="s">
        <v>6718</v>
      </c>
      <c r="I1241" s="1" t="s">
        <v>6719</v>
      </c>
      <c r="J1241" s="1">
        <f t="shared" si="50"/>
        <v>81</v>
      </c>
      <c r="K1241" s="1">
        <f t="shared" si="51"/>
        <v>0.59259259259259256</v>
      </c>
      <c r="L1241" s="1" t="s">
        <v>6720</v>
      </c>
      <c r="M1241" s="1">
        <v>62.95</v>
      </c>
      <c r="N1241" s="1" t="s">
        <v>6721</v>
      </c>
      <c r="O1241" s="1">
        <v>43</v>
      </c>
      <c r="P1241" s="1" t="s">
        <v>6722</v>
      </c>
      <c r="Q1241" s="1" t="s">
        <v>57</v>
      </c>
      <c r="R1241" s="1" t="s">
        <v>103</v>
      </c>
      <c r="S1241" s="1" t="s">
        <v>59</v>
      </c>
      <c r="T1241" s="1" t="s">
        <v>36</v>
      </c>
      <c r="U1241" s="1" t="s">
        <v>6723</v>
      </c>
      <c r="V1241" s="1" t="s">
        <v>38</v>
      </c>
      <c r="W1241" s="1" t="s">
        <v>91</v>
      </c>
      <c r="X1241" s="1">
        <v>10001197</v>
      </c>
      <c r="Z1241" s="1" t="s">
        <v>6724</v>
      </c>
      <c r="AA1241" s="1" t="s">
        <v>41</v>
      </c>
    </row>
    <row r="1242" spans="1:27" x14ac:dyDescent="0.3">
      <c r="A1242" s="1">
        <v>2017</v>
      </c>
      <c r="B1242" s="1" t="s">
        <v>6715</v>
      </c>
      <c r="C1242" s="1" t="s">
        <v>6716</v>
      </c>
      <c r="D1242" s="1" t="s">
        <v>6717</v>
      </c>
      <c r="E1242" s="1" t="s">
        <v>6725</v>
      </c>
      <c r="F1242" s="1" t="s">
        <v>66</v>
      </c>
      <c r="G1242" s="1" t="s">
        <v>6726</v>
      </c>
      <c r="H1242" s="1" t="s">
        <v>6718</v>
      </c>
      <c r="I1242" s="1" t="s">
        <v>6727</v>
      </c>
      <c r="J1242" s="1">
        <f t="shared" si="50"/>
        <v>81</v>
      </c>
      <c r="K1242" s="1">
        <f t="shared" si="51"/>
        <v>0.49382716049382713</v>
      </c>
      <c r="L1242" s="1" t="s">
        <v>6728</v>
      </c>
      <c r="M1242" s="1">
        <v>202</v>
      </c>
      <c r="N1242" s="1" t="s">
        <v>6721</v>
      </c>
      <c r="O1242" s="1">
        <v>43</v>
      </c>
      <c r="P1242" s="1" t="s">
        <v>6722</v>
      </c>
      <c r="Q1242" s="1" t="s">
        <v>57</v>
      </c>
      <c r="R1242" s="1" t="s">
        <v>103</v>
      </c>
      <c r="S1242" s="1" t="s">
        <v>59</v>
      </c>
      <c r="T1242" s="1" t="s">
        <v>36</v>
      </c>
      <c r="U1242" s="1" t="s">
        <v>6723</v>
      </c>
      <c r="V1242" s="1" t="s">
        <v>38</v>
      </c>
      <c r="W1242" s="1" t="s">
        <v>91</v>
      </c>
      <c r="X1242" s="1">
        <v>10001198</v>
      </c>
      <c r="Z1242" s="1" t="s">
        <v>6724</v>
      </c>
      <c r="AA1242" s="1" t="s">
        <v>41</v>
      </c>
    </row>
    <row r="1243" spans="1:27" x14ac:dyDescent="0.3">
      <c r="A1243" s="1">
        <v>2017</v>
      </c>
      <c r="B1243" s="1" t="s">
        <v>6729</v>
      </c>
      <c r="C1243" s="1" t="s">
        <v>6730</v>
      </c>
      <c r="D1243" s="1" t="s">
        <v>6731</v>
      </c>
      <c r="E1243" s="1" t="s">
        <v>6732</v>
      </c>
      <c r="F1243" s="1" t="s">
        <v>66</v>
      </c>
      <c r="G1243" s="1" t="s">
        <v>6733</v>
      </c>
      <c r="H1243" s="1" t="s">
        <v>6734</v>
      </c>
      <c r="I1243" s="1" t="s">
        <v>6735</v>
      </c>
      <c r="J1243" s="1">
        <f t="shared" si="50"/>
        <v>76</v>
      </c>
      <c r="K1243" s="1">
        <f t="shared" si="51"/>
        <v>0.52631578947368418</v>
      </c>
      <c r="L1243" s="1" t="s">
        <v>6736</v>
      </c>
      <c r="M1243" s="1">
        <v>56</v>
      </c>
      <c r="N1243" s="1" t="s">
        <v>6737</v>
      </c>
      <c r="O1243" s="1">
        <v>40</v>
      </c>
      <c r="P1243" s="1" t="s">
        <v>6738</v>
      </c>
      <c r="Q1243" s="1" t="s">
        <v>57</v>
      </c>
      <c r="R1243" s="1" t="s">
        <v>315</v>
      </c>
      <c r="S1243" s="1">
        <v>8</v>
      </c>
      <c r="T1243" s="1" t="s">
        <v>36</v>
      </c>
      <c r="U1243" s="1" t="s">
        <v>6739</v>
      </c>
      <c r="V1243" s="1" t="s">
        <v>38</v>
      </c>
      <c r="W1243" s="1" t="s">
        <v>91</v>
      </c>
      <c r="X1243" s="1">
        <v>10001199</v>
      </c>
      <c r="Z1243" s="1" t="s">
        <v>6740</v>
      </c>
      <c r="AA1243" s="1" t="s">
        <v>41</v>
      </c>
    </row>
    <row r="1244" spans="1:27" x14ac:dyDescent="0.3">
      <c r="A1244" s="1">
        <v>2017</v>
      </c>
      <c r="B1244" s="1" t="s">
        <v>6729</v>
      </c>
      <c r="C1244" s="1" t="s">
        <v>6730</v>
      </c>
      <c r="D1244" s="1" t="s">
        <v>6731</v>
      </c>
      <c r="E1244" s="1" t="s">
        <v>6732</v>
      </c>
      <c r="F1244" s="1" t="s">
        <v>66</v>
      </c>
      <c r="G1244" s="1" t="s">
        <v>6741</v>
      </c>
      <c r="H1244" s="1" t="s">
        <v>6734</v>
      </c>
      <c r="I1244" s="1" t="s">
        <v>6742</v>
      </c>
      <c r="J1244" s="1">
        <f t="shared" si="50"/>
        <v>76</v>
      </c>
      <c r="K1244" s="1">
        <f t="shared" si="51"/>
        <v>0.47368421052631576</v>
      </c>
      <c r="L1244" s="1" t="s">
        <v>6743</v>
      </c>
      <c r="M1244" s="1">
        <v>37</v>
      </c>
      <c r="N1244" s="1" t="s">
        <v>6737</v>
      </c>
      <c r="O1244" s="1">
        <v>40</v>
      </c>
      <c r="P1244" s="1" t="s">
        <v>6738</v>
      </c>
      <c r="Q1244" s="1" t="s">
        <v>57</v>
      </c>
      <c r="R1244" s="1" t="s">
        <v>315</v>
      </c>
      <c r="S1244" s="1">
        <v>8</v>
      </c>
      <c r="T1244" s="1" t="s">
        <v>36</v>
      </c>
      <c r="U1244" s="1" t="s">
        <v>6739</v>
      </c>
      <c r="V1244" s="1" t="s">
        <v>38</v>
      </c>
      <c r="W1244" s="1" t="s">
        <v>91</v>
      </c>
      <c r="X1244" s="1">
        <v>10001200</v>
      </c>
      <c r="Z1244" s="1" t="s">
        <v>6740</v>
      </c>
      <c r="AA1244" s="1" t="s">
        <v>41</v>
      </c>
    </row>
    <row r="1245" spans="1:27" x14ac:dyDescent="0.3">
      <c r="A1245" s="1">
        <v>2017</v>
      </c>
      <c r="B1245" s="1" t="s">
        <v>6729</v>
      </c>
      <c r="C1245" s="1" t="s">
        <v>6730</v>
      </c>
      <c r="D1245" s="1" t="s">
        <v>6731</v>
      </c>
      <c r="E1245" s="1" t="s">
        <v>6732</v>
      </c>
      <c r="F1245" s="1" t="s">
        <v>66</v>
      </c>
      <c r="G1245" s="1" t="s">
        <v>6744</v>
      </c>
      <c r="H1245" s="1" t="s">
        <v>6734</v>
      </c>
      <c r="I1245" s="1" t="s">
        <v>6745</v>
      </c>
      <c r="J1245" s="1">
        <f t="shared" si="50"/>
        <v>83</v>
      </c>
      <c r="K1245" s="1">
        <f t="shared" si="51"/>
        <v>0.46987951807228917</v>
      </c>
      <c r="L1245" s="1" t="s">
        <v>6746</v>
      </c>
      <c r="M1245" s="1">
        <v>58</v>
      </c>
      <c r="N1245" s="1" t="s">
        <v>6737</v>
      </c>
      <c r="O1245" s="1">
        <v>40</v>
      </c>
      <c r="P1245" s="1" t="s">
        <v>6738</v>
      </c>
      <c r="Q1245" s="1" t="s">
        <v>57</v>
      </c>
      <c r="R1245" s="1" t="s">
        <v>315</v>
      </c>
      <c r="S1245" s="1">
        <v>8</v>
      </c>
      <c r="T1245" s="1" t="s">
        <v>36</v>
      </c>
      <c r="U1245" s="1" t="s">
        <v>6739</v>
      </c>
      <c r="V1245" s="1" t="s">
        <v>38</v>
      </c>
      <c r="W1245" s="1" t="s">
        <v>91</v>
      </c>
      <c r="X1245" s="1">
        <v>10001201</v>
      </c>
      <c r="Z1245" s="1" t="s">
        <v>6740</v>
      </c>
      <c r="AA1245" s="1" t="s">
        <v>41</v>
      </c>
    </row>
    <row r="1246" spans="1:27" x14ac:dyDescent="0.3">
      <c r="A1246" s="1">
        <v>2017</v>
      </c>
      <c r="B1246" s="1" t="s">
        <v>6729</v>
      </c>
      <c r="C1246" s="1" t="s">
        <v>6730</v>
      </c>
      <c r="D1246" s="1" t="s">
        <v>6731</v>
      </c>
      <c r="E1246" s="1" t="s">
        <v>6732</v>
      </c>
      <c r="F1246" s="1" t="s">
        <v>66</v>
      </c>
      <c r="G1246" s="1" t="s">
        <v>6747</v>
      </c>
      <c r="H1246" s="1" t="s">
        <v>6734</v>
      </c>
      <c r="I1246" s="1" t="s">
        <v>6748</v>
      </c>
      <c r="J1246" s="1">
        <f t="shared" si="50"/>
        <v>76</v>
      </c>
      <c r="K1246" s="1">
        <f t="shared" si="51"/>
        <v>0.52631578947368418</v>
      </c>
      <c r="L1246" s="1" t="s">
        <v>6749</v>
      </c>
      <c r="M1246" s="1">
        <v>46</v>
      </c>
      <c r="N1246" s="1" t="s">
        <v>6737</v>
      </c>
      <c r="O1246" s="1">
        <v>40</v>
      </c>
      <c r="P1246" s="1" t="s">
        <v>6738</v>
      </c>
      <c r="Q1246" s="1" t="s">
        <v>57</v>
      </c>
      <c r="R1246" s="1" t="s">
        <v>315</v>
      </c>
      <c r="S1246" s="1">
        <v>8</v>
      </c>
      <c r="T1246" s="1" t="s">
        <v>36</v>
      </c>
      <c r="U1246" s="1" t="s">
        <v>6739</v>
      </c>
      <c r="V1246" s="1" t="s">
        <v>38</v>
      </c>
      <c r="W1246" s="1" t="s">
        <v>91</v>
      </c>
      <c r="X1246" s="1">
        <v>10001202</v>
      </c>
      <c r="Z1246" s="1" t="s">
        <v>6740</v>
      </c>
      <c r="AA1246" s="1" t="s">
        <v>41</v>
      </c>
    </row>
    <row r="1247" spans="1:27" x14ac:dyDescent="0.3">
      <c r="A1247" s="1">
        <v>2017</v>
      </c>
      <c r="B1247" s="1" t="s">
        <v>6729</v>
      </c>
      <c r="C1247" s="1" t="s">
        <v>6730</v>
      </c>
      <c r="D1247" s="1" t="s">
        <v>6731</v>
      </c>
      <c r="E1247" s="1" t="s">
        <v>6732</v>
      </c>
      <c r="F1247" s="1" t="s">
        <v>66</v>
      </c>
      <c r="G1247" s="1" t="s">
        <v>6750</v>
      </c>
      <c r="H1247" s="1" t="s">
        <v>6734</v>
      </c>
      <c r="I1247" s="1" t="s">
        <v>6751</v>
      </c>
      <c r="J1247" s="1">
        <f t="shared" si="50"/>
        <v>76</v>
      </c>
      <c r="K1247" s="1">
        <f t="shared" si="51"/>
        <v>0.53947368421052633</v>
      </c>
      <c r="L1247" s="1" t="s">
        <v>6752</v>
      </c>
      <c r="M1247" s="1">
        <v>128</v>
      </c>
      <c r="N1247" s="1" t="s">
        <v>6737</v>
      </c>
      <c r="O1247" s="1">
        <v>40</v>
      </c>
      <c r="P1247" s="1" t="s">
        <v>6738</v>
      </c>
      <c r="Q1247" s="1" t="s">
        <v>57</v>
      </c>
      <c r="R1247" s="1" t="s">
        <v>315</v>
      </c>
      <c r="S1247" s="1">
        <v>8</v>
      </c>
      <c r="T1247" s="1" t="s">
        <v>36</v>
      </c>
      <c r="U1247" s="1" t="s">
        <v>6739</v>
      </c>
      <c r="V1247" s="1" t="s">
        <v>38</v>
      </c>
      <c r="W1247" s="1" t="s">
        <v>91</v>
      </c>
      <c r="X1247" s="1">
        <v>10001203</v>
      </c>
      <c r="Z1247" s="1" t="s">
        <v>6740</v>
      </c>
      <c r="AA1247" s="1" t="s">
        <v>41</v>
      </c>
    </row>
    <row r="1248" spans="1:27" x14ac:dyDescent="0.3">
      <c r="A1248" s="1">
        <v>2017</v>
      </c>
      <c r="B1248" s="1" t="s">
        <v>6729</v>
      </c>
      <c r="C1248" s="1" t="s">
        <v>6730</v>
      </c>
      <c r="D1248" s="1" t="s">
        <v>6731</v>
      </c>
      <c r="E1248" s="1" t="s">
        <v>6732</v>
      </c>
      <c r="F1248" s="1" t="s">
        <v>66</v>
      </c>
      <c r="G1248" s="1" t="s">
        <v>6753</v>
      </c>
      <c r="H1248" s="1" t="s">
        <v>6734</v>
      </c>
      <c r="I1248" s="1" t="s">
        <v>6754</v>
      </c>
      <c r="J1248" s="1">
        <f t="shared" si="50"/>
        <v>76</v>
      </c>
      <c r="K1248" s="1">
        <f t="shared" si="51"/>
        <v>0.52631578947368418</v>
      </c>
      <c r="L1248" s="1" t="s">
        <v>6755</v>
      </c>
      <c r="M1248" s="1">
        <v>49</v>
      </c>
      <c r="N1248" s="1" t="s">
        <v>6737</v>
      </c>
      <c r="O1248" s="1">
        <v>40</v>
      </c>
      <c r="P1248" s="1" t="s">
        <v>6738</v>
      </c>
      <c r="Q1248" s="1" t="s">
        <v>57</v>
      </c>
      <c r="R1248" s="1" t="s">
        <v>315</v>
      </c>
      <c r="S1248" s="1">
        <v>8</v>
      </c>
      <c r="T1248" s="1" t="s">
        <v>36</v>
      </c>
      <c r="U1248" s="1" t="s">
        <v>6739</v>
      </c>
      <c r="V1248" s="1" t="s">
        <v>38</v>
      </c>
      <c r="W1248" s="1" t="s">
        <v>91</v>
      </c>
      <c r="X1248" s="1">
        <v>10001204</v>
      </c>
      <c r="Z1248" s="1" t="s">
        <v>6740</v>
      </c>
      <c r="AA1248" s="1" t="s">
        <v>41</v>
      </c>
    </row>
    <row r="1249" spans="1:27" x14ac:dyDescent="0.3">
      <c r="A1249" s="1">
        <v>2017</v>
      </c>
      <c r="B1249" s="1" t="s">
        <v>6729</v>
      </c>
      <c r="C1249" s="1" t="s">
        <v>6730</v>
      </c>
      <c r="D1249" s="1" t="s">
        <v>6731</v>
      </c>
      <c r="E1249" s="1" t="s">
        <v>6732</v>
      </c>
      <c r="F1249" s="1" t="s">
        <v>66</v>
      </c>
      <c r="G1249" s="1" t="s">
        <v>6756</v>
      </c>
      <c r="H1249" s="1" t="s">
        <v>6734</v>
      </c>
      <c r="I1249" s="1" t="s">
        <v>6757</v>
      </c>
      <c r="J1249" s="1">
        <f t="shared" si="50"/>
        <v>76</v>
      </c>
      <c r="K1249" s="1">
        <f t="shared" si="51"/>
        <v>0.52631578947368418</v>
      </c>
      <c r="L1249" s="1" t="s">
        <v>6758</v>
      </c>
      <c r="M1249" s="1">
        <v>34</v>
      </c>
      <c r="N1249" s="1" t="s">
        <v>6737</v>
      </c>
      <c r="O1249" s="1">
        <v>40</v>
      </c>
      <c r="P1249" s="1" t="s">
        <v>6738</v>
      </c>
      <c r="Q1249" s="1" t="s">
        <v>57</v>
      </c>
      <c r="R1249" s="1" t="s">
        <v>315</v>
      </c>
      <c r="S1249" s="1">
        <v>8</v>
      </c>
      <c r="T1249" s="1" t="s">
        <v>36</v>
      </c>
      <c r="U1249" s="1" t="s">
        <v>6739</v>
      </c>
      <c r="V1249" s="1" t="s">
        <v>38</v>
      </c>
      <c r="W1249" s="1" t="s">
        <v>91</v>
      </c>
      <c r="X1249" s="1">
        <v>10001205</v>
      </c>
      <c r="Z1249" s="1" t="s">
        <v>6740</v>
      </c>
      <c r="AA1249" s="1" t="s">
        <v>41</v>
      </c>
    </row>
    <row r="1250" spans="1:27" x14ac:dyDescent="0.3">
      <c r="A1250" s="1">
        <v>2017</v>
      </c>
      <c r="B1250" s="1" t="s">
        <v>6759</v>
      </c>
      <c r="C1250" s="1" t="s">
        <v>5627</v>
      </c>
      <c r="D1250" s="1" t="s">
        <v>6760</v>
      </c>
      <c r="E1250" s="1" t="s">
        <v>6761</v>
      </c>
      <c r="F1250" s="1" t="s">
        <v>66</v>
      </c>
      <c r="G1250" s="1" t="s">
        <v>6762</v>
      </c>
      <c r="H1250" s="1" t="s">
        <v>6763</v>
      </c>
      <c r="I1250" s="1" t="s">
        <v>6764</v>
      </c>
      <c r="J1250" s="1">
        <f t="shared" si="50"/>
        <v>65</v>
      </c>
      <c r="K1250" s="1">
        <f t="shared" si="51"/>
        <v>0.47692307692307695</v>
      </c>
      <c r="L1250" s="1" t="s">
        <v>6765</v>
      </c>
      <c r="M1250" s="1">
        <v>80</v>
      </c>
      <c r="N1250" s="1" t="s">
        <v>6766</v>
      </c>
      <c r="O1250" s="1">
        <v>24</v>
      </c>
      <c r="P1250" s="1" t="s">
        <v>6767</v>
      </c>
      <c r="Q1250" s="1" t="s">
        <v>33</v>
      </c>
      <c r="R1250" s="1" t="s">
        <v>34</v>
      </c>
      <c r="S1250" s="1" t="s">
        <v>73</v>
      </c>
      <c r="T1250" s="1" t="s">
        <v>6768</v>
      </c>
      <c r="U1250" s="1" t="s">
        <v>6769</v>
      </c>
      <c r="V1250" s="1" t="s">
        <v>38</v>
      </c>
      <c r="W1250" s="1" t="s">
        <v>91</v>
      </c>
      <c r="X1250" s="1">
        <v>10001206</v>
      </c>
      <c r="Z1250" s="1" t="s">
        <v>6770</v>
      </c>
      <c r="AA1250" s="1" t="s">
        <v>41</v>
      </c>
    </row>
    <row r="1251" spans="1:27" x14ac:dyDescent="0.3">
      <c r="A1251" s="1">
        <v>2017</v>
      </c>
      <c r="B1251" s="1" t="s">
        <v>6759</v>
      </c>
      <c r="C1251" s="1" t="s">
        <v>5627</v>
      </c>
      <c r="D1251" s="1" t="s">
        <v>6760</v>
      </c>
      <c r="E1251" s="1" t="s">
        <v>6761</v>
      </c>
      <c r="F1251" s="1" t="s">
        <v>66</v>
      </c>
      <c r="G1251" s="1" t="s">
        <v>6771</v>
      </c>
      <c r="H1251" s="1" t="s">
        <v>6763</v>
      </c>
      <c r="I1251" s="1" t="s">
        <v>6772</v>
      </c>
      <c r="J1251" s="1">
        <f t="shared" si="50"/>
        <v>65</v>
      </c>
      <c r="K1251" s="1">
        <f t="shared" si="51"/>
        <v>0.46153846153846156</v>
      </c>
      <c r="L1251" s="1" t="s">
        <v>6773</v>
      </c>
      <c r="M1251" s="1">
        <v>13</v>
      </c>
      <c r="N1251" s="1" t="s">
        <v>6766</v>
      </c>
      <c r="O1251" s="1">
        <v>24</v>
      </c>
      <c r="P1251" s="1" t="s">
        <v>6767</v>
      </c>
      <c r="Q1251" s="1" t="s">
        <v>33</v>
      </c>
      <c r="R1251" s="1" t="s">
        <v>34</v>
      </c>
      <c r="S1251" s="1" t="s">
        <v>73</v>
      </c>
      <c r="T1251" s="1" t="s">
        <v>6768</v>
      </c>
      <c r="U1251" s="1" t="s">
        <v>6769</v>
      </c>
      <c r="V1251" s="1" t="s">
        <v>38</v>
      </c>
      <c r="W1251" s="1" t="s">
        <v>91</v>
      </c>
      <c r="X1251" s="1">
        <v>10001207</v>
      </c>
      <c r="Z1251" s="1" t="s">
        <v>6770</v>
      </c>
      <c r="AA1251" s="1" t="s">
        <v>41</v>
      </c>
    </row>
    <row r="1252" spans="1:27" x14ac:dyDescent="0.3">
      <c r="A1252" s="1">
        <v>2017</v>
      </c>
      <c r="B1252" s="1" t="s">
        <v>6759</v>
      </c>
      <c r="C1252" s="1" t="s">
        <v>5627</v>
      </c>
      <c r="D1252" s="1" t="s">
        <v>6760</v>
      </c>
      <c r="E1252" s="1" t="s">
        <v>6761</v>
      </c>
      <c r="F1252" s="1" t="s">
        <v>66</v>
      </c>
      <c r="G1252" s="1" t="s">
        <v>6774</v>
      </c>
      <c r="H1252" s="1" t="s">
        <v>6763</v>
      </c>
      <c r="I1252" s="1" t="s">
        <v>6775</v>
      </c>
      <c r="J1252" s="1">
        <f t="shared" si="50"/>
        <v>65</v>
      </c>
      <c r="K1252" s="1">
        <f t="shared" si="51"/>
        <v>0.47692307692307695</v>
      </c>
      <c r="L1252" s="1" t="s">
        <v>6776</v>
      </c>
      <c r="M1252" s="1">
        <v>105</v>
      </c>
      <c r="N1252" s="1" t="s">
        <v>6766</v>
      </c>
      <c r="O1252" s="1">
        <v>24</v>
      </c>
      <c r="P1252" s="1" t="s">
        <v>6767</v>
      </c>
      <c r="Q1252" s="1" t="s">
        <v>33</v>
      </c>
      <c r="R1252" s="1" t="s">
        <v>34</v>
      </c>
      <c r="S1252" s="1" t="s">
        <v>73</v>
      </c>
      <c r="T1252" s="1" t="s">
        <v>6768</v>
      </c>
      <c r="U1252" s="1" t="s">
        <v>6769</v>
      </c>
      <c r="V1252" s="1" t="s">
        <v>38</v>
      </c>
      <c r="W1252" s="1" t="s">
        <v>91</v>
      </c>
      <c r="X1252" s="1">
        <v>10001208</v>
      </c>
      <c r="Z1252" s="1" t="s">
        <v>6770</v>
      </c>
      <c r="AA1252" s="1" t="s">
        <v>41</v>
      </c>
    </row>
    <row r="1253" spans="1:27" x14ac:dyDescent="0.3">
      <c r="A1253" s="1">
        <v>2017</v>
      </c>
      <c r="B1253" s="1" t="s">
        <v>6759</v>
      </c>
      <c r="C1253" s="1" t="s">
        <v>5627</v>
      </c>
      <c r="D1253" s="1" t="s">
        <v>6760</v>
      </c>
      <c r="E1253" s="1" t="s">
        <v>6761</v>
      </c>
      <c r="F1253" s="1" t="s">
        <v>66</v>
      </c>
      <c r="G1253" s="1" t="s">
        <v>6777</v>
      </c>
      <c r="H1253" s="1" t="s">
        <v>6763</v>
      </c>
      <c r="I1253" s="1" t="s">
        <v>6778</v>
      </c>
      <c r="J1253" s="1">
        <f t="shared" si="50"/>
        <v>65</v>
      </c>
      <c r="K1253" s="1">
        <f t="shared" si="51"/>
        <v>0.49230769230769234</v>
      </c>
      <c r="L1253" s="1" t="s">
        <v>6779</v>
      </c>
      <c r="M1253" s="1">
        <v>78</v>
      </c>
      <c r="N1253" s="1" t="s">
        <v>6766</v>
      </c>
      <c r="O1253" s="1">
        <v>24</v>
      </c>
      <c r="P1253" s="1" t="s">
        <v>6767</v>
      </c>
      <c r="Q1253" s="1" t="s">
        <v>33</v>
      </c>
      <c r="R1253" s="1" t="s">
        <v>34</v>
      </c>
      <c r="S1253" s="1" t="s">
        <v>73</v>
      </c>
      <c r="T1253" s="1" t="s">
        <v>6768</v>
      </c>
      <c r="U1253" s="1" t="s">
        <v>6769</v>
      </c>
      <c r="V1253" s="1" t="s">
        <v>38</v>
      </c>
      <c r="W1253" s="1" t="s">
        <v>91</v>
      </c>
      <c r="X1253" s="1">
        <v>10001209</v>
      </c>
      <c r="Z1253" s="1" t="s">
        <v>6770</v>
      </c>
      <c r="AA1253" s="1" t="s">
        <v>41</v>
      </c>
    </row>
    <row r="1254" spans="1:27" x14ac:dyDescent="0.3">
      <c r="A1254" s="1">
        <v>2017</v>
      </c>
      <c r="B1254" s="1" t="s">
        <v>6759</v>
      </c>
      <c r="C1254" s="1" t="s">
        <v>5627</v>
      </c>
      <c r="D1254" s="1" t="s">
        <v>6760</v>
      </c>
      <c r="E1254" s="1" t="s">
        <v>6761</v>
      </c>
      <c r="F1254" s="1" t="s">
        <v>66</v>
      </c>
      <c r="G1254" s="1" t="s">
        <v>6780</v>
      </c>
      <c r="H1254" s="1" t="s">
        <v>6763</v>
      </c>
      <c r="I1254" s="1" t="s">
        <v>6781</v>
      </c>
      <c r="J1254" s="1">
        <f t="shared" si="50"/>
        <v>65</v>
      </c>
      <c r="K1254" s="1">
        <f t="shared" si="51"/>
        <v>0.47692307692307695</v>
      </c>
      <c r="L1254" s="1" t="s">
        <v>6782</v>
      </c>
      <c r="M1254" s="1">
        <v>19</v>
      </c>
      <c r="N1254" s="1" t="s">
        <v>6766</v>
      </c>
      <c r="O1254" s="1">
        <v>24</v>
      </c>
      <c r="P1254" s="1" t="s">
        <v>6767</v>
      </c>
      <c r="Q1254" s="1" t="s">
        <v>33</v>
      </c>
      <c r="R1254" s="1" t="s">
        <v>34</v>
      </c>
      <c r="S1254" s="1" t="s">
        <v>73</v>
      </c>
      <c r="T1254" s="1" t="s">
        <v>6768</v>
      </c>
      <c r="U1254" s="1" t="s">
        <v>6769</v>
      </c>
      <c r="V1254" s="1" t="s">
        <v>38</v>
      </c>
      <c r="W1254" s="1" t="s">
        <v>91</v>
      </c>
      <c r="X1254" s="1">
        <v>10001210</v>
      </c>
      <c r="Z1254" s="1" t="s">
        <v>6770</v>
      </c>
      <c r="AA1254" s="1" t="s">
        <v>41</v>
      </c>
    </row>
    <row r="1255" spans="1:27" x14ac:dyDescent="0.3">
      <c r="A1255" s="1">
        <v>2017</v>
      </c>
      <c r="B1255" s="1" t="s">
        <v>6759</v>
      </c>
      <c r="C1255" s="1" t="s">
        <v>5627</v>
      </c>
      <c r="D1255" s="1" t="s">
        <v>6760</v>
      </c>
      <c r="E1255" s="1" t="s">
        <v>6761</v>
      </c>
      <c r="F1255" s="1" t="s">
        <v>66</v>
      </c>
      <c r="G1255" s="1" t="s">
        <v>6783</v>
      </c>
      <c r="H1255" s="1" t="s">
        <v>6763</v>
      </c>
      <c r="I1255" s="1" t="s">
        <v>6784</v>
      </c>
      <c r="J1255" s="1">
        <f t="shared" si="50"/>
        <v>65</v>
      </c>
      <c r="K1255" s="1">
        <f t="shared" si="51"/>
        <v>0.47692307692307695</v>
      </c>
      <c r="L1255" s="1" t="s">
        <v>6785</v>
      </c>
      <c r="M1255" s="1">
        <v>72</v>
      </c>
      <c r="N1255" s="1" t="s">
        <v>6766</v>
      </c>
      <c r="O1255" s="1">
        <v>24</v>
      </c>
      <c r="P1255" s="1" t="s">
        <v>6767</v>
      </c>
      <c r="Q1255" s="1" t="s">
        <v>33</v>
      </c>
      <c r="R1255" s="1" t="s">
        <v>34</v>
      </c>
      <c r="S1255" s="1" t="s">
        <v>73</v>
      </c>
      <c r="T1255" s="1" t="s">
        <v>6768</v>
      </c>
      <c r="U1255" s="1" t="s">
        <v>6769</v>
      </c>
      <c r="V1255" s="1" t="s">
        <v>38</v>
      </c>
      <c r="W1255" s="1" t="s">
        <v>91</v>
      </c>
      <c r="X1255" s="1">
        <v>10001211</v>
      </c>
      <c r="Z1255" s="1" t="s">
        <v>6770</v>
      </c>
      <c r="AA1255" s="1" t="s">
        <v>41</v>
      </c>
    </row>
    <row r="1256" spans="1:27" x14ac:dyDescent="0.3">
      <c r="A1256" s="1">
        <v>2017</v>
      </c>
      <c r="B1256" s="1" t="s">
        <v>6759</v>
      </c>
      <c r="C1256" s="1" t="s">
        <v>5627</v>
      </c>
      <c r="D1256" s="1" t="s">
        <v>6760</v>
      </c>
      <c r="E1256" s="1" t="s">
        <v>6761</v>
      </c>
      <c r="F1256" s="1" t="s">
        <v>66</v>
      </c>
      <c r="G1256" s="1" t="s">
        <v>6786</v>
      </c>
      <c r="H1256" s="1" t="s">
        <v>6787</v>
      </c>
      <c r="I1256" s="1" t="s">
        <v>6788</v>
      </c>
      <c r="J1256" s="1">
        <f t="shared" si="50"/>
        <v>64</v>
      </c>
      <c r="K1256" s="1">
        <f t="shared" si="51"/>
        <v>0.484375</v>
      </c>
      <c r="L1256" s="1" t="s">
        <v>6789</v>
      </c>
      <c r="M1256" s="1">
        <v>2</v>
      </c>
      <c r="N1256" s="1" t="s">
        <v>6766</v>
      </c>
      <c r="O1256" s="1">
        <v>24</v>
      </c>
      <c r="P1256" s="1" t="s">
        <v>6767</v>
      </c>
      <c r="Q1256" s="1" t="s">
        <v>33</v>
      </c>
      <c r="R1256" s="1" t="s">
        <v>34</v>
      </c>
      <c r="S1256" s="1" t="s">
        <v>73</v>
      </c>
      <c r="T1256" s="1" t="s">
        <v>6768</v>
      </c>
      <c r="U1256" s="1" t="s">
        <v>6769</v>
      </c>
      <c r="V1256" s="1" t="s">
        <v>38</v>
      </c>
      <c r="W1256" s="1" t="s">
        <v>91</v>
      </c>
      <c r="X1256" s="1">
        <v>10001212</v>
      </c>
      <c r="Z1256" s="1" t="s">
        <v>6770</v>
      </c>
      <c r="AA1256" s="1" t="s">
        <v>41</v>
      </c>
    </row>
    <row r="1257" spans="1:27" x14ac:dyDescent="0.3">
      <c r="A1257" s="1">
        <v>2017</v>
      </c>
      <c r="B1257" s="1" t="s">
        <v>6759</v>
      </c>
      <c r="C1257" s="1" t="s">
        <v>5627</v>
      </c>
      <c r="D1257" s="1" t="s">
        <v>6760</v>
      </c>
      <c r="E1257" s="1" t="s">
        <v>6761</v>
      </c>
      <c r="F1257" s="1" t="s">
        <v>66</v>
      </c>
      <c r="G1257" s="1" t="s">
        <v>6790</v>
      </c>
      <c r="H1257" s="1" t="s">
        <v>6787</v>
      </c>
      <c r="I1257" s="1" t="s">
        <v>6791</v>
      </c>
      <c r="J1257" s="1">
        <f t="shared" si="50"/>
        <v>64</v>
      </c>
      <c r="K1257" s="1">
        <f t="shared" si="51"/>
        <v>0.453125</v>
      </c>
      <c r="L1257" s="1" t="s">
        <v>6792</v>
      </c>
      <c r="M1257" s="1">
        <v>54</v>
      </c>
      <c r="N1257" s="1" t="s">
        <v>6766</v>
      </c>
      <c r="O1257" s="1">
        <v>24</v>
      </c>
      <c r="P1257" s="1" t="s">
        <v>6767</v>
      </c>
      <c r="Q1257" s="1" t="s">
        <v>33</v>
      </c>
      <c r="R1257" s="1" t="s">
        <v>34</v>
      </c>
      <c r="S1257" s="1" t="s">
        <v>73</v>
      </c>
      <c r="T1257" s="1" t="s">
        <v>6768</v>
      </c>
      <c r="U1257" s="1" t="s">
        <v>6769</v>
      </c>
      <c r="V1257" s="1" t="s">
        <v>38</v>
      </c>
      <c r="W1257" s="1" t="s">
        <v>91</v>
      </c>
      <c r="X1257" s="1">
        <v>10001213</v>
      </c>
      <c r="Z1257" s="1" t="s">
        <v>6770</v>
      </c>
      <c r="AA1257" s="1" t="s">
        <v>41</v>
      </c>
    </row>
    <row r="1258" spans="1:27" x14ac:dyDescent="0.3">
      <c r="A1258" s="1">
        <v>2017</v>
      </c>
      <c r="B1258" s="1" t="s">
        <v>6759</v>
      </c>
      <c r="C1258" s="1" t="s">
        <v>5627</v>
      </c>
      <c r="D1258" s="1" t="s">
        <v>6760</v>
      </c>
      <c r="E1258" s="1" t="s">
        <v>6761</v>
      </c>
      <c r="F1258" s="1" t="s">
        <v>66</v>
      </c>
      <c r="G1258" s="1" t="s">
        <v>6793</v>
      </c>
      <c r="H1258" s="1" t="s">
        <v>6787</v>
      </c>
      <c r="I1258" s="1" t="s">
        <v>6794</v>
      </c>
      <c r="J1258" s="1">
        <f t="shared" si="50"/>
        <v>64</v>
      </c>
      <c r="K1258" s="1">
        <f t="shared" si="51"/>
        <v>0.4375</v>
      </c>
      <c r="L1258" s="1" t="s">
        <v>6795</v>
      </c>
      <c r="M1258" s="1">
        <v>49</v>
      </c>
      <c r="N1258" s="1" t="s">
        <v>6766</v>
      </c>
      <c r="O1258" s="1">
        <v>24</v>
      </c>
      <c r="P1258" s="1" t="s">
        <v>6767</v>
      </c>
      <c r="Q1258" s="1" t="s">
        <v>33</v>
      </c>
      <c r="R1258" s="1" t="s">
        <v>34</v>
      </c>
      <c r="S1258" s="1" t="s">
        <v>73</v>
      </c>
      <c r="T1258" s="1" t="s">
        <v>6768</v>
      </c>
      <c r="U1258" s="1" t="s">
        <v>6769</v>
      </c>
      <c r="V1258" s="1" t="s">
        <v>38</v>
      </c>
      <c r="W1258" s="1" t="s">
        <v>91</v>
      </c>
      <c r="X1258" s="1">
        <v>10001214</v>
      </c>
      <c r="Z1258" s="1" t="s">
        <v>6770</v>
      </c>
      <c r="AA1258" s="1" t="s">
        <v>41</v>
      </c>
    </row>
    <row r="1259" spans="1:27" x14ac:dyDescent="0.3">
      <c r="A1259" s="1">
        <v>2017</v>
      </c>
      <c r="B1259" s="1" t="s">
        <v>6759</v>
      </c>
      <c r="C1259" s="1" t="s">
        <v>5627</v>
      </c>
      <c r="D1259" s="1" t="s">
        <v>6760</v>
      </c>
      <c r="E1259" s="1" t="s">
        <v>6761</v>
      </c>
      <c r="F1259" s="1" t="s">
        <v>66</v>
      </c>
      <c r="G1259" s="1" t="s">
        <v>6796</v>
      </c>
      <c r="H1259" s="1" t="s">
        <v>6787</v>
      </c>
      <c r="I1259" s="1" t="s">
        <v>6797</v>
      </c>
      <c r="J1259" s="1">
        <f t="shared" si="50"/>
        <v>64</v>
      </c>
      <c r="K1259" s="1">
        <f t="shared" si="51"/>
        <v>0.4375</v>
      </c>
      <c r="L1259" s="1" t="s">
        <v>6798</v>
      </c>
      <c r="M1259" s="1">
        <v>8</v>
      </c>
      <c r="N1259" s="1" t="s">
        <v>6766</v>
      </c>
      <c r="O1259" s="1">
        <v>24</v>
      </c>
      <c r="P1259" s="1" t="s">
        <v>6767</v>
      </c>
      <c r="Q1259" s="1" t="s">
        <v>33</v>
      </c>
      <c r="R1259" s="1" t="s">
        <v>34</v>
      </c>
      <c r="S1259" s="1" t="s">
        <v>73</v>
      </c>
      <c r="T1259" s="1" t="s">
        <v>6768</v>
      </c>
      <c r="U1259" s="1" t="s">
        <v>6769</v>
      </c>
      <c r="V1259" s="1" t="s">
        <v>38</v>
      </c>
      <c r="W1259" s="1" t="s">
        <v>91</v>
      </c>
      <c r="X1259" s="1">
        <v>10001215</v>
      </c>
      <c r="Z1259" s="1" t="s">
        <v>6770</v>
      </c>
      <c r="AA1259" s="1" t="s">
        <v>41</v>
      </c>
    </row>
    <row r="1260" spans="1:27" x14ac:dyDescent="0.3">
      <c r="A1260" s="1">
        <v>2017</v>
      </c>
      <c r="B1260" s="1" t="s">
        <v>6799</v>
      </c>
      <c r="C1260" s="1" t="s">
        <v>6800</v>
      </c>
      <c r="D1260" s="1" t="s">
        <v>6801</v>
      </c>
      <c r="E1260" s="1" t="s">
        <v>6802</v>
      </c>
      <c r="F1260" s="1" t="s">
        <v>66</v>
      </c>
      <c r="G1260" s="1" t="s">
        <v>6803</v>
      </c>
      <c r="H1260" s="1" t="s">
        <v>6804</v>
      </c>
      <c r="I1260" s="1" t="s">
        <v>6805</v>
      </c>
      <c r="J1260" s="1">
        <f t="shared" si="50"/>
        <v>80</v>
      </c>
      <c r="K1260" s="1">
        <f t="shared" si="51"/>
        <v>0.6</v>
      </c>
      <c r="L1260" s="1" t="s">
        <v>4858</v>
      </c>
      <c r="M1260" s="1">
        <v>13.4</v>
      </c>
      <c r="N1260" s="1" t="s">
        <v>6721</v>
      </c>
      <c r="O1260" s="1">
        <v>43</v>
      </c>
      <c r="P1260" s="1" t="s">
        <v>6806</v>
      </c>
      <c r="Q1260" s="1" t="s">
        <v>57</v>
      </c>
      <c r="R1260" s="1" t="s">
        <v>103</v>
      </c>
      <c r="S1260" s="1" t="s">
        <v>391</v>
      </c>
      <c r="T1260" s="1" t="s">
        <v>36</v>
      </c>
      <c r="U1260" s="1" t="s">
        <v>6807</v>
      </c>
      <c r="V1260" s="1" t="s">
        <v>38</v>
      </c>
      <c r="W1260" s="1" t="s">
        <v>91</v>
      </c>
      <c r="X1260" s="1">
        <v>10001216</v>
      </c>
      <c r="Z1260" s="1" t="s">
        <v>6808</v>
      </c>
      <c r="AA1260" s="1" t="s">
        <v>41</v>
      </c>
    </row>
    <row r="1261" spans="1:27" x14ac:dyDescent="0.3">
      <c r="A1261" s="1">
        <v>2017</v>
      </c>
      <c r="B1261" s="1" t="s">
        <v>6799</v>
      </c>
      <c r="C1261" s="1" t="s">
        <v>6800</v>
      </c>
      <c r="D1261" s="1" t="s">
        <v>6801</v>
      </c>
      <c r="E1261" s="1" t="s">
        <v>6802</v>
      </c>
      <c r="F1261" s="1" t="s">
        <v>66</v>
      </c>
      <c r="G1261" s="1" t="s">
        <v>6809</v>
      </c>
      <c r="H1261" s="1" t="s">
        <v>6804</v>
      </c>
      <c r="I1261" s="1" t="s">
        <v>6810</v>
      </c>
      <c r="J1261" s="1">
        <f t="shared" si="50"/>
        <v>80</v>
      </c>
      <c r="K1261" s="1">
        <f t="shared" si="51"/>
        <v>0.61250000000000004</v>
      </c>
      <c r="L1261" s="1" t="s">
        <v>6811</v>
      </c>
      <c r="M1261" s="1">
        <v>138.6</v>
      </c>
      <c r="N1261" s="1" t="s">
        <v>6721</v>
      </c>
      <c r="O1261" s="1">
        <v>43</v>
      </c>
      <c r="P1261" s="1" t="s">
        <v>6806</v>
      </c>
      <c r="Q1261" s="1" t="s">
        <v>57</v>
      </c>
      <c r="R1261" s="1" t="s">
        <v>103</v>
      </c>
      <c r="S1261" s="1" t="s">
        <v>391</v>
      </c>
      <c r="T1261" s="1" t="s">
        <v>36</v>
      </c>
      <c r="U1261" s="1" t="s">
        <v>6807</v>
      </c>
      <c r="V1261" s="1" t="s">
        <v>38</v>
      </c>
      <c r="W1261" s="1" t="s">
        <v>91</v>
      </c>
      <c r="X1261" s="1">
        <v>10001217</v>
      </c>
      <c r="Z1261" s="1" t="s">
        <v>6808</v>
      </c>
      <c r="AA1261" s="1" t="s">
        <v>41</v>
      </c>
    </row>
    <row r="1262" spans="1:27" x14ac:dyDescent="0.3">
      <c r="A1262" s="1">
        <v>2017</v>
      </c>
      <c r="B1262" s="1" t="s">
        <v>6812</v>
      </c>
      <c r="C1262" s="1" t="s">
        <v>1962</v>
      </c>
      <c r="D1262" s="1" t="s">
        <v>6813</v>
      </c>
      <c r="E1262" s="1" t="s">
        <v>6814</v>
      </c>
      <c r="F1262" s="1" t="s">
        <v>26</v>
      </c>
      <c r="G1262" s="1" t="s">
        <v>6815</v>
      </c>
      <c r="H1262" s="1" t="s">
        <v>6816</v>
      </c>
      <c r="I1262" s="1" t="s">
        <v>6817</v>
      </c>
      <c r="J1262" s="1">
        <f t="shared" si="50"/>
        <v>65</v>
      </c>
      <c r="K1262" s="1">
        <f t="shared" si="51"/>
        <v>0.6</v>
      </c>
      <c r="L1262" s="1" t="s">
        <v>36</v>
      </c>
      <c r="M1262" s="1" t="str">
        <f t="shared" ref="M1262:M1263" si="53">IF(L1262="Not reported","N/A","")</f>
        <v>N/A</v>
      </c>
      <c r="N1262" s="1" t="s">
        <v>6818</v>
      </c>
      <c r="O1262" s="1">
        <v>40</v>
      </c>
      <c r="P1262" s="1" t="s">
        <v>6819</v>
      </c>
      <c r="Q1262" s="1" t="s">
        <v>297</v>
      </c>
      <c r="R1262" s="1" t="s">
        <v>103</v>
      </c>
      <c r="S1262" s="1" t="s">
        <v>73</v>
      </c>
      <c r="T1262" s="1" t="s">
        <v>36</v>
      </c>
      <c r="U1262" s="1" t="s">
        <v>6820</v>
      </c>
      <c r="V1262" s="1" t="s">
        <v>38</v>
      </c>
      <c r="W1262" s="1" t="s">
        <v>91</v>
      </c>
      <c r="X1262" s="1">
        <v>10001218</v>
      </c>
      <c r="Z1262" s="1" t="s">
        <v>6821</v>
      </c>
      <c r="AA1262" s="1" t="s">
        <v>41</v>
      </c>
    </row>
    <row r="1263" spans="1:27" x14ac:dyDescent="0.3">
      <c r="A1263" s="1">
        <v>2017</v>
      </c>
      <c r="B1263" s="1" t="s">
        <v>6812</v>
      </c>
      <c r="C1263" s="1" t="s">
        <v>1962</v>
      </c>
      <c r="D1263" s="1" t="s">
        <v>6813</v>
      </c>
      <c r="E1263" s="1" t="s">
        <v>6814</v>
      </c>
      <c r="F1263" s="1" t="s">
        <v>26</v>
      </c>
      <c r="G1263" s="1" t="s">
        <v>6822</v>
      </c>
      <c r="H1263" s="1" t="s">
        <v>6816</v>
      </c>
      <c r="I1263" s="1" t="s">
        <v>6823</v>
      </c>
      <c r="J1263" s="1">
        <f t="shared" si="50"/>
        <v>65</v>
      </c>
      <c r="K1263" s="1">
        <f t="shared" si="51"/>
        <v>0.55384615384615388</v>
      </c>
      <c r="L1263" s="1" t="s">
        <v>36</v>
      </c>
      <c r="M1263" s="1" t="str">
        <f t="shared" si="53"/>
        <v>N/A</v>
      </c>
      <c r="N1263" s="1" t="s">
        <v>6818</v>
      </c>
      <c r="O1263" s="1">
        <v>40</v>
      </c>
      <c r="P1263" s="1" t="s">
        <v>6819</v>
      </c>
      <c r="Q1263" s="1" t="s">
        <v>297</v>
      </c>
      <c r="R1263" s="1" t="s">
        <v>103</v>
      </c>
      <c r="S1263" s="1" t="s">
        <v>73</v>
      </c>
      <c r="T1263" s="1" t="s">
        <v>36</v>
      </c>
      <c r="U1263" s="1" t="s">
        <v>6820</v>
      </c>
      <c r="V1263" s="1" t="s">
        <v>38</v>
      </c>
      <c r="W1263" s="1" t="s">
        <v>91</v>
      </c>
      <c r="X1263" s="1">
        <v>10001219</v>
      </c>
      <c r="Z1263" s="1" t="s">
        <v>6821</v>
      </c>
      <c r="AA1263" s="1" t="s">
        <v>41</v>
      </c>
    </row>
    <row r="1264" spans="1:27" x14ac:dyDescent="0.3">
      <c r="A1264" s="1">
        <v>2017</v>
      </c>
      <c r="B1264" s="1" t="s">
        <v>6812</v>
      </c>
      <c r="C1264" s="1" t="s">
        <v>1962</v>
      </c>
      <c r="D1264" s="1" t="s">
        <v>6813</v>
      </c>
      <c r="E1264" s="1" t="s">
        <v>6814</v>
      </c>
      <c r="F1264" s="1" t="s">
        <v>26</v>
      </c>
      <c r="G1264" s="1" t="s">
        <v>6824</v>
      </c>
      <c r="H1264" s="1" t="s">
        <v>6816</v>
      </c>
      <c r="I1264" s="1" t="s">
        <v>6825</v>
      </c>
      <c r="J1264" s="1">
        <f t="shared" si="50"/>
        <v>70</v>
      </c>
      <c r="K1264" s="1">
        <f t="shared" si="51"/>
        <v>0.65714285714285714</v>
      </c>
      <c r="L1264" s="1" t="s">
        <v>6826</v>
      </c>
      <c r="M1264" s="1">
        <v>0.9</v>
      </c>
      <c r="N1264" s="1" t="s">
        <v>6818</v>
      </c>
      <c r="O1264" s="1">
        <v>40</v>
      </c>
      <c r="P1264" s="1" t="s">
        <v>6819</v>
      </c>
      <c r="Q1264" s="1" t="s">
        <v>297</v>
      </c>
      <c r="R1264" s="1" t="s">
        <v>103</v>
      </c>
      <c r="S1264" s="1" t="s">
        <v>73</v>
      </c>
      <c r="T1264" s="1" t="s">
        <v>36</v>
      </c>
      <c r="U1264" s="1" t="s">
        <v>6820</v>
      </c>
      <c r="V1264" s="1" t="s">
        <v>6827</v>
      </c>
      <c r="W1264" s="1" t="s">
        <v>91</v>
      </c>
      <c r="X1264" s="1">
        <v>10001220</v>
      </c>
      <c r="Z1264" s="1" t="s">
        <v>6821</v>
      </c>
      <c r="AA1264" s="1" t="s">
        <v>41</v>
      </c>
    </row>
    <row r="1265" spans="1:27" x14ac:dyDescent="0.3">
      <c r="A1265" s="1">
        <v>2017</v>
      </c>
      <c r="B1265" s="1" t="s">
        <v>6812</v>
      </c>
      <c r="C1265" s="1" t="s">
        <v>1962</v>
      </c>
      <c r="D1265" s="1" t="s">
        <v>6813</v>
      </c>
      <c r="E1265" s="1" t="s">
        <v>6814</v>
      </c>
      <c r="F1265" s="1" t="s">
        <v>26</v>
      </c>
      <c r="G1265" s="1" t="s">
        <v>6828</v>
      </c>
      <c r="H1265" s="1" t="s">
        <v>6816</v>
      </c>
      <c r="I1265" s="1" t="s">
        <v>6829</v>
      </c>
      <c r="J1265" s="1">
        <f t="shared" si="50"/>
        <v>32</v>
      </c>
      <c r="K1265" s="1">
        <f t="shared" si="51"/>
        <v>0.5625</v>
      </c>
      <c r="L1265" s="1" t="s">
        <v>6830</v>
      </c>
      <c r="M1265" s="1">
        <v>7.5</v>
      </c>
      <c r="N1265" s="1" t="s">
        <v>6818</v>
      </c>
      <c r="O1265" s="1">
        <v>40</v>
      </c>
      <c r="P1265" s="1" t="s">
        <v>6819</v>
      </c>
      <c r="Q1265" s="1" t="s">
        <v>297</v>
      </c>
      <c r="R1265" s="1" t="s">
        <v>103</v>
      </c>
      <c r="S1265" s="1" t="s">
        <v>73</v>
      </c>
      <c r="T1265" s="1" t="s">
        <v>36</v>
      </c>
      <c r="U1265" s="1" t="s">
        <v>6820</v>
      </c>
      <c r="V1265" s="1" t="s">
        <v>6831</v>
      </c>
      <c r="W1265" s="1" t="s">
        <v>91</v>
      </c>
      <c r="X1265" s="1">
        <v>10001221</v>
      </c>
      <c r="Z1265" s="1" t="s">
        <v>6821</v>
      </c>
      <c r="AA1265" s="1" t="s">
        <v>41</v>
      </c>
    </row>
    <row r="1266" spans="1:27" x14ac:dyDescent="0.3">
      <c r="A1266" s="1">
        <v>2017</v>
      </c>
      <c r="B1266" s="1" t="s">
        <v>6832</v>
      </c>
      <c r="C1266" s="1" t="s">
        <v>6833</v>
      </c>
      <c r="D1266" s="1" t="s">
        <v>6834</v>
      </c>
      <c r="E1266" s="1" t="s">
        <v>8680</v>
      </c>
      <c r="F1266" s="1" t="s">
        <v>66</v>
      </c>
      <c r="G1266" s="1" t="s">
        <v>6835</v>
      </c>
      <c r="H1266" s="1" t="s">
        <v>6836</v>
      </c>
      <c r="I1266" s="1" t="s">
        <v>6837</v>
      </c>
      <c r="J1266" s="1">
        <f t="shared" si="50"/>
        <v>76</v>
      </c>
      <c r="K1266" s="1">
        <f t="shared" si="51"/>
        <v>0.48684210526315791</v>
      </c>
      <c r="L1266" s="1" t="s">
        <v>6838</v>
      </c>
      <c r="M1266" s="1">
        <v>35.5</v>
      </c>
      <c r="N1266" s="1" t="s">
        <v>6839</v>
      </c>
      <c r="O1266" s="1">
        <v>40</v>
      </c>
      <c r="P1266" s="1" t="s">
        <v>6840</v>
      </c>
      <c r="Q1266" s="1" t="s">
        <v>57</v>
      </c>
      <c r="R1266" s="1" t="s">
        <v>103</v>
      </c>
      <c r="S1266" s="1" t="s">
        <v>391</v>
      </c>
      <c r="T1266" s="1" t="s">
        <v>36</v>
      </c>
      <c r="U1266" s="1" t="s">
        <v>6841</v>
      </c>
      <c r="V1266" s="1" t="s">
        <v>38</v>
      </c>
      <c r="W1266" s="1" t="s">
        <v>91</v>
      </c>
      <c r="X1266" s="1">
        <v>10001222</v>
      </c>
      <c r="Z1266" s="1" t="s">
        <v>6842</v>
      </c>
      <c r="AA1266" s="1" t="s">
        <v>41</v>
      </c>
    </row>
    <row r="1267" spans="1:27" x14ac:dyDescent="0.3">
      <c r="A1267" s="1">
        <v>2018</v>
      </c>
      <c r="B1267" s="1" t="s">
        <v>6843</v>
      </c>
      <c r="C1267" s="1" t="s">
        <v>6844</v>
      </c>
      <c r="D1267" s="1" t="s">
        <v>6845</v>
      </c>
      <c r="E1267" s="1" t="s">
        <v>8834</v>
      </c>
      <c r="F1267" s="1" t="s">
        <v>66</v>
      </c>
      <c r="G1267" s="1" t="s">
        <v>6846</v>
      </c>
      <c r="H1267" s="1" t="s">
        <v>6847</v>
      </c>
      <c r="I1267" s="1" t="s">
        <v>6848</v>
      </c>
      <c r="J1267" s="1">
        <f t="shared" si="50"/>
        <v>60</v>
      </c>
      <c r="K1267" s="1">
        <f t="shared" si="51"/>
        <v>0.73333333333333328</v>
      </c>
      <c r="L1267" s="1" t="s">
        <v>6849</v>
      </c>
      <c r="M1267" s="1">
        <v>11</v>
      </c>
      <c r="N1267" s="1" t="s">
        <v>6850</v>
      </c>
      <c r="O1267" s="1">
        <v>30</v>
      </c>
      <c r="P1267" s="1" t="s">
        <v>6851</v>
      </c>
      <c r="Q1267" s="1" t="s">
        <v>33</v>
      </c>
      <c r="R1267" s="1" t="s">
        <v>34</v>
      </c>
      <c r="S1267" s="1" t="s">
        <v>569</v>
      </c>
      <c r="T1267" s="1" t="s">
        <v>36</v>
      </c>
      <c r="U1267" s="1" t="s">
        <v>6852</v>
      </c>
      <c r="V1267" s="1" t="s">
        <v>38</v>
      </c>
      <c r="W1267" s="1" t="s">
        <v>91</v>
      </c>
      <c r="X1267" s="1">
        <v>10001223</v>
      </c>
      <c r="Z1267" s="1" t="s">
        <v>6853</v>
      </c>
      <c r="AA1267" s="1" t="s">
        <v>41</v>
      </c>
    </row>
    <row r="1268" spans="1:27" x14ac:dyDescent="0.3">
      <c r="A1268" s="1">
        <v>2018</v>
      </c>
      <c r="B1268" s="1" t="s">
        <v>6854</v>
      </c>
      <c r="C1268" s="1" t="s">
        <v>3112</v>
      </c>
      <c r="D1268" s="1" t="s">
        <v>6855</v>
      </c>
      <c r="E1268" s="1" t="s">
        <v>8681</v>
      </c>
      <c r="F1268" s="1" t="s">
        <v>66</v>
      </c>
      <c r="G1268" s="1" t="s">
        <v>6856</v>
      </c>
      <c r="H1268" s="1" t="s">
        <v>6857</v>
      </c>
      <c r="I1268" s="1" t="s">
        <v>6858</v>
      </c>
      <c r="J1268" s="1">
        <f t="shared" si="50"/>
        <v>56</v>
      </c>
      <c r="K1268" s="1">
        <f t="shared" si="51"/>
        <v>0.5178571428571429</v>
      </c>
      <c r="L1268" s="1" t="s">
        <v>6859</v>
      </c>
      <c r="M1268" s="1">
        <v>47</v>
      </c>
      <c r="N1268" s="1" t="s">
        <v>6860</v>
      </c>
      <c r="O1268" s="1">
        <v>20</v>
      </c>
      <c r="P1268" s="1" t="s">
        <v>6861</v>
      </c>
      <c r="Q1268" s="1" t="s">
        <v>57</v>
      </c>
      <c r="R1268" s="1" t="s">
        <v>103</v>
      </c>
      <c r="S1268" s="1">
        <v>7.4</v>
      </c>
      <c r="T1268" s="1" t="s">
        <v>36</v>
      </c>
      <c r="U1268" s="1" t="s">
        <v>6862</v>
      </c>
      <c r="V1268" s="1" t="s">
        <v>38</v>
      </c>
      <c r="W1268" s="1" t="s">
        <v>91</v>
      </c>
      <c r="X1268" s="1">
        <v>10001224</v>
      </c>
      <c r="Z1268" s="1" t="s">
        <v>6863</v>
      </c>
      <c r="AA1268" s="1" t="s">
        <v>41</v>
      </c>
    </row>
    <row r="1269" spans="1:27" x14ac:dyDescent="0.3">
      <c r="A1269" s="1">
        <v>2018</v>
      </c>
      <c r="B1269" s="1" t="s">
        <v>6854</v>
      </c>
      <c r="C1269" s="1" t="s">
        <v>3112</v>
      </c>
      <c r="D1269" s="1" t="s">
        <v>6855</v>
      </c>
      <c r="E1269" s="1" t="s">
        <v>8681</v>
      </c>
      <c r="F1269" s="1" t="s">
        <v>66</v>
      </c>
      <c r="G1269" s="1" t="s">
        <v>6864</v>
      </c>
      <c r="H1269" s="1" t="s">
        <v>6857</v>
      </c>
      <c r="I1269" s="1" t="s">
        <v>6865</v>
      </c>
      <c r="J1269" s="1">
        <f t="shared" si="50"/>
        <v>56</v>
      </c>
      <c r="K1269" s="1">
        <f t="shared" si="51"/>
        <v>0.5357142857142857</v>
      </c>
      <c r="L1269" s="1" t="s">
        <v>6866</v>
      </c>
      <c r="M1269" s="1">
        <v>51.36</v>
      </c>
      <c r="N1269" s="1" t="s">
        <v>6860</v>
      </c>
      <c r="O1269" s="1">
        <v>20</v>
      </c>
      <c r="P1269" s="1" t="s">
        <v>6861</v>
      </c>
      <c r="Q1269" s="1" t="s">
        <v>57</v>
      </c>
      <c r="R1269" s="1" t="s">
        <v>103</v>
      </c>
      <c r="S1269" s="1">
        <v>7.4</v>
      </c>
      <c r="T1269" s="1" t="s">
        <v>36</v>
      </c>
      <c r="U1269" s="1" t="s">
        <v>6862</v>
      </c>
      <c r="V1269" s="1" t="s">
        <v>38</v>
      </c>
      <c r="W1269" s="1" t="s">
        <v>91</v>
      </c>
      <c r="X1269" s="1">
        <v>10001225</v>
      </c>
      <c r="Z1269" s="1" t="s">
        <v>6863</v>
      </c>
      <c r="AA1269" s="1" t="s">
        <v>41</v>
      </c>
    </row>
    <row r="1270" spans="1:27" x14ac:dyDescent="0.3">
      <c r="A1270" s="1">
        <v>2018</v>
      </c>
      <c r="B1270" s="1" t="s">
        <v>6867</v>
      </c>
      <c r="C1270" s="1" t="s">
        <v>81</v>
      </c>
      <c r="D1270" s="1" t="s">
        <v>6868</v>
      </c>
      <c r="E1270" s="1" t="s">
        <v>8835</v>
      </c>
      <c r="F1270" s="1" t="s">
        <v>26</v>
      </c>
      <c r="G1270" s="1" t="s">
        <v>6869</v>
      </c>
      <c r="H1270" s="1" t="s">
        <v>6870</v>
      </c>
      <c r="I1270" s="1" t="s">
        <v>6871</v>
      </c>
      <c r="J1270" s="1">
        <f t="shared" si="50"/>
        <v>79</v>
      </c>
      <c r="K1270" s="1">
        <f t="shared" si="51"/>
        <v>0.569620253164557</v>
      </c>
      <c r="L1270" s="1" t="s">
        <v>6872</v>
      </c>
      <c r="M1270" s="1">
        <v>146</v>
      </c>
      <c r="N1270" s="1" t="s">
        <v>6873</v>
      </c>
      <c r="O1270" s="1">
        <v>40</v>
      </c>
      <c r="P1270" s="1" t="s">
        <v>6874</v>
      </c>
      <c r="Q1270" s="1" t="s">
        <v>297</v>
      </c>
      <c r="R1270" s="1" t="s">
        <v>315</v>
      </c>
      <c r="S1270" s="1" t="s">
        <v>59</v>
      </c>
      <c r="T1270" s="1" t="s">
        <v>36</v>
      </c>
      <c r="U1270" s="1" t="s">
        <v>6875</v>
      </c>
      <c r="V1270" s="1" t="s">
        <v>38</v>
      </c>
      <c r="W1270" s="1" t="s">
        <v>91</v>
      </c>
      <c r="X1270" s="1">
        <v>10001226</v>
      </c>
      <c r="Z1270" s="1" t="s">
        <v>3996</v>
      </c>
      <c r="AA1270" s="1" t="s">
        <v>41</v>
      </c>
    </row>
    <row r="1271" spans="1:27" x14ac:dyDescent="0.3">
      <c r="A1271" s="1">
        <v>2018</v>
      </c>
      <c r="B1271" s="1" t="s">
        <v>6876</v>
      </c>
      <c r="C1271" s="1" t="s">
        <v>6833</v>
      </c>
      <c r="D1271" s="1" t="s">
        <v>6877</v>
      </c>
      <c r="E1271" s="1" t="s">
        <v>8682</v>
      </c>
      <c r="F1271" s="1" t="s">
        <v>66</v>
      </c>
      <c r="G1271" s="1" t="s">
        <v>6878</v>
      </c>
      <c r="H1271" s="1" t="s">
        <v>6879</v>
      </c>
      <c r="I1271" s="1" t="s">
        <v>6880</v>
      </c>
      <c r="J1271" s="1">
        <f t="shared" si="50"/>
        <v>86</v>
      </c>
      <c r="K1271" s="1">
        <f t="shared" si="51"/>
        <v>0.51162790697674421</v>
      </c>
      <c r="L1271" s="1" t="s">
        <v>6881</v>
      </c>
      <c r="M1271" s="1">
        <v>1.64</v>
      </c>
      <c r="N1271" s="1" t="s">
        <v>6882</v>
      </c>
      <c r="O1271" s="1">
        <v>40</v>
      </c>
      <c r="P1271" s="1" t="s">
        <v>6883</v>
      </c>
      <c r="Q1271" s="1" t="s">
        <v>33</v>
      </c>
      <c r="R1271" s="1" t="s">
        <v>103</v>
      </c>
      <c r="S1271" s="1" t="s">
        <v>73</v>
      </c>
      <c r="T1271" s="1" t="s">
        <v>36</v>
      </c>
      <c r="U1271" s="1" t="s">
        <v>6884</v>
      </c>
      <c r="V1271" s="1" t="s">
        <v>38</v>
      </c>
      <c r="W1271" s="1" t="s">
        <v>91</v>
      </c>
      <c r="X1271" s="1">
        <v>10001227</v>
      </c>
      <c r="Z1271" s="1" t="s">
        <v>6885</v>
      </c>
      <c r="AA1271" s="1" t="s">
        <v>41</v>
      </c>
    </row>
    <row r="1272" spans="1:27" x14ac:dyDescent="0.3">
      <c r="A1272" s="1">
        <v>2018</v>
      </c>
      <c r="B1272" s="1" t="s">
        <v>6876</v>
      </c>
      <c r="C1272" s="1" t="s">
        <v>6833</v>
      </c>
      <c r="D1272" s="1" t="s">
        <v>6877</v>
      </c>
      <c r="E1272" s="1" t="s">
        <v>8682</v>
      </c>
      <c r="F1272" s="1" t="s">
        <v>66</v>
      </c>
      <c r="G1272" s="1" t="s">
        <v>6886</v>
      </c>
      <c r="H1272" s="1" t="s">
        <v>6887</v>
      </c>
      <c r="I1272" s="1" t="s">
        <v>6888</v>
      </c>
      <c r="J1272" s="1">
        <f t="shared" si="50"/>
        <v>86</v>
      </c>
      <c r="K1272" s="1">
        <f t="shared" si="51"/>
        <v>0.58139534883720934</v>
      </c>
      <c r="L1272" s="1" t="s">
        <v>6889</v>
      </c>
      <c r="M1272" s="1">
        <v>1.69</v>
      </c>
      <c r="N1272" s="1" t="s">
        <v>6882</v>
      </c>
      <c r="O1272" s="1">
        <v>40</v>
      </c>
      <c r="P1272" s="1" t="s">
        <v>6883</v>
      </c>
      <c r="Q1272" s="1" t="s">
        <v>33</v>
      </c>
      <c r="R1272" s="1" t="s">
        <v>103</v>
      </c>
      <c r="S1272" s="1" t="s">
        <v>73</v>
      </c>
      <c r="T1272" s="1" t="s">
        <v>36</v>
      </c>
      <c r="U1272" s="1" t="s">
        <v>6884</v>
      </c>
      <c r="V1272" s="1" t="s">
        <v>38</v>
      </c>
      <c r="W1272" s="1" t="s">
        <v>91</v>
      </c>
      <c r="X1272" s="1">
        <v>10001228</v>
      </c>
      <c r="Z1272" s="1" t="s">
        <v>6885</v>
      </c>
      <c r="AA1272" s="1" t="s">
        <v>41</v>
      </c>
    </row>
    <row r="1273" spans="1:27" x14ac:dyDescent="0.3">
      <c r="A1273" s="1">
        <v>2018</v>
      </c>
      <c r="B1273" s="1" t="s">
        <v>6876</v>
      </c>
      <c r="C1273" s="1" t="s">
        <v>6833</v>
      </c>
      <c r="D1273" s="1" t="s">
        <v>6877</v>
      </c>
      <c r="E1273" s="1" t="s">
        <v>8682</v>
      </c>
      <c r="F1273" s="1" t="s">
        <v>66</v>
      </c>
      <c r="G1273" s="1" t="s">
        <v>6890</v>
      </c>
      <c r="H1273" s="1" t="s">
        <v>6891</v>
      </c>
      <c r="I1273" s="1" t="s">
        <v>6892</v>
      </c>
      <c r="J1273" s="1">
        <f t="shared" si="50"/>
        <v>86</v>
      </c>
      <c r="K1273" s="1">
        <f t="shared" si="51"/>
        <v>0.52325581395348841</v>
      </c>
      <c r="L1273" s="1" t="s">
        <v>6893</v>
      </c>
      <c r="M1273" s="1">
        <v>3.92</v>
      </c>
      <c r="N1273" s="1" t="s">
        <v>6882</v>
      </c>
      <c r="O1273" s="1">
        <v>40</v>
      </c>
      <c r="P1273" s="1" t="s">
        <v>6883</v>
      </c>
      <c r="Q1273" s="1" t="s">
        <v>33</v>
      </c>
      <c r="R1273" s="1" t="s">
        <v>103</v>
      </c>
      <c r="S1273" s="1" t="s">
        <v>73</v>
      </c>
      <c r="T1273" s="1" t="s">
        <v>36</v>
      </c>
      <c r="U1273" s="1" t="s">
        <v>6884</v>
      </c>
      <c r="V1273" s="1" t="s">
        <v>38</v>
      </c>
      <c r="W1273" s="1" t="s">
        <v>91</v>
      </c>
      <c r="X1273" s="1">
        <v>10001229</v>
      </c>
      <c r="Z1273" s="1" t="s">
        <v>6885</v>
      </c>
      <c r="AA1273" s="1" t="s">
        <v>41</v>
      </c>
    </row>
    <row r="1274" spans="1:27" x14ac:dyDescent="0.3">
      <c r="A1274" s="1">
        <v>2018</v>
      </c>
      <c r="B1274" s="1" t="s">
        <v>6876</v>
      </c>
      <c r="C1274" s="1" t="s">
        <v>6833</v>
      </c>
      <c r="D1274" s="1" t="s">
        <v>6877</v>
      </c>
      <c r="E1274" s="1" t="s">
        <v>8682</v>
      </c>
      <c r="F1274" s="1" t="s">
        <v>66</v>
      </c>
      <c r="G1274" s="1" t="s">
        <v>6894</v>
      </c>
      <c r="H1274" s="1" t="s">
        <v>6895</v>
      </c>
      <c r="I1274" s="1" t="s">
        <v>6896</v>
      </c>
      <c r="J1274" s="1">
        <f t="shared" si="50"/>
        <v>86</v>
      </c>
      <c r="K1274" s="1">
        <f t="shared" si="51"/>
        <v>0.5</v>
      </c>
      <c r="L1274" s="1" t="s">
        <v>6897</v>
      </c>
      <c r="M1274" s="1">
        <v>2.0099999999999998</v>
      </c>
      <c r="N1274" s="1" t="s">
        <v>6882</v>
      </c>
      <c r="O1274" s="1">
        <v>40</v>
      </c>
      <c r="P1274" s="1" t="s">
        <v>6883</v>
      </c>
      <c r="Q1274" s="1" t="s">
        <v>33</v>
      </c>
      <c r="R1274" s="1" t="s">
        <v>103</v>
      </c>
      <c r="S1274" s="1" t="s">
        <v>73</v>
      </c>
      <c r="T1274" s="1" t="s">
        <v>36</v>
      </c>
      <c r="U1274" s="1" t="s">
        <v>6884</v>
      </c>
      <c r="V1274" s="1" t="s">
        <v>38</v>
      </c>
      <c r="W1274" s="1" t="s">
        <v>91</v>
      </c>
      <c r="X1274" s="1">
        <v>10001230</v>
      </c>
      <c r="Z1274" s="1" t="s">
        <v>6885</v>
      </c>
      <c r="AA1274" s="1" t="s">
        <v>41</v>
      </c>
    </row>
    <row r="1275" spans="1:27" x14ac:dyDescent="0.3">
      <c r="A1275" s="1">
        <v>2018</v>
      </c>
      <c r="B1275" s="1" t="s">
        <v>6876</v>
      </c>
      <c r="C1275" s="1" t="s">
        <v>6833</v>
      </c>
      <c r="D1275" s="1" t="s">
        <v>6877</v>
      </c>
      <c r="E1275" s="1" t="s">
        <v>8682</v>
      </c>
      <c r="F1275" s="1" t="s">
        <v>66</v>
      </c>
      <c r="G1275" s="1" t="s">
        <v>6898</v>
      </c>
      <c r="H1275" s="1" t="s">
        <v>6899</v>
      </c>
      <c r="I1275" s="1" t="s">
        <v>6900</v>
      </c>
      <c r="J1275" s="1">
        <f t="shared" si="50"/>
        <v>86</v>
      </c>
      <c r="K1275" s="1">
        <f t="shared" si="51"/>
        <v>0.51162790697674421</v>
      </c>
      <c r="L1275" s="1" t="s">
        <v>6901</v>
      </c>
      <c r="M1275" s="1">
        <v>3.47</v>
      </c>
      <c r="N1275" s="1" t="s">
        <v>6882</v>
      </c>
      <c r="O1275" s="1">
        <v>40</v>
      </c>
      <c r="P1275" s="1" t="s">
        <v>6883</v>
      </c>
      <c r="Q1275" s="1" t="s">
        <v>33</v>
      </c>
      <c r="R1275" s="1" t="s">
        <v>103</v>
      </c>
      <c r="S1275" s="1" t="s">
        <v>73</v>
      </c>
      <c r="T1275" s="1" t="s">
        <v>36</v>
      </c>
      <c r="U1275" s="1" t="s">
        <v>6884</v>
      </c>
      <c r="V1275" s="1" t="s">
        <v>38</v>
      </c>
      <c r="W1275" s="1" t="s">
        <v>91</v>
      </c>
      <c r="X1275" s="1">
        <v>10001231</v>
      </c>
      <c r="Z1275" s="1" t="s">
        <v>6885</v>
      </c>
      <c r="AA1275" s="1" t="s">
        <v>41</v>
      </c>
    </row>
    <row r="1276" spans="1:27" x14ac:dyDescent="0.3">
      <c r="A1276" s="1">
        <v>2018</v>
      </c>
      <c r="B1276" s="1" t="s">
        <v>6876</v>
      </c>
      <c r="C1276" s="1" t="s">
        <v>6833</v>
      </c>
      <c r="D1276" s="1" t="s">
        <v>6877</v>
      </c>
      <c r="E1276" s="1" t="s">
        <v>8682</v>
      </c>
      <c r="F1276" s="1" t="s">
        <v>66</v>
      </c>
      <c r="G1276" s="1" t="s">
        <v>6902</v>
      </c>
      <c r="H1276" s="1" t="s">
        <v>6903</v>
      </c>
      <c r="I1276" s="1" t="s">
        <v>6904</v>
      </c>
      <c r="J1276" s="1">
        <f t="shared" si="50"/>
        <v>86</v>
      </c>
      <c r="K1276" s="1">
        <f t="shared" si="51"/>
        <v>0.59302325581395354</v>
      </c>
      <c r="L1276" s="1" t="s">
        <v>6905</v>
      </c>
      <c r="M1276" s="1">
        <v>0.61</v>
      </c>
      <c r="N1276" s="1" t="s">
        <v>6882</v>
      </c>
      <c r="O1276" s="1">
        <v>40</v>
      </c>
      <c r="P1276" s="1" t="s">
        <v>6883</v>
      </c>
      <c r="Q1276" s="1" t="s">
        <v>33</v>
      </c>
      <c r="R1276" s="1" t="s">
        <v>103</v>
      </c>
      <c r="S1276" s="1" t="s">
        <v>73</v>
      </c>
      <c r="T1276" s="1" t="s">
        <v>36</v>
      </c>
      <c r="U1276" s="1" t="s">
        <v>6884</v>
      </c>
      <c r="V1276" s="1" t="s">
        <v>38</v>
      </c>
      <c r="W1276" s="1" t="s">
        <v>91</v>
      </c>
      <c r="X1276" s="1">
        <v>10001232</v>
      </c>
      <c r="Z1276" s="1" t="s">
        <v>6885</v>
      </c>
      <c r="AA1276" s="1" t="s">
        <v>41</v>
      </c>
    </row>
    <row r="1277" spans="1:27" x14ac:dyDescent="0.3">
      <c r="A1277" s="1">
        <v>2018</v>
      </c>
      <c r="B1277" s="1" t="s">
        <v>6876</v>
      </c>
      <c r="C1277" s="1" t="s">
        <v>6833</v>
      </c>
      <c r="D1277" s="1" t="s">
        <v>6877</v>
      </c>
      <c r="E1277" s="1" t="s">
        <v>8682</v>
      </c>
      <c r="F1277" s="1" t="s">
        <v>66</v>
      </c>
      <c r="G1277" s="1" t="s">
        <v>6906</v>
      </c>
      <c r="H1277" s="1" t="s">
        <v>6879</v>
      </c>
      <c r="I1277" s="1" t="s">
        <v>6907</v>
      </c>
      <c r="J1277" s="1">
        <f t="shared" si="50"/>
        <v>53</v>
      </c>
      <c r="K1277" s="1">
        <f t="shared" si="51"/>
        <v>0.660377358490566</v>
      </c>
      <c r="L1277" s="1" t="s">
        <v>6908</v>
      </c>
      <c r="M1277" s="1">
        <v>49.32</v>
      </c>
      <c r="N1277" s="1" t="s">
        <v>6882</v>
      </c>
      <c r="O1277" s="1">
        <v>40</v>
      </c>
      <c r="P1277" s="1" t="s">
        <v>6883</v>
      </c>
      <c r="Q1277" s="1" t="s">
        <v>33</v>
      </c>
      <c r="R1277" s="1" t="s">
        <v>103</v>
      </c>
      <c r="S1277" s="1" t="s">
        <v>73</v>
      </c>
      <c r="T1277" s="1" t="s">
        <v>36</v>
      </c>
      <c r="U1277" s="1" t="s">
        <v>6884</v>
      </c>
      <c r="V1277" s="1" t="s">
        <v>38</v>
      </c>
      <c r="W1277" s="1" t="s">
        <v>91</v>
      </c>
      <c r="X1277" s="1">
        <v>10001233</v>
      </c>
      <c r="Z1277" s="1" t="s">
        <v>6885</v>
      </c>
      <c r="AA1277" s="1" t="s">
        <v>41</v>
      </c>
    </row>
    <row r="1278" spans="1:27" x14ac:dyDescent="0.3">
      <c r="A1278" s="1">
        <v>2018</v>
      </c>
      <c r="B1278" s="1" t="s">
        <v>6909</v>
      </c>
      <c r="C1278" s="1" t="s">
        <v>6910</v>
      </c>
      <c r="D1278" s="1" t="s">
        <v>6911</v>
      </c>
      <c r="E1278" s="1" t="s">
        <v>6912</v>
      </c>
      <c r="F1278" s="1" t="s">
        <v>66</v>
      </c>
      <c r="G1278" s="1" t="s">
        <v>6913</v>
      </c>
      <c r="H1278" s="1" t="s">
        <v>6914</v>
      </c>
      <c r="I1278" s="1" t="s">
        <v>6915</v>
      </c>
      <c r="J1278" s="1">
        <f t="shared" si="50"/>
        <v>72</v>
      </c>
      <c r="K1278" s="1">
        <f t="shared" si="51"/>
        <v>0.52777777777777779</v>
      </c>
      <c r="L1278" s="1" t="s">
        <v>36</v>
      </c>
      <c r="M1278" s="1" t="str">
        <f>IF(L1278="Not reported","N/A","")</f>
        <v>N/A</v>
      </c>
      <c r="N1278" s="1" t="s">
        <v>6916</v>
      </c>
      <c r="O1278" s="1">
        <v>30</v>
      </c>
      <c r="P1278" s="1" t="s">
        <v>6917</v>
      </c>
      <c r="Q1278" s="1" t="str">
        <f ca="1">IFERROR(__xludf.DUMMYFUNCTION("IFNA(IFS(REGEXMATCH(R1279,""MgCl""),""MgCl"",REGEXMATCH(R1279,""CaCl""),""CaCl"", REGEXMATCH(R1279,""MgCl CaCl""),""MgCl CaCl""),""None"")
"),"None")</f>
        <v>None</v>
      </c>
      <c r="R1278" s="1" t="s">
        <v>315</v>
      </c>
      <c r="S1278" s="1" t="s">
        <v>59</v>
      </c>
      <c r="T1278" s="1" t="s">
        <v>36</v>
      </c>
      <c r="U1278" s="1" t="s">
        <v>6918</v>
      </c>
      <c r="V1278" s="1" t="s">
        <v>38</v>
      </c>
      <c r="X1278" s="1">
        <v>10001234</v>
      </c>
      <c r="Z1278" s="1" t="s">
        <v>6919</v>
      </c>
      <c r="AA1278" s="1" t="s">
        <v>41</v>
      </c>
    </row>
    <row r="1279" spans="1:27" x14ac:dyDescent="0.3">
      <c r="A1279" s="1">
        <v>2018</v>
      </c>
      <c r="B1279" s="1" t="s">
        <v>6920</v>
      </c>
      <c r="C1279" s="1" t="s">
        <v>4287</v>
      </c>
      <c r="D1279" s="1" t="s">
        <v>6921</v>
      </c>
      <c r="E1279" s="1" t="s">
        <v>8683</v>
      </c>
      <c r="F1279" s="1" t="s">
        <v>66</v>
      </c>
      <c r="G1279" s="1" t="s">
        <v>6922</v>
      </c>
      <c r="H1279" s="1" t="s">
        <v>4198</v>
      </c>
      <c r="I1279" s="1" t="s">
        <v>6923</v>
      </c>
      <c r="J1279" s="1">
        <f t="shared" si="50"/>
        <v>35</v>
      </c>
      <c r="K1279" s="1">
        <f t="shared" si="51"/>
        <v>0.5714285714285714</v>
      </c>
      <c r="L1279" s="1" t="s">
        <v>4207</v>
      </c>
      <c r="M1279" s="1">
        <v>36000</v>
      </c>
      <c r="N1279" s="1" t="s">
        <v>36</v>
      </c>
      <c r="O1279" s="1" t="s">
        <v>59</v>
      </c>
      <c r="P1279" s="1" t="s">
        <v>6924</v>
      </c>
      <c r="Q1279" s="1" t="str">
        <f ca="1">IFERROR(__xludf.DUMMYFUNCTION("IFNA(IFS(REGEXMATCH(R1280,""MgCl""),""MgCl"",REGEXMATCH(R1280,""CaCl""),""CaCl"", REGEXMATCH(R1280,""MgCl CaCl""),""MgCl CaCl""),""None"")
"),"None")</f>
        <v>None</v>
      </c>
      <c r="R1279" s="1" t="s">
        <v>315</v>
      </c>
      <c r="S1279" s="1" t="s">
        <v>6925</v>
      </c>
      <c r="T1279" s="1" t="s">
        <v>36</v>
      </c>
      <c r="U1279" s="1" t="s">
        <v>6926</v>
      </c>
      <c r="V1279" s="1" t="s">
        <v>38</v>
      </c>
      <c r="W1279" s="1" t="s">
        <v>8836</v>
      </c>
      <c r="X1279" s="1">
        <v>10001235</v>
      </c>
      <c r="Z1279" s="1" t="s">
        <v>6927</v>
      </c>
      <c r="AA1279" s="1" t="s">
        <v>41</v>
      </c>
    </row>
    <row r="1280" spans="1:27" x14ac:dyDescent="0.3">
      <c r="A1280" s="1">
        <v>2018</v>
      </c>
      <c r="B1280" s="1" t="s">
        <v>6928</v>
      </c>
      <c r="C1280" s="1" t="s">
        <v>6910</v>
      </c>
      <c r="D1280" s="1" t="s">
        <v>6929</v>
      </c>
      <c r="E1280" s="1" t="s">
        <v>6930</v>
      </c>
      <c r="F1280" s="1" t="s">
        <v>66</v>
      </c>
      <c r="G1280" s="1" t="s">
        <v>6931</v>
      </c>
      <c r="H1280" s="1" t="s">
        <v>6932</v>
      </c>
      <c r="I1280" s="1" t="s">
        <v>6933</v>
      </c>
      <c r="J1280" s="1">
        <f t="shared" si="50"/>
        <v>80</v>
      </c>
      <c r="K1280" s="1">
        <f t="shared" si="51"/>
        <v>0.5625</v>
      </c>
      <c r="L1280" s="1" t="s">
        <v>6934</v>
      </c>
      <c r="M1280" s="1" t="s">
        <v>59</v>
      </c>
      <c r="N1280" s="1" t="s">
        <v>36</v>
      </c>
      <c r="O1280" s="1" t="s">
        <v>59</v>
      </c>
      <c r="P1280" s="1" t="s">
        <v>6935</v>
      </c>
      <c r="Q1280" s="1" t="str">
        <f ca="1">IFERROR(__xludf.DUMMYFUNCTION("IFNA(IFS(REGEXMATCH(R1281,""MgCl""),""MgCl"",REGEXMATCH(R1281,""CaCl""),""CaCl"", REGEXMATCH(R1281,""MgCl CaCl""),""MgCl CaCl""),""None"")
"),"None")</f>
        <v>None</v>
      </c>
      <c r="R1280" s="1" t="s">
        <v>103</v>
      </c>
      <c r="S1280" s="1">
        <v>7.5</v>
      </c>
      <c r="T1280" s="1" t="s">
        <v>36</v>
      </c>
      <c r="U1280" s="1" t="s">
        <v>6936</v>
      </c>
      <c r="V1280" s="1" t="s">
        <v>6937</v>
      </c>
      <c r="W1280" s="1" t="s">
        <v>6938</v>
      </c>
      <c r="X1280" s="1">
        <v>10001236</v>
      </c>
      <c r="Z1280" s="1" t="s">
        <v>6939</v>
      </c>
      <c r="AA1280" s="1" t="s">
        <v>41</v>
      </c>
    </row>
    <row r="1281" spans="1:27" x14ac:dyDescent="0.3">
      <c r="A1281" s="1">
        <v>2018</v>
      </c>
      <c r="B1281" s="1" t="s">
        <v>6940</v>
      </c>
      <c r="C1281" s="1" t="s">
        <v>4822</v>
      </c>
      <c r="D1281" s="1" t="s">
        <v>6941</v>
      </c>
      <c r="E1281" s="1" t="s">
        <v>8837</v>
      </c>
      <c r="F1281" s="1" t="s">
        <v>66</v>
      </c>
      <c r="G1281" s="1" t="s">
        <v>6942</v>
      </c>
      <c r="H1281" s="1" t="s">
        <v>4666</v>
      </c>
      <c r="I1281" s="1" t="s">
        <v>6943</v>
      </c>
      <c r="J1281" s="1">
        <f t="shared" si="50"/>
        <v>84</v>
      </c>
      <c r="K1281" s="1">
        <f t="shared" si="51"/>
        <v>0.45238095238095238</v>
      </c>
      <c r="L1281" s="1" t="s">
        <v>6944</v>
      </c>
      <c r="M1281" s="1">
        <v>19.2</v>
      </c>
      <c r="N1281" s="1" t="s">
        <v>6945</v>
      </c>
      <c r="O1281" s="1">
        <v>60</v>
      </c>
      <c r="P1281" s="1" t="s">
        <v>6946</v>
      </c>
      <c r="Q1281" s="1" t="s">
        <v>57</v>
      </c>
      <c r="R1281" s="1" t="s">
        <v>103</v>
      </c>
      <c r="S1281" s="1" t="s">
        <v>59</v>
      </c>
      <c r="T1281" s="1" t="s">
        <v>36</v>
      </c>
      <c r="U1281" s="1" t="s">
        <v>6947</v>
      </c>
      <c r="V1281" s="1" t="s">
        <v>38</v>
      </c>
      <c r="W1281" s="1" t="s">
        <v>91</v>
      </c>
      <c r="X1281" s="1">
        <v>10001237</v>
      </c>
      <c r="Z1281" s="1" t="s">
        <v>6948</v>
      </c>
      <c r="AA1281" s="1" t="s">
        <v>41</v>
      </c>
    </row>
    <row r="1282" spans="1:27" x14ac:dyDescent="0.3">
      <c r="A1282" s="1">
        <v>2018</v>
      </c>
      <c r="B1282" s="1" t="s">
        <v>6940</v>
      </c>
      <c r="C1282" s="1" t="s">
        <v>4822</v>
      </c>
      <c r="D1282" s="1" t="s">
        <v>6941</v>
      </c>
      <c r="E1282" s="1" t="s">
        <v>8837</v>
      </c>
      <c r="F1282" s="1" t="s">
        <v>66</v>
      </c>
      <c r="G1282" s="1" t="s">
        <v>6949</v>
      </c>
      <c r="H1282" s="1" t="s">
        <v>4666</v>
      </c>
      <c r="I1282" s="1" t="s">
        <v>6950</v>
      </c>
      <c r="J1282" s="1">
        <f t="shared" si="50"/>
        <v>84</v>
      </c>
      <c r="K1282" s="1">
        <f t="shared" si="51"/>
        <v>0.40476190476190477</v>
      </c>
      <c r="L1282" s="1" t="s">
        <v>6951</v>
      </c>
      <c r="M1282" s="1">
        <v>10.3</v>
      </c>
      <c r="N1282" s="1" t="s">
        <v>6945</v>
      </c>
      <c r="O1282" s="1">
        <v>60</v>
      </c>
      <c r="P1282" s="1" t="s">
        <v>6946</v>
      </c>
      <c r="Q1282" s="1" t="s">
        <v>57</v>
      </c>
      <c r="R1282" s="1" t="s">
        <v>103</v>
      </c>
      <c r="S1282" s="1" t="s">
        <v>59</v>
      </c>
      <c r="T1282" s="1" t="s">
        <v>36</v>
      </c>
      <c r="U1282" s="1" t="s">
        <v>6947</v>
      </c>
      <c r="V1282" s="1" t="s">
        <v>38</v>
      </c>
      <c r="W1282" s="1" t="s">
        <v>91</v>
      </c>
      <c r="X1282" s="1">
        <v>10001238</v>
      </c>
      <c r="Z1282" s="1" t="s">
        <v>6948</v>
      </c>
      <c r="AA1282" s="1" t="s">
        <v>41</v>
      </c>
    </row>
    <row r="1283" spans="1:27" x14ac:dyDescent="0.3">
      <c r="A1283" s="1">
        <v>2018</v>
      </c>
      <c r="B1283" s="1" t="s">
        <v>6940</v>
      </c>
      <c r="C1283" s="1" t="s">
        <v>4822</v>
      </c>
      <c r="D1283" s="1" t="s">
        <v>6941</v>
      </c>
      <c r="E1283" s="1" t="s">
        <v>8837</v>
      </c>
      <c r="F1283" s="1" t="s">
        <v>66</v>
      </c>
      <c r="G1283" s="1" t="s">
        <v>6952</v>
      </c>
      <c r="H1283" s="1" t="s">
        <v>4666</v>
      </c>
      <c r="I1283" s="1" t="s">
        <v>6953</v>
      </c>
      <c r="J1283" s="1">
        <f t="shared" si="50"/>
        <v>84</v>
      </c>
      <c r="K1283" s="1">
        <f t="shared" si="51"/>
        <v>0.45238095238095238</v>
      </c>
      <c r="L1283" s="1" t="s">
        <v>6954</v>
      </c>
      <c r="M1283" s="1">
        <v>25.2</v>
      </c>
      <c r="N1283" s="1" t="s">
        <v>6945</v>
      </c>
      <c r="O1283" s="1">
        <v>60</v>
      </c>
      <c r="P1283" s="1" t="s">
        <v>6946</v>
      </c>
      <c r="Q1283" s="1" t="s">
        <v>57</v>
      </c>
      <c r="R1283" s="1" t="s">
        <v>103</v>
      </c>
      <c r="S1283" s="1" t="s">
        <v>59</v>
      </c>
      <c r="T1283" s="1" t="s">
        <v>36</v>
      </c>
      <c r="U1283" s="1" t="s">
        <v>6947</v>
      </c>
      <c r="V1283" s="1" t="s">
        <v>38</v>
      </c>
      <c r="W1283" s="1" t="s">
        <v>91</v>
      </c>
      <c r="X1283" s="1">
        <v>10001239</v>
      </c>
      <c r="Z1283" s="1" t="s">
        <v>6948</v>
      </c>
      <c r="AA1283" s="1" t="s">
        <v>41</v>
      </c>
    </row>
    <row r="1284" spans="1:27" x14ac:dyDescent="0.3">
      <c r="A1284" s="1">
        <v>2018</v>
      </c>
      <c r="B1284" s="1" t="s">
        <v>6940</v>
      </c>
      <c r="C1284" s="1" t="s">
        <v>4822</v>
      </c>
      <c r="D1284" s="1" t="s">
        <v>6941</v>
      </c>
      <c r="E1284" s="1" t="s">
        <v>8837</v>
      </c>
      <c r="F1284" s="1" t="s">
        <v>66</v>
      </c>
      <c r="G1284" s="1" t="s">
        <v>6955</v>
      </c>
      <c r="H1284" s="1" t="s">
        <v>4666</v>
      </c>
      <c r="I1284" s="1" t="s">
        <v>6956</v>
      </c>
      <c r="J1284" s="1">
        <f t="shared" si="50"/>
        <v>84</v>
      </c>
      <c r="K1284" s="1">
        <f t="shared" si="51"/>
        <v>0.5357142857142857</v>
      </c>
      <c r="L1284" s="1" t="s">
        <v>6957</v>
      </c>
      <c r="M1284" s="1">
        <v>17.2</v>
      </c>
      <c r="N1284" s="1" t="s">
        <v>6945</v>
      </c>
      <c r="O1284" s="1">
        <v>60</v>
      </c>
      <c r="P1284" s="1" t="s">
        <v>6946</v>
      </c>
      <c r="Q1284" s="1" t="s">
        <v>57</v>
      </c>
      <c r="R1284" s="1" t="s">
        <v>103</v>
      </c>
      <c r="S1284" s="1" t="s">
        <v>59</v>
      </c>
      <c r="T1284" s="1" t="s">
        <v>36</v>
      </c>
      <c r="U1284" s="1" t="s">
        <v>6947</v>
      </c>
      <c r="V1284" s="1" t="s">
        <v>38</v>
      </c>
      <c r="W1284" s="1" t="s">
        <v>91</v>
      </c>
      <c r="X1284" s="1">
        <v>10001240</v>
      </c>
      <c r="Z1284" s="1" t="s">
        <v>6948</v>
      </c>
      <c r="AA1284" s="1" t="s">
        <v>41</v>
      </c>
    </row>
    <row r="1285" spans="1:27" x14ac:dyDescent="0.3">
      <c r="A1285" s="1">
        <v>2018</v>
      </c>
      <c r="B1285" s="1" t="s">
        <v>6958</v>
      </c>
      <c r="C1285" s="1" t="s">
        <v>6414</v>
      </c>
      <c r="D1285" s="1" t="s">
        <v>6959</v>
      </c>
      <c r="E1285" s="1" t="s">
        <v>8838</v>
      </c>
      <c r="F1285" s="1" t="s">
        <v>66</v>
      </c>
      <c r="G1285" s="1" t="s">
        <v>6960</v>
      </c>
      <c r="H1285" s="1" t="s">
        <v>6961</v>
      </c>
      <c r="I1285" s="1" t="s">
        <v>6962</v>
      </c>
      <c r="J1285" s="1">
        <f t="shared" si="50"/>
        <v>86</v>
      </c>
      <c r="K1285" s="1">
        <f t="shared" si="51"/>
        <v>0.53488372093023251</v>
      </c>
      <c r="L1285" s="1" t="s">
        <v>6963</v>
      </c>
      <c r="M1285" s="1">
        <v>0.79</v>
      </c>
      <c r="N1285" s="1" t="s">
        <v>6964</v>
      </c>
      <c r="O1285" s="1">
        <v>45</v>
      </c>
      <c r="P1285" s="1" t="s">
        <v>6965</v>
      </c>
      <c r="Q1285" s="1" t="s">
        <v>57</v>
      </c>
      <c r="R1285" s="1" t="s">
        <v>103</v>
      </c>
      <c r="S1285" s="1" t="s">
        <v>59</v>
      </c>
      <c r="T1285" s="1" t="s">
        <v>36</v>
      </c>
      <c r="U1285" s="1" t="s">
        <v>6966</v>
      </c>
      <c r="V1285" s="1" t="s">
        <v>38</v>
      </c>
      <c r="W1285" s="1" t="s">
        <v>91</v>
      </c>
      <c r="X1285" s="1">
        <v>10001241</v>
      </c>
      <c r="Z1285" s="1" t="s">
        <v>6967</v>
      </c>
      <c r="AA1285" s="1" t="s">
        <v>41</v>
      </c>
    </row>
    <row r="1286" spans="1:27" x14ac:dyDescent="0.3">
      <c r="A1286" s="1">
        <v>2018</v>
      </c>
      <c r="B1286" s="1" t="s">
        <v>6958</v>
      </c>
      <c r="C1286" s="1" t="s">
        <v>6414</v>
      </c>
      <c r="D1286" s="1" t="s">
        <v>6959</v>
      </c>
      <c r="E1286" s="1" t="s">
        <v>8838</v>
      </c>
      <c r="F1286" s="1" t="s">
        <v>66</v>
      </c>
      <c r="G1286" s="1" t="s">
        <v>6968</v>
      </c>
      <c r="H1286" s="1" t="s">
        <v>6961</v>
      </c>
      <c r="I1286" s="1" t="s">
        <v>6969</v>
      </c>
      <c r="J1286" s="1">
        <f t="shared" si="50"/>
        <v>85</v>
      </c>
      <c r="K1286" s="1">
        <f t="shared" si="51"/>
        <v>0.52941176470588236</v>
      </c>
      <c r="L1286" s="1" t="s">
        <v>6970</v>
      </c>
      <c r="M1286" s="1">
        <v>8</v>
      </c>
      <c r="N1286" s="1" t="s">
        <v>6964</v>
      </c>
      <c r="O1286" s="1">
        <v>45</v>
      </c>
      <c r="P1286" s="1" t="s">
        <v>6965</v>
      </c>
      <c r="Q1286" s="1" t="s">
        <v>57</v>
      </c>
      <c r="R1286" s="1" t="s">
        <v>103</v>
      </c>
      <c r="S1286" s="1" t="s">
        <v>59</v>
      </c>
      <c r="T1286" s="1" t="s">
        <v>36</v>
      </c>
      <c r="U1286" s="1" t="s">
        <v>6966</v>
      </c>
      <c r="V1286" s="1" t="s">
        <v>38</v>
      </c>
      <c r="W1286" s="1" t="s">
        <v>91</v>
      </c>
      <c r="X1286" s="1">
        <v>10001242</v>
      </c>
      <c r="Z1286" s="1" t="s">
        <v>6967</v>
      </c>
      <c r="AA1286" s="1" t="s">
        <v>41</v>
      </c>
    </row>
    <row r="1287" spans="1:27" x14ac:dyDescent="0.3">
      <c r="A1287" s="1">
        <v>2018</v>
      </c>
      <c r="B1287" s="1" t="s">
        <v>6958</v>
      </c>
      <c r="C1287" s="1" t="s">
        <v>6414</v>
      </c>
      <c r="D1287" s="1" t="s">
        <v>6959</v>
      </c>
      <c r="E1287" s="1" t="s">
        <v>8838</v>
      </c>
      <c r="F1287" s="1" t="s">
        <v>66</v>
      </c>
      <c r="G1287" s="1" t="s">
        <v>6971</v>
      </c>
      <c r="H1287" s="1" t="s">
        <v>6961</v>
      </c>
      <c r="I1287" s="1" t="s">
        <v>6972</v>
      </c>
      <c r="J1287" s="1">
        <f t="shared" si="50"/>
        <v>58</v>
      </c>
      <c r="K1287" s="1">
        <f t="shared" si="51"/>
        <v>0.51724137931034486</v>
      </c>
      <c r="L1287" s="1" t="s">
        <v>6973</v>
      </c>
      <c r="M1287" s="1">
        <v>0.3</v>
      </c>
      <c r="N1287" s="1" t="s">
        <v>6964</v>
      </c>
      <c r="O1287" s="1">
        <v>45</v>
      </c>
      <c r="P1287" s="1" t="s">
        <v>6965</v>
      </c>
      <c r="Q1287" s="1" t="s">
        <v>57</v>
      </c>
      <c r="R1287" s="1" t="s">
        <v>103</v>
      </c>
      <c r="S1287" s="1" t="s">
        <v>59</v>
      </c>
      <c r="T1287" s="1" t="s">
        <v>36</v>
      </c>
      <c r="U1287" s="1" t="s">
        <v>6966</v>
      </c>
      <c r="V1287" s="1" t="s">
        <v>6974</v>
      </c>
      <c r="W1287" s="1" t="s">
        <v>6975</v>
      </c>
      <c r="X1287" s="1">
        <v>10001243</v>
      </c>
      <c r="Z1287" s="1" t="s">
        <v>6967</v>
      </c>
      <c r="AA1287" s="1" t="s">
        <v>41</v>
      </c>
    </row>
    <row r="1288" spans="1:27" x14ac:dyDescent="0.3">
      <c r="A1288" s="1">
        <v>2018</v>
      </c>
      <c r="B1288" s="1" t="s">
        <v>6958</v>
      </c>
      <c r="C1288" s="1" t="s">
        <v>6414</v>
      </c>
      <c r="D1288" s="1" t="s">
        <v>6959</v>
      </c>
      <c r="E1288" s="1" t="s">
        <v>8838</v>
      </c>
      <c r="F1288" s="1" t="s">
        <v>66</v>
      </c>
      <c r="G1288" s="1" t="s">
        <v>6976</v>
      </c>
      <c r="H1288" s="1" t="s">
        <v>6961</v>
      </c>
      <c r="I1288" s="1" t="s">
        <v>6977</v>
      </c>
      <c r="J1288" s="1">
        <f t="shared" si="50"/>
        <v>68</v>
      </c>
      <c r="K1288" s="1">
        <f t="shared" si="51"/>
        <v>0.5</v>
      </c>
      <c r="L1288" s="1" t="s">
        <v>6978</v>
      </c>
      <c r="M1288" s="1">
        <v>4.5</v>
      </c>
      <c r="N1288" s="1" t="s">
        <v>6964</v>
      </c>
      <c r="O1288" s="1">
        <v>45</v>
      </c>
      <c r="P1288" s="1" t="s">
        <v>6965</v>
      </c>
      <c r="Q1288" s="1" t="s">
        <v>57</v>
      </c>
      <c r="R1288" s="1" t="s">
        <v>103</v>
      </c>
      <c r="S1288" s="1" t="s">
        <v>59</v>
      </c>
      <c r="T1288" s="1" t="s">
        <v>36</v>
      </c>
      <c r="U1288" s="1" t="s">
        <v>6966</v>
      </c>
      <c r="V1288" s="1" t="s">
        <v>6979</v>
      </c>
      <c r="W1288" s="1" t="s">
        <v>6975</v>
      </c>
      <c r="X1288" s="1">
        <v>10001244</v>
      </c>
      <c r="Z1288" s="1" t="s">
        <v>6967</v>
      </c>
      <c r="AA1288" s="1" t="s">
        <v>41</v>
      </c>
    </row>
    <row r="1289" spans="1:27" x14ac:dyDescent="0.3">
      <c r="A1289" s="1">
        <v>2018</v>
      </c>
      <c r="B1289" s="1" t="s">
        <v>6980</v>
      </c>
      <c r="C1289" s="1" t="s">
        <v>6414</v>
      </c>
      <c r="D1289" s="1" t="s">
        <v>6981</v>
      </c>
      <c r="E1289" s="1" t="s">
        <v>6982</v>
      </c>
      <c r="F1289" s="1" t="s">
        <v>66</v>
      </c>
      <c r="G1289" s="1" t="s">
        <v>6983</v>
      </c>
      <c r="H1289" s="1" t="s">
        <v>6984</v>
      </c>
      <c r="I1289" s="1" t="s">
        <v>6985</v>
      </c>
      <c r="J1289" s="1">
        <f t="shared" si="50"/>
        <v>80</v>
      </c>
      <c r="K1289" s="1">
        <f t="shared" si="51"/>
        <v>0.625</v>
      </c>
      <c r="L1289" s="1" t="s">
        <v>6986</v>
      </c>
      <c r="M1289" s="1">
        <v>66</v>
      </c>
      <c r="N1289" s="1" t="s">
        <v>6721</v>
      </c>
      <c r="O1289" s="1">
        <v>43</v>
      </c>
      <c r="P1289" s="1" t="s">
        <v>6987</v>
      </c>
      <c r="Q1289" s="1" t="s">
        <v>57</v>
      </c>
      <c r="R1289" s="1" t="s">
        <v>103</v>
      </c>
      <c r="S1289" s="1" t="s">
        <v>391</v>
      </c>
      <c r="T1289" s="1" t="s">
        <v>36</v>
      </c>
      <c r="U1289" s="1" t="s">
        <v>6988</v>
      </c>
      <c r="V1289" s="1" t="s">
        <v>38</v>
      </c>
      <c r="W1289" s="1" t="s">
        <v>91</v>
      </c>
      <c r="X1289" s="1">
        <v>10001245</v>
      </c>
      <c r="Z1289" s="1" t="s">
        <v>6989</v>
      </c>
      <c r="AA1289" s="1" t="s">
        <v>41</v>
      </c>
    </row>
    <row r="1290" spans="1:27" x14ac:dyDescent="0.3">
      <c r="A1290" s="1">
        <v>2018</v>
      </c>
      <c r="B1290" s="1" t="s">
        <v>6990</v>
      </c>
      <c r="C1290" s="1" t="s">
        <v>4287</v>
      </c>
      <c r="D1290" s="1" t="s">
        <v>6991</v>
      </c>
      <c r="E1290" s="1" t="s">
        <v>8684</v>
      </c>
      <c r="F1290" s="1" t="s">
        <v>66</v>
      </c>
      <c r="G1290" s="1" t="s">
        <v>6992</v>
      </c>
      <c r="H1290" s="1" t="s">
        <v>6993</v>
      </c>
      <c r="I1290" s="1" t="s">
        <v>6994</v>
      </c>
      <c r="J1290" s="1">
        <f t="shared" si="50"/>
        <v>93</v>
      </c>
      <c r="K1290" s="1">
        <f t="shared" si="51"/>
        <v>0.56989247311827962</v>
      </c>
      <c r="L1290" s="1" t="s">
        <v>6995</v>
      </c>
      <c r="M1290" s="1">
        <v>1.1000000000000001</v>
      </c>
      <c r="N1290" s="1" t="s">
        <v>6996</v>
      </c>
      <c r="O1290" s="1">
        <v>50</v>
      </c>
      <c r="P1290" s="1" t="s">
        <v>6997</v>
      </c>
      <c r="Q1290" s="1" t="s">
        <v>297</v>
      </c>
      <c r="R1290" s="1" t="s">
        <v>34</v>
      </c>
      <c r="S1290" s="1" t="s">
        <v>35</v>
      </c>
      <c r="T1290" s="1" t="s">
        <v>36</v>
      </c>
      <c r="U1290" s="1" t="s">
        <v>6998</v>
      </c>
      <c r="V1290" s="1" t="s">
        <v>91</v>
      </c>
      <c r="W1290" s="1" t="s">
        <v>91</v>
      </c>
      <c r="X1290" s="1">
        <v>10001246</v>
      </c>
      <c r="Z1290" s="1" t="s">
        <v>6999</v>
      </c>
      <c r="AA1290" s="1" t="s">
        <v>41</v>
      </c>
    </row>
    <row r="1291" spans="1:27" x14ac:dyDescent="0.3">
      <c r="A1291" s="1">
        <v>2018</v>
      </c>
      <c r="B1291" s="1" t="s">
        <v>7000</v>
      </c>
      <c r="C1291" s="1" t="s">
        <v>3540</v>
      </c>
      <c r="D1291" s="1" t="s">
        <v>7001</v>
      </c>
      <c r="E1291" s="1" t="s">
        <v>8839</v>
      </c>
      <c r="F1291" s="1" t="s">
        <v>66</v>
      </c>
      <c r="G1291" s="1" t="s">
        <v>7002</v>
      </c>
      <c r="H1291" s="1" t="s">
        <v>7003</v>
      </c>
      <c r="I1291" s="1" t="s">
        <v>7004</v>
      </c>
      <c r="J1291" s="1">
        <f t="shared" si="50"/>
        <v>98</v>
      </c>
      <c r="K1291" s="1">
        <f t="shared" si="51"/>
        <v>0.36734693877551022</v>
      </c>
      <c r="L1291" s="1" t="s">
        <v>7005</v>
      </c>
      <c r="M1291" s="1">
        <v>15.2</v>
      </c>
      <c r="N1291" s="1" t="s">
        <v>7006</v>
      </c>
      <c r="O1291" s="1">
        <v>50</v>
      </c>
      <c r="P1291" s="1" t="s">
        <v>7007</v>
      </c>
      <c r="Q1291" s="1" t="s">
        <v>297</v>
      </c>
      <c r="R1291" s="1" t="s">
        <v>34</v>
      </c>
      <c r="S1291" s="1" t="s">
        <v>73</v>
      </c>
      <c r="T1291" s="1" t="s">
        <v>36</v>
      </c>
      <c r="U1291" s="1" t="s">
        <v>7008</v>
      </c>
      <c r="V1291" s="1" t="s">
        <v>91</v>
      </c>
      <c r="W1291" s="1" t="s">
        <v>91</v>
      </c>
      <c r="X1291" s="1">
        <v>10001247</v>
      </c>
      <c r="Z1291" s="1" t="s">
        <v>7009</v>
      </c>
      <c r="AA1291" s="1" t="s">
        <v>41</v>
      </c>
    </row>
    <row r="1292" spans="1:27" x14ac:dyDescent="0.3">
      <c r="A1292" s="1">
        <v>2018</v>
      </c>
      <c r="B1292" s="1" t="s">
        <v>7010</v>
      </c>
      <c r="C1292" s="1" t="s">
        <v>3298</v>
      </c>
      <c r="D1292" s="1" t="s">
        <v>7011</v>
      </c>
      <c r="E1292" s="1" t="s">
        <v>8685</v>
      </c>
      <c r="F1292" s="1" t="s">
        <v>66</v>
      </c>
      <c r="G1292" s="1" t="s">
        <v>7012</v>
      </c>
      <c r="H1292" s="1" t="s">
        <v>7013</v>
      </c>
      <c r="I1292" s="1" t="s">
        <v>7014</v>
      </c>
      <c r="J1292" s="1">
        <f t="shared" si="50"/>
        <v>80</v>
      </c>
      <c r="K1292" s="1">
        <f t="shared" si="51"/>
        <v>0.58750000000000002</v>
      </c>
      <c r="L1292" s="1" t="s">
        <v>7015</v>
      </c>
      <c r="M1292" s="1">
        <v>8.75</v>
      </c>
      <c r="N1292" s="1" t="s">
        <v>7016</v>
      </c>
      <c r="O1292" s="1">
        <v>42</v>
      </c>
      <c r="P1292" s="1" t="s">
        <v>7017</v>
      </c>
      <c r="Q1292" s="1" t="s">
        <v>33</v>
      </c>
      <c r="R1292" s="1" t="s">
        <v>315</v>
      </c>
      <c r="S1292" s="1" t="s">
        <v>356</v>
      </c>
      <c r="T1292" s="1" t="s">
        <v>36</v>
      </c>
      <c r="U1292" s="1" t="s">
        <v>7018</v>
      </c>
      <c r="V1292" s="1" t="s">
        <v>91</v>
      </c>
      <c r="W1292" s="1" t="s">
        <v>91</v>
      </c>
      <c r="X1292" s="1">
        <v>10001248</v>
      </c>
      <c r="Z1292" s="1" t="s">
        <v>7019</v>
      </c>
      <c r="AA1292" s="1" t="s">
        <v>41</v>
      </c>
    </row>
    <row r="1293" spans="1:27" x14ac:dyDescent="0.3">
      <c r="A1293" s="1">
        <v>2018</v>
      </c>
      <c r="B1293" s="1" t="s">
        <v>7020</v>
      </c>
      <c r="C1293" s="1" t="s">
        <v>7021</v>
      </c>
      <c r="D1293" s="1" t="s">
        <v>7022</v>
      </c>
      <c r="E1293" s="1" t="s">
        <v>8840</v>
      </c>
      <c r="F1293" s="1" t="s">
        <v>66</v>
      </c>
      <c r="G1293" s="1" t="s">
        <v>7023</v>
      </c>
      <c r="H1293" s="1" t="s">
        <v>7024</v>
      </c>
      <c r="I1293" s="1" t="s">
        <v>7025</v>
      </c>
      <c r="J1293" s="1">
        <f t="shared" si="50"/>
        <v>46</v>
      </c>
      <c r="K1293" s="1">
        <f t="shared" si="51"/>
        <v>0.54347826086956519</v>
      </c>
      <c r="L1293" s="1" t="s">
        <v>4742</v>
      </c>
      <c r="M1293" s="1">
        <v>3.7</v>
      </c>
      <c r="N1293" s="1" t="s">
        <v>7026</v>
      </c>
      <c r="O1293" s="1">
        <v>34</v>
      </c>
      <c r="P1293" s="1" t="s">
        <v>7027</v>
      </c>
      <c r="Q1293" s="1" t="s">
        <v>33</v>
      </c>
      <c r="R1293" s="1" t="s">
        <v>34</v>
      </c>
      <c r="S1293" s="1" t="s">
        <v>73</v>
      </c>
      <c r="T1293" s="1" t="s">
        <v>36</v>
      </c>
      <c r="U1293" s="1" t="s">
        <v>7028</v>
      </c>
      <c r="V1293" s="1" t="s">
        <v>7029</v>
      </c>
      <c r="W1293" s="1" t="s">
        <v>91</v>
      </c>
      <c r="X1293" s="1">
        <v>10001249</v>
      </c>
      <c r="Z1293" s="1" t="s">
        <v>7030</v>
      </c>
      <c r="AA1293" s="1" t="s">
        <v>41</v>
      </c>
    </row>
    <row r="1294" spans="1:27" x14ac:dyDescent="0.3">
      <c r="A1294" s="1">
        <v>2018</v>
      </c>
      <c r="B1294" s="1" t="s">
        <v>7020</v>
      </c>
      <c r="C1294" s="1" t="s">
        <v>7021</v>
      </c>
      <c r="D1294" s="1" t="s">
        <v>7022</v>
      </c>
      <c r="E1294" s="1" t="s">
        <v>8840</v>
      </c>
      <c r="F1294" s="1" t="s">
        <v>66</v>
      </c>
      <c r="G1294" s="1" t="s">
        <v>7031</v>
      </c>
      <c r="H1294" s="1" t="s">
        <v>7024</v>
      </c>
      <c r="I1294" s="1" t="s">
        <v>7032</v>
      </c>
      <c r="J1294" s="1">
        <f t="shared" si="50"/>
        <v>79</v>
      </c>
      <c r="K1294" s="1">
        <f t="shared" si="51"/>
        <v>0.50632911392405067</v>
      </c>
      <c r="L1294" s="1" t="s">
        <v>36</v>
      </c>
      <c r="M1294" s="1" t="str">
        <f>IF(L1294="Not reported","N/A","")</f>
        <v>N/A</v>
      </c>
      <c r="N1294" s="1" t="s">
        <v>7026</v>
      </c>
      <c r="O1294" s="1">
        <v>34</v>
      </c>
      <c r="P1294" s="1" t="s">
        <v>7027</v>
      </c>
      <c r="Q1294" s="1" t="str">
        <f ca="1">IFERROR(__xludf.DUMMYFUNCTION("IFNA(IFS(REGEXMATCH(R1295,""MgCl""),""MgCl"",REGEXMATCH(R1295,""CaCl""),""CaCl"", REGEXMATCH(R1295,""MgCl CaCl""),""MgCl CaCl""),""None"")
"),"MgCl")</f>
        <v>MgCl</v>
      </c>
      <c r="R1294" s="1" t="s">
        <v>34</v>
      </c>
      <c r="S1294" s="1" t="s">
        <v>73</v>
      </c>
      <c r="T1294" s="1" t="s">
        <v>36</v>
      </c>
      <c r="U1294" s="1" t="s">
        <v>7028</v>
      </c>
      <c r="V1294" s="1" t="s">
        <v>91</v>
      </c>
      <c r="W1294" s="1" t="s">
        <v>91</v>
      </c>
      <c r="X1294" s="1">
        <v>10001250</v>
      </c>
      <c r="Z1294" s="1" t="s">
        <v>7030</v>
      </c>
      <c r="AA1294" s="1" t="s">
        <v>41</v>
      </c>
    </row>
    <row r="1295" spans="1:27" x14ac:dyDescent="0.3">
      <c r="A1295" s="1">
        <v>2018</v>
      </c>
      <c r="B1295" s="1" t="s">
        <v>7033</v>
      </c>
      <c r="C1295" s="1" t="s">
        <v>4287</v>
      </c>
      <c r="D1295" s="1" t="s">
        <v>7034</v>
      </c>
      <c r="E1295" s="1" t="s">
        <v>7035</v>
      </c>
      <c r="F1295" s="1" t="s">
        <v>66</v>
      </c>
      <c r="G1295" s="1" t="s">
        <v>7036</v>
      </c>
      <c r="H1295" s="1" t="s">
        <v>7037</v>
      </c>
      <c r="I1295" s="1" t="s">
        <v>7038</v>
      </c>
      <c r="J1295" s="1">
        <f t="shared" si="50"/>
        <v>88</v>
      </c>
      <c r="K1295" s="1">
        <f t="shared" si="51"/>
        <v>0.39772727272727271</v>
      </c>
      <c r="L1295" s="1" t="s">
        <v>7039</v>
      </c>
      <c r="M1295" s="1">
        <v>96.91</v>
      </c>
      <c r="N1295" s="1" t="s">
        <v>4910</v>
      </c>
      <c r="O1295" s="1">
        <v>52</v>
      </c>
      <c r="P1295" s="1" t="s">
        <v>7040</v>
      </c>
      <c r="Q1295" s="1" t="s">
        <v>33</v>
      </c>
      <c r="R1295" s="1" t="s">
        <v>103</v>
      </c>
      <c r="S1295" s="1">
        <v>7.4</v>
      </c>
      <c r="T1295" s="1" t="s">
        <v>7041</v>
      </c>
      <c r="U1295" s="1" t="s">
        <v>7042</v>
      </c>
      <c r="V1295" s="1" t="s">
        <v>38</v>
      </c>
      <c r="W1295" s="1" t="s">
        <v>91</v>
      </c>
      <c r="X1295" s="1">
        <v>10001251</v>
      </c>
      <c r="Z1295" s="1" t="s">
        <v>7043</v>
      </c>
      <c r="AA1295" s="1" t="s">
        <v>41</v>
      </c>
    </row>
    <row r="1296" spans="1:27" x14ac:dyDescent="0.3">
      <c r="A1296" s="1">
        <v>2018</v>
      </c>
      <c r="B1296" s="1" t="s">
        <v>5777</v>
      </c>
      <c r="C1296" s="1" t="s">
        <v>3921</v>
      </c>
      <c r="D1296" s="1" t="s">
        <v>5778</v>
      </c>
      <c r="E1296" s="1" t="s">
        <v>8841</v>
      </c>
      <c r="F1296" s="1" t="s">
        <v>26</v>
      </c>
      <c r="G1296" s="1" t="s">
        <v>5789</v>
      </c>
      <c r="H1296" s="1" t="s">
        <v>7044</v>
      </c>
      <c r="I1296" s="1" t="s">
        <v>7045</v>
      </c>
      <c r="J1296" s="1">
        <f t="shared" si="50"/>
        <v>82</v>
      </c>
      <c r="K1296" s="1">
        <f t="shared" si="51"/>
        <v>0.48780487804878048</v>
      </c>
      <c r="L1296" s="1" t="s">
        <v>5792</v>
      </c>
      <c r="M1296" s="1">
        <v>38</v>
      </c>
      <c r="N1296" s="1" t="s">
        <v>5783</v>
      </c>
      <c r="O1296" s="1">
        <v>30</v>
      </c>
      <c r="P1296" s="1" t="s">
        <v>7046</v>
      </c>
      <c r="Q1296" s="1" t="s">
        <v>57</v>
      </c>
      <c r="R1296" s="1" t="s">
        <v>103</v>
      </c>
      <c r="S1296" s="1" t="s">
        <v>1010</v>
      </c>
      <c r="T1296" s="1" t="s">
        <v>36</v>
      </c>
      <c r="U1296" s="1" t="s">
        <v>7047</v>
      </c>
      <c r="V1296" s="1" t="s">
        <v>38</v>
      </c>
      <c r="W1296" s="1" t="s">
        <v>91</v>
      </c>
      <c r="X1296" s="1">
        <v>10001252</v>
      </c>
      <c r="Z1296" s="1" t="s">
        <v>7048</v>
      </c>
      <c r="AA1296" s="1" t="s">
        <v>41</v>
      </c>
    </row>
    <row r="1297" spans="1:28" x14ac:dyDescent="0.3">
      <c r="A1297" s="1">
        <v>2018</v>
      </c>
      <c r="B1297" s="1" t="s">
        <v>5777</v>
      </c>
      <c r="C1297" s="1" t="s">
        <v>3921</v>
      </c>
      <c r="D1297" s="1" t="s">
        <v>5778</v>
      </c>
      <c r="E1297" s="1" t="s">
        <v>8841</v>
      </c>
      <c r="F1297" s="1" t="s">
        <v>26</v>
      </c>
      <c r="G1297" s="1" t="s">
        <v>5794</v>
      </c>
      <c r="H1297" s="1" t="s">
        <v>7049</v>
      </c>
      <c r="I1297" s="1" t="s">
        <v>7050</v>
      </c>
      <c r="J1297" s="1">
        <f t="shared" si="50"/>
        <v>82</v>
      </c>
      <c r="K1297" s="1">
        <f t="shared" si="51"/>
        <v>0.51219512195121952</v>
      </c>
      <c r="L1297" s="1" t="s">
        <v>5797</v>
      </c>
      <c r="M1297" s="1">
        <v>16.5</v>
      </c>
      <c r="N1297" s="1" t="s">
        <v>5783</v>
      </c>
      <c r="O1297" s="1">
        <v>30</v>
      </c>
      <c r="P1297" s="1" t="s">
        <v>7046</v>
      </c>
      <c r="Q1297" s="1" t="s">
        <v>57</v>
      </c>
      <c r="R1297" s="1" t="s">
        <v>103</v>
      </c>
      <c r="S1297" s="1" t="s">
        <v>1010</v>
      </c>
      <c r="T1297" s="1" t="s">
        <v>36</v>
      </c>
      <c r="U1297" s="1" t="s">
        <v>7047</v>
      </c>
      <c r="V1297" s="1" t="s">
        <v>38</v>
      </c>
      <c r="W1297" s="1" t="s">
        <v>91</v>
      </c>
      <c r="X1297" s="1">
        <v>10001253</v>
      </c>
      <c r="Z1297" s="1" t="s">
        <v>7048</v>
      </c>
      <c r="AA1297" s="1" t="s">
        <v>41</v>
      </c>
    </row>
    <row r="1298" spans="1:28" x14ac:dyDescent="0.3">
      <c r="A1298" s="1">
        <v>2018</v>
      </c>
      <c r="B1298" s="1" t="s">
        <v>5777</v>
      </c>
      <c r="C1298" s="1" t="s">
        <v>3921</v>
      </c>
      <c r="D1298" s="1" t="s">
        <v>5778</v>
      </c>
      <c r="E1298" s="1" t="s">
        <v>8841</v>
      </c>
      <c r="F1298" s="1" t="s">
        <v>26</v>
      </c>
      <c r="G1298" s="1" t="s">
        <v>5779</v>
      </c>
      <c r="H1298" s="1" t="s">
        <v>7051</v>
      </c>
      <c r="I1298" s="1" t="s">
        <v>7052</v>
      </c>
      <c r="J1298" s="1">
        <f t="shared" si="50"/>
        <v>82</v>
      </c>
      <c r="K1298" s="1">
        <f t="shared" si="51"/>
        <v>0.51219512195121952</v>
      </c>
      <c r="L1298" s="1" t="s">
        <v>7053</v>
      </c>
      <c r="M1298" s="1">
        <v>52.7</v>
      </c>
      <c r="N1298" s="1" t="s">
        <v>5783</v>
      </c>
      <c r="O1298" s="1">
        <v>30</v>
      </c>
      <c r="P1298" s="1" t="s">
        <v>7046</v>
      </c>
      <c r="Q1298" s="1" t="s">
        <v>57</v>
      </c>
      <c r="R1298" s="1" t="s">
        <v>103</v>
      </c>
      <c r="S1298" s="1" t="s">
        <v>1010</v>
      </c>
      <c r="T1298" s="1" t="s">
        <v>7054</v>
      </c>
      <c r="U1298" s="1" t="s">
        <v>7047</v>
      </c>
      <c r="V1298" s="1" t="s">
        <v>38</v>
      </c>
      <c r="W1298" s="1" t="s">
        <v>91</v>
      </c>
      <c r="X1298" s="1">
        <v>10001254</v>
      </c>
      <c r="Z1298" s="1" t="s">
        <v>7048</v>
      </c>
      <c r="AA1298" s="1" t="s">
        <v>41</v>
      </c>
    </row>
    <row r="1299" spans="1:28" x14ac:dyDescent="0.3">
      <c r="A1299" s="1">
        <v>2018</v>
      </c>
      <c r="B1299" s="1" t="s">
        <v>5777</v>
      </c>
      <c r="C1299" s="1" t="s">
        <v>3921</v>
      </c>
      <c r="D1299" s="1" t="s">
        <v>5778</v>
      </c>
      <c r="E1299" s="1" t="s">
        <v>8686</v>
      </c>
      <c r="F1299" s="1" t="s">
        <v>26</v>
      </c>
      <c r="G1299" s="1" t="s">
        <v>7055</v>
      </c>
      <c r="H1299" s="1" t="s">
        <v>7049</v>
      </c>
      <c r="I1299" s="1" t="s">
        <v>7056</v>
      </c>
      <c r="J1299" s="1">
        <f t="shared" si="50"/>
        <v>82</v>
      </c>
      <c r="K1299" s="1">
        <f t="shared" si="51"/>
        <v>0.48780487804878048</v>
      </c>
      <c r="L1299" s="1" t="s">
        <v>7057</v>
      </c>
      <c r="M1299" s="1">
        <v>156</v>
      </c>
      <c r="N1299" s="1" t="s">
        <v>5783</v>
      </c>
      <c r="O1299" s="1">
        <v>30</v>
      </c>
      <c r="P1299" s="1" t="s">
        <v>7046</v>
      </c>
      <c r="Q1299" s="1" t="s">
        <v>57</v>
      </c>
      <c r="R1299" s="1" t="s">
        <v>103</v>
      </c>
      <c r="S1299" s="1" t="s">
        <v>1010</v>
      </c>
      <c r="T1299" s="1" t="s">
        <v>36</v>
      </c>
      <c r="U1299" s="1" t="s">
        <v>7047</v>
      </c>
      <c r="V1299" s="1" t="s">
        <v>38</v>
      </c>
      <c r="W1299" s="1" t="s">
        <v>91</v>
      </c>
      <c r="X1299" s="1">
        <v>10001255</v>
      </c>
      <c r="Z1299" s="1" t="s">
        <v>7048</v>
      </c>
      <c r="AA1299" s="1" t="s">
        <v>41</v>
      </c>
    </row>
    <row r="1300" spans="1:28" x14ac:dyDescent="0.3">
      <c r="A1300" s="1">
        <v>2018</v>
      </c>
      <c r="B1300" s="1" t="s">
        <v>5777</v>
      </c>
      <c r="C1300" s="1" t="s">
        <v>3921</v>
      </c>
      <c r="D1300" s="1" t="s">
        <v>5778</v>
      </c>
      <c r="E1300" s="1" t="s">
        <v>8686</v>
      </c>
      <c r="F1300" s="1" t="s">
        <v>26</v>
      </c>
      <c r="G1300" s="1" t="s">
        <v>7058</v>
      </c>
      <c r="H1300" s="1" t="s">
        <v>7051</v>
      </c>
      <c r="I1300" s="1" t="s">
        <v>7059</v>
      </c>
      <c r="J1300" s="1">
        <f t="shared" si="50"/>
        <v>82</v>
      </c>
      <c r="K1300" s="1">
        <f t="shared" si="51"/>
        <v>0.48780487804878048</v>
      </c>
      <c r="L1300" s="1" t="s">
        <v>5919</v>
      </c>
      <c r="M1300" s="1">
        <v>71.2</v>
      </c>
      <c r="N1300" s="1" t="s">
        <v>5783</v>
      </c>
      <c r="O1300" s="1">
        <v>30</v>
      </c>
      <c r="P1300" s="1" t="s">
        <v>7046</v>
      </c>
      <c r="Q1300" s="1" t="s">
        <v>57</v>
      </c>
      <c r="R1300" s="1" t="s">
        <v>103</v>
      </c>
      <c r="S1300" s="1" t="s">
        <v>1010</v>
      </c>
      <c r="T1300" s="1" t="s">
        <v>36</v>
      </c>
      <c r="U1300" s="1" t="s">
        <v>7047</v>
      </c>
      <c r="V1300" s="1" t="s">
        <v>38</v>
      </c>
      <c r="W1300" s="1" t="s">
        <v>91</v>
      </c>
      <c r="X1300" s="1">
        <v>10001256</v>
      </c>
      <c r="Z1300" s="1" t="s">
        <v>7048</v>
      </c>
      <c r="AA1300" s="1" t="s">
        <v>41</v>
      </c>
    </row>
    <row r="1301" spans="1:28" x14ac:dyDescent="0.3">
      <c r="A1301" s="1">
        <v>2018</v>
      </c>
      <c r="B1301" s="1" t="s">
        <v>5777</v>
      </c>
      <c r="C1301" s="1" t="s">
        <v>3921</v>
      </c>
      <c r="D1301" s="1" t="s">
        <v>5778</v>
      </c>
      <c r="E1301" s="1" t="s">
        <v>8841</v>
      </c>
      <c r="F1301" s="1" t="s">
        <v>26</v>
      </c>
      <c r="G1301" s="1" t="s">
        <v>7060</v>
      </c>
      <c r="H1301" s="1" t="s">
        <v>7044</v>
      </c>
      <c r="I1301" s="1" t="s">
        <v>7061</v>
      </c>
      <c r="J1301" s="1">
        <f t="shared" si="50"/>
        <v>82</v>
      </c>
      <c r="K1301" s="1">
        <f t="shared" si="51"/>
        <v>0.51219512195121952</v>
      </c>
      <c r="L1301" s="1" t="s">
        <v>7062</v>
      </c>
      <c r="M1301" s="1">
        <v>30.7</v>
      </c>
      <c r="N1301" s="1" t="s">
        <v>5783</v>
      </c>
      <c r="O1301" s="1">
        <v>30</v>
      </c>
      <c r="P1301" s="1" t="s">
        <v>7046</v>
      </c>
      <c r="Q1301" s="1" t="s">
        <v>57</v>
      </c>
      <c r="R1301" s="1" t="s">
        <v>103</v>
      </c>
      <c r="S1301" s="1" t="s">
        <v>1010</v>
      </c>
      <c r="T1301" s="1" t="s">
        <v>36</v>
      </c>
      <c r="U1301" s="1" t="s">
        <v>7047</v>
      </c>
      <c r="V1301" s="1" t="s">
        <v>38</v>
      </c>
      <c r="W1301" s="1" t="s">
        <v>91</v>
      </c>
      <c r="X1301" s="1">
        <v>10001257</v>
      </c>
      <c r="Z1301" s="1" t="s">
        <v>7048</v>
      </c>
      <c r="AA1301" s="1" t="s">
        <v>41</v>
      </c>
    </row>
    <row r="1302" spans="1:28" x14ac:dyDescent="0.3">
      <c r="A1302" s="1">
        <v>2018</v>
      </c>
      <c r="B1302" s="1" t="s">
        <v>7063</v>
      </c>
      <c r="C1302" s="1" t="s">
        <v>5316</v>
      </c>
      <c r="D1302" s="1" t="s">
        <v>7064</v>
      </c>
      <c r="E1302" s="1" t="s">
        <v>7065</v>
      </c>
      <c r="F1302" s="1" t="s">
        <v>66</v>
      </c>
      <c r="G1302" s="1" t="s">
        <v>7066</v>
      </c>
      <c r="H1302" s="1" t="s">
        <v>7067</v>
      </c>
      <c r="I1302" s="1" t="s">
        <v>7068</v>
      </c>
      <c r="J1302" s="1">
        <f t="shared" si="50"/>
        <v>58</v>
      </c>
      <c r="K1302" s="1">
        <f t="shared" si="51"/>
        <v>0.60344827586206895</v>
      </c>
      <c r="L1302" s="1" t="s">
        <v>7069</v>
      </c>
      <c r="M1302" s="1">
        <v>2.4</v>
      </c>
      <c r="N1302" s="1" t="s">
        <v>7070</v>
      </c>
      <c r="O1302" s="1">
        <v>40</v>
      </c>
      <c r="P1302" s="1" t="s">
        <v>7071</v>
      </c>
      <c r="Q1302" s="1" t="s">
        <v>57</v>
      </c>
      <c r="R1302" s="1" t="s">
        <v>34</v>
      </c>
      <c r="S1302" s="1" t="s">
        <v>391</v>
      </c>
      <c r="T1302" s="1" t="s">
        <v>36</v>
      </c>
      <c r="U1302" s="1" t="s">
        <v>7072</v>
      </c>
      <c r="W1302" s="1" t="s">
        <v>91</v>
      </c>
      <c r="X1302" s="1">
        <v>10001258</v>
      </c>
      <c r="Z1302" s="1" t="s">
        <v>7073</v>
      </c>
      <c r="AA1302" s="1" t="s">
        <v>41</v>
      </c>
      <c r="AB1302" s="1" t="s">
        <v>8501</v>
      </c>
    </row>
    <row r="1303" spans="1:28" x14ac:dyDescent="0.3">
      <c r="A1303" s="1">
        <v>2018</v>
      </c>
      <c r="B1303" s="1" t="s">
        <v>7063</v>
      </c>
      <c r="C1303" s="1" t="s">
        <v>5316</v>
      </c>
      <c r="D1303" s="1" t="s">
        <v>7064</v>
      </c>
      <c r="E1303" s="1" t="s">
        <v>7065</v>
      </c>
      <c r="F1303" s="1" t="s">
        <v>66</v>
      </c>
      <c r="G1303" s="1" t="s">
        <v>7074</v>
      </c>
      <c r="H1303" s="1" t="s">
        <v>7067</v>
      </c>
      <c r="I1303" s="1" t="s">
        <v>7075</v>
      </c>
      <c r="J1303" s="1">
        <f t="shared" si="50"/>
        <v>58</v>
      </c>
      <c r="K1303" s="1">
        <f t="shared" si="51"/>
        <v>0.60344827586206895</v>
      </c>
      <c r="L1303" s="1" t="s">
        <v>7076</v>
      </c>
      <c r="M1303" s="1">
        <v>3.04</v>
      </c>
      <c r="N1303" s="1" t="s">
        <v>7077</v>
      </c>
      <c r="O1303" s="1">
        <v>40</v>
      </c>
      <c r="P1303" s="1" t="s">
        <v>7071</v>
      </c>
      <c r="Q1303" s="1" t="s">
        <v>57</v>
      </c>
      <c r="R1303" s="1" t="s">
        <v>34</v>
      </c>
      <c r="S1303" s="1" t="s">
        <v>391</v>
      </c>
      <c r="T1303" s="1" t="s">
        <v>36</v>
      </c>
      <c r="U1303" s="1" t="s">
        <v>7072</v>
      </c>
      <c r="V1303" s="1" t="s">
        <v>7078</v>
      </c>
      <c r="W1303" s="1" t="s">
        <v>91</v>
      </c>
      <c r="X1303" s="1">
        <v>10001259</v>
      </c>
      <c r="Z1303" s="1" t="s">
        <v>7073</v>
      </c>
      <c r="AA1303" s="1" t="s">
        <v>41</v>
      </c>
    </row>
    <row r="1304" spans="1:28" x14ac:dyDescent="0.3">
      <c r="A1304" s="1">
        <v>2018</v>
      </c>
      <c r="B1304" s="1" t="s">
        <v>7079</v>
      </c>
      <c r="C1304" s="1" t="s">
        <v>1962</v>
      </c>
      <c r="D1304" s="1" t="s">
        <v>7080</v>
      </c>
      <c r="E1304" s="1" t="s">
        <v>7081</v>
      </c>
      <c r="F1304" s="1" t="s">
        <v>66</v>
      </c>
      <c r="G1304" s="1" t="s">
        <v>7082</v>
      </c>
      <c r="H1304" s="1" t="s">
        <v>7083</v>
      </c>
      <c r="I1304" s="1" t="s">
        <v>7084</v>
      </c>
      <c r="J1304" s="1">
        <f t="shared" si="50"/>
        <v>79</v>
      </c>
      <c r="K1304" s="1">
        <f t="shared" si="51"/>
        <v>0.620253164556962</v>
      </c>
      <c r="L1304" s="1" t="s">
        <v>36</v>
      </c>
      <c r="M1304" s="1" t="str">
        <f t="shared" ref="M1304:M1305" si="54">IF(L1304="Not reported","N/A","")</f>
        <v>N/A</v>
      </c>
      <c r="N1304" s="1" t="s">
        <v>7085</v>
      </c>
      <c r="O1304" s="1">
        <v>40</v>
      </c>
      <c r="P1304" s="1" t="s">
        <v>7086</v>
      </c>
      <c r="Q1304" s="1" t="str">
        <f ca="1">IFERROR(__xludf.DUMMYFUNCTION("IFNA(IFS(REGEXMATCH(R1305,""MgCl""),""MgCl"",REGEXMATCH(R1305,""CaCl""),""CaCl"", REGEXMATCH(R1305,""MgCl CaCl""),""MgCl CaCl""),""None"")
"),"MgCl")</f>
        <v>MgCl</v>
      </c>
      <c r="R1304" s="1" t="s">
        <v>34</v>
      </c>
      <c r="S1304" s="1" t="s">
        <v>73</v>
      </c>
      <c r="T1304" s="1" t="s">
        <v>7087</v>
      </c>
      <c r="U1304" s="1" t="s">
        <v>7088</v>
      </c>
      <c r="V1304" s="1" t="s">
        <v>91</v>
      </c>
      <c r="W1304" s="1" t="s">
        <v>91</v>
      </c>
      <c r="X1304" s="1">
        <v>10001260</v>
      </c>
      <c r="Z1304" s="1" t="s">
        <v>7089</v>
      </c>
      <c r="AA1304" s="1" t="s">
        <v>41</v>
      </c>
    </row>
    <row r="1305" spans="1:28" x14ac:dyDescent="0.3">
      <c r="A1305" s="1">
        <v>2018</v>
      </c>
      <c r="B1305" s="1" t="s">
        <v>7079</v>
      </c>
      <c r="C1305" s="1" t="s">
        <v>1962</v>
      </c>
      <c r="D1305" s="1" t="s">
        <v>7080</v>
      </c>
      <c r="E1305" s="1" t="s">
        <v>7081</v>
      </c>
      <c r="F1305" s="1" t="s">
        <v>66</v>
      </c>
      <c r="G1305" s="1" t="s">
        <v>7090</v>
      </c>
      <c r="H1305" s="1" t="s">
        <v>7083</v>
      </c>
      <c r="I1305" s="1" t="s">
        <v>7091</v>
      </c>
      <c r="J1305" s="1">
        <f t="shared" si="50"/>
        <v>76</v>
      </c>
      <c r="K1305" s="1">
        <f t="shared" si="51"/>
        <v>0.51315789473684215</v>
      </c>
      <c r="L1305" s="1" t="s">
        <v>36</v>
      </c>
      <c r="M1305" s="1" t="str">
        <f t="shared" si="54"/>
        <v>N/A</v>
      </c>
      <c r="N1305" s="1" t="s">
        <v>7085</v>
      </c>
      <c r="O1305" s="1">
        <v>40</v>
      </c>
      <c r="P1305" s="1" t="s">
        <v>7086</v>
      </c>
      <c r="Q1305" s="1" t="str">
        <f ca="1">IFERROR(__xludf.DUMMYFUNCTION("IFNA(IFS(REGEXMATCH(R1306,""MgCl""),""MgCl"",REGEXMATCH(R1306,""CaCl""),""CaCl"", REGEXMATCH(R1306,""MgCl CaCl""),""MgCl CaCl""),""None"")
"),"MgCl")</f>
        <v>MgCl</v>
      </c>
      <c r="R1305" s="1" t="s">
        <v>34</v>
      </c>
      <c r="S1305" s="1" t="s">
        <v>73</v>
      </c>
      <c r="T1305" s="1" t="s">
        <v>7087</v>
      </c>
      <c r="U1305" s="1" t="s">
        <v>7088</v>
      </c>
      <c r="V1305" s="1" t="s">
        <v>91</v>
      </c>
      <c r="W1305" s="1" t="s">
        <v>91</v>
      </c>
      <c r="X1305" s="1">
        <v>10001261</v>
      </c>
      <c r="Z1305" s="1" t="s">
        <v>7089</v>
      </c>
      <c r="AA1305" s="1" t="s">
        <v>41</v>
      </c>
    </row>
    <row r="1306" spans="1:28" x14ac:dyDescent="0.3">
      <c r="A1306" s="1">
        <v>2018</v>
      </c>
      <c r="B1306" s="1" t="s">
        <v>7092</v>
      </c>
      <c r="C1306" s="1" t="s">
        <v>7093</v>
      </c>
      <c r="D1306" s="1" t="s">
        <v>7094</v>
      </c>
      <c r="E1306" s="1" t="s">
        <v>8687</v>
      </c>
      <c r="F1306" s="1" t="s">
        <v>66</v>
      </c>
      <c r="G1306" s="1" t="s">
        <v>7095</v>
      </c>
      <c r="H1306" s="1" t="s">
        <v>7096</v>
      </c>
      <c r="I1306" s="1" t="s">
        <v>7097</v>
      </c>
      <c r="J1306" s="1">
        <f t="shared" si="50"/>
        <v>80</v>
      </c>
      <c r="K1306" s="1">
        <f t="shared" si="51"/>
        <v>0.4375</v>
      </c>
      <c r="L1306" s="1" t="s">
        <v>7098</v>
      </c>
      <c r="M1306" s="1">
        <v>371</v>
      </c>
      <c r="N1306" s="1" t="s">
        <v>7099</v>
      </c>
      <c r="O1306" s="1">
        <v>44</v>
      </c>
      <c r="P1306" s="1" t="s">
        <v>7100</v>
      </c>
      <c r="Q1306" s="1" t="s">
        <v>33</v>
      </c>
      <c r="R1306" s="1" t="s">
        <v>34</v>
      </c>
      <c r="S1306" s="1" t="s">
        <v>391</v>
      </c>
      <c r="T1306" s="1" t="s">
        <v>36</v>
      </c>
      <c r="U1306" s="1" t="s">
        <v>7101</v>
      </c>
      <c r="V1306" s="1" t="s">
        <v>38</v>
      </c>
      <c r="W1306" s="1" t="s">
        <v>59</v>
      </c>
      <c r="X1306" s="1">
        <v>10001262</v>
      </c>
      <c r="Z1306" s="1" t="s">
        <v>7102</v>
      </c>
      <c r="AA1306" s="1" t="s">
        <v>41</v>
      </c>
    </row>
    <row r="1307" spans="1:28" x14ac:dyDescent="0.3">
      <c r="A1307" s="1">
        <v>2018</v>
      </c>
      <c r="B1307" s="1" t="s">
        <v>7092</v>
      </c>
      <c r="C1307" s="1" t="s">
        <v>7093</v>
      </c>
      <c r="D1307" s="1" t="s">
        <v>7094</v>
      </c>
      <c r="E1307" s="1" t="s">
        <v>7103</v>
      </c>
      <c r="F1307" s="1" t="s">
        <v>66</v>
      </c>
      <c r="G1307" s="1" t="s">
        <v>7104</v>
      </c>
      <c r="H1307" s="1" t="s">
        <v>7096</v>
      </c>
      <c r="I1307" s="1" t="s">
        <v>7105</v>
      </c>
      <c r="J1307" s="1">
        <f t="shared" si="50"/>
        <v>80</v>
      </c>
      <c r="K1307" s="1">
        <f t="shared" si="51"/>
        <v>0.41249999999999998</v>
      </c>
      <c r="L1307" s="1" t="s">
        <v>7106</v>
      </c>
      <c r="M1307" s="1">
        <v>90</v>
      </c>
      <c r="N1307" s="1" t="s">
        <v>7099</v>
      </c>
      <c r="O1307" s="1">
        <v>44</v>
      </c>
      <c r="P1307" s="1" t="s">
        <v>7100</v>
      </c>
      <c r="Q1307" s="1" t="s">
        <v>33</v>
      </c>
      <c r="R1307" s="1" t="s">
        <v>34</v>
      </c>
      <c r="S1307" s="1" t="s">
        <v>391</v>
      </c>
      <c r="T1307" s="1" t="s">
        <v>36</v>
      </c>
      <c r="U1307" s="1" t="s">
        <v>7107</v>
      </c>
      <c r="V1307" s="1" t="s">
        <v>7108</v>
      </c>
      <c r="W1307" s="1" t="s">
        <v>59</v>
      </c>
      <c r="X1307" s="1">
        <v>10001263</v>
      </c>
      <c r="Z1307" s="1" t="s">
        <v>7102</v>
      </c>
      <c r="AA1307" s="1" t="s">
        <v>41</v>
      </c>
    </row>
    <row r="1308" spans="1:28" x14ac:dyDescent="0.3">
      <c r="A1308" s="1">
        <v>2019</v>
      </c>
      <c r="B1308" s="1" t="s">
        <v>7109</v>
      </c>
      <c r="C1308" s="1" t="s">
        <v>7110</v>
      </c>
      <c r="D1308" s="1" t="s">
        <v>7111</v>
      </c>
      <c r="E1308" s="1" t="s">
        <v>8688</v>
      </c>
      <c r="F1308" s="1" t="s">
        <v>66</v>
      </c>
      <c r="G1308" s="1" t="s">
        <v>7112</v>
      </c>
      <c r="H1308" s="1" t="s">
        <v>7113</v>
      </c>
      <c r="I1308" s="1" t="s">
        <v>7114</v>
      </c>
      <c r="J1308" s="1">
        <f t="shared" si="50"/>
        <v>80</v>
      </c>
      <c r="K1308" s="1">
        <f t="shared" si="51"/>
        <v>0.61250000000000004</v>
      </c>
      <c r="L1308" s="1" t="s">
        <v>7115</v>
      </c>
      <c r="M1308" s="1">
        <v>4.9800000000000004</v>
      </c>
      <c r="N1308" s="1" t="s">
        <v>7116</v>
      </c>
      <c r="O1308" s="1">
        <v>40</v>
      </c>
      <c r="P1308" s="1" t="s">
        <v>7117</v>
      </c>
      <c r="Q1308" s="1" t="s">
        <v>57</v>
      </c>
      <c r="R1308" s="1" t="s">
        <v>103</v>
      </c>
      <c r="S1308" s="1">
        <v>7.4</v>
      </c>
      <c r="T1308" s="1" t="s">
        <v>36</v>
      </c>
      <c r="U1308" s="1" t="s">
        <v>7118</v>
      </c>
      <c r="V1308" s="1" t="s">
        <v>38</v>
      </c>
      <c r="W1308" s="1" t="s">
        <v>91</v>
      </c>
      <c r="X1308" s="1">
        <v>10001264</v>
      </c>
      <c r="Z1308" s="1" t="s">
        <v>7119</v>
      </c>
      <c r="AA1308" s="1" t="s">
        <v>41</v>
      </c>
    </row>
    <row r="1309" spans="1:28" x14ac:dyDescent="0.3">
      <c r="A1309" s="1">
        <v>2019</v>
      </c>
      <c r="B1309" s="1" t="s">
        <v>7120</v>
      </c>
      <c r="C1309" s="1" t="s">
        <v>4865</v>
      </c>
      <c r="D1309" s="1" t="s">
        <v>7121</v>
      </c>
      <c r="E1309" s="1" t="s">
        <v>8689</v>
      </c>
      <c r="F1309" s="1" t="s">
        <v>66</v>
      </c>
      <c r="G1309" s="1" t="s">
        <v>7122</v>
      </c>
      <c r="H1309" s="1" t="s">
        <v>7123</v>
      </c>
      <c r="I1309" s="1" t="s">
        <v>7124</v>
      </c>
      <c r="J1309" s="1">
        <f t="shared" si="50"/>
        <v>75</v>
      </c>
      <c r="K1309" s="1">
        <f t="shared" si="51"/>
        <v>0.52</v>
      </c>
      <c r="L1309" s="1" t="s">
        <v>7125</v>
      </c>
      <c r="M1309" s="1">
        <v>43.59</v>
      </c>
      <c r="N1309" s="1" t="s">
        <v>7126</v>
      </c>
      <c r="O1309" s="1">
        <v>35</v>
      </c>
      <c r="P1309" s="1" t="s">
        <v>36</v>
      </c>
      <c r="Q1309" s="1" t="s">
        <v>57</v>
      </c>
      <c r="R1309" s="1" t="s">
        <v>58</v>
      </c>
      <c r="S1309" s="1" t="s">
        <v>59</v>
      </c>
      <c r="T1309" s="1" t="s">
        <v>36</v>
      </c>
      <c r="U1309" s="1" t="s">
        <v>7127</v>
      </c>
      <c r="V1309" s="1" t="s">
        <v>38</v>
      </c>
      <c r="W1309" s="1" t="s">
        <v>91</v>
      </c>
      <c r="X1309" s="1">
        <v>10001265</v>
      </c>
      <c r="Z1309" s="1" t="s">
        <v>7128</v>
      </c>
      <c r="AA1309" s="1" t="s">
        <v>41</v>
      </c>
    </row>
    <row r="1310" spans="1:28" x14ac:dyDescent="0.3">
      <c r="A1310" s="1">
        <v>2019</v>
      </c>
      <c r="B1310" s="1" t="s">
        <v>7120</v>
      </c>
      <c r="C1310" s="1" t="s">
        <v>4865</v>
      </c>
      <c r="D1310" s="1" t="s">
        <v>7121</v>
      </c>
      <c r="E1310" s="1" t="s">
        <v>8689</v>
      </c>
      <c r="F1310" s="1" t="s">
        <v>66</v>
      </c>
      <c r="G1310" s="1" t="s">
        <v>7129</v>
      </c>
      <c r="H1310" s="1" t="s">
        <v>7123</v>
      </c>
      <c r="I1310" s="1" t="s">
        <v>7130</v>
      </c>
      <c r="J1310" s="1">
        <f t="shared" si="50"/>
        <v>75</v>
      </c>
      <c r="K1310" s="1">
        <f t="shared" si="51"/>
        <v>0.53333333333333333</v>
      </c>
      <c r="L1310" s="1" t="s">
        <v>7131</v>
      </c>
      <c r="M1310" s="1">
        <v>66.55</v>
      </c>
      <c r="N1310" s="1" t="s">
        <v>7126</v>
      </c>
      <c r="O1310" s="1">
        <v>35</v>
      </c>
      <c r="P1310" s="1" t="s">
        <v>36</v>
      </c>
      <c r="Q1310" s="1" t="s">
        <v>57</v>
      </c>
      <c r="R1310" s="1" t="s">
        <v>58</v>
      </c>
      <c r="S1310" s="1" t="s">
        <v>59</v>
      </c>
      <c r="T1310" s="1" t="s">
        <v>36</v>
      </c>
      <c r="U1310" s="1" t="s">
        <v>7127</v>
      </c>
      <c r="V1310" s="1" t="s">
        <v>38</v>
      </c>
      <c r="W1310" s="1" t="s">
        <v>91</v>
      </c>
      <c r="X1310" s="1">
        <v>10001266</v>
      </c>
      <c r="Z1310" s="1" t="s">
        <v>7128</v>
      </c>
      <c r="AA1310" s="1" t="s">
        <v>41</v>
      </c>
    </row>
    <row r="1311" spans="1:28" x14ac:dyDescent="0.3">
      <c r="A1311" s="1">
        <v>2019</v>
      </c>
      <c r="B1311" s="1" t="s">
        <v>7120</v>
      </c>
      <c r="C1311" s="1" t="s">
        <v>4865</v>
      </c>
      <c r="D1311" s="1" t="s">
        <v>7121</v>
      </c>
      <c r="E1311" s="1" t="s">
        <v>8689</v>
      </c>
      <c r="F1311" s="1" t="s">
        <v>66</v>
      </c>
      <c r="G1311" s="1" t="s">
        <v>7132</v>
      </c>
      <c r="H1311" s="1" t="s">
        <v>7123</v>
      </c>
      <c r="I1311" s="1" t="s">
        <v>7133</v>
      </c>
      <c r="J1311" s="1">
        <f t="shared" si="50"/>
        <v>75</v>
      </c>
      <c r="K1311" s="1">
        <f t="shared" si="51"/>
        <v>0.50666666666666671</v>
      </c>
      <c r="L1311" s="1" t="s">
        <v>7134</v>
      </c>
      <c r="M1311" s="1">
        <v>32.520000000000003</v>
      </c>
      <c r="N1311" s="1" t="s">
        <v>7126</v>
      </c>
      <c r="O1311" s="1">
        <v>35</v>
      </c>
      <c r="P1311" s="1" t="s">
        <v>36</v>
      </c>
      <c r="Q1311" s="1" t="s">
        <v>57</v>
      </c>
      <c r="R1311" s="1" t="s">
        <v>58</v>
      </c>
      <c r="S1311" s="1" t="s">
        <v>59</v>
      </c>
      <c r="T1311" s="1" t="s">
        <v>36</v>
      </c>
      <c r="U1311" s="1" t="s">
        <v>7127</v>
      </c>
      <c r="V1311" s="1" t="s">
        <v>38</v>
      </c>
      <c r="W1311" s="1" t="s">
        <v>91</v>
      </c>
      <c r="X1311" s="1">
        <v>10001267</v>
      </c>
      <c r="Z1311" s="1" t="s">
        <v>7128</v>
      </c>
      <c r="AA1311" s="1" t="s">
        <v>41</v>
      </c>
    </row>
    <row r="1312" spans="1:28" x14ac:dyDescent="0.3">
      <c r="A1312" s="1">
        <v>2019</v>
      </c>
      <c r="B1312" s="1" t="s">
        <v>7135</v>
      </c>
      <c r="C1312" s="1" t="s">
        <v>5316</v>
      </c>
      <c r="D1312" s="1" t="s">
        <v>7136</v>
      </c>
      <c r="E1312" s="1" t="s">
        <v>8690</v>
      </c>
      <c r="F1312" s="1" t="s">
        <v>66</v>
      </c>
      <c r="G1312" s="1" t="s">
        <v>7137</v>
      </c>
      <c r="H1312" s="1" t="s">
        <v>7138</v>
      </c>
      <c r="I1312" s="1" t="s">
        <v>7139</v>
      </c>
      <c r="J1312" s="1">
        <f t="shared" si="50"/>
        <v>40</v>
      </c>
      <c r="K1312" s="1">
        <f t="shared" si="51"/>
        <v>0.65</v>
      </c>
      <c r="L1312" s="1" t="s">
        <v>36</v>
      </c>
      <c r="M1312" s="1" t="str">
        <f t="shared" ref="M1312:M1313" si="55">IF(L1312="Not reported","N/A","")</f>
        <v>N/A</v>
      </c>
      <c r="N1312" s="1" t="s">
        <v>6253</v>
      </c>
      <c r="O1312" s="1">
        <v>40</v>
      </c>
      <c r="P1312" s="1" t="s">
        <v>7140</v>
      </c>
      <c r="Q1312" s="1" t="str">
        <f ca="1">IFERROR(__xludf.DUMMYFUNCTION("IFNA(IFS(REGEXMATCH(R1313,""MgCl""),""MgCl"",REGEXMATCH(R1313,""CaCl""),""CaCl"", REGEXMATCH(R1313,""MgCl CaCl""),""MgCl CaCl""),""None"")
"),"MgCl")</f>
        <v>MgCl</v>
      </c>
      <c r="R1312" s="1" t="s">
        <v>103</v>
      </c>
      <c r="S1312" s="1" t="s">
        <v>59</v>
      </c>
      <c r="T1312" s="1" t="s">
        <v>36</v>
      </c>
      <c r="U1312" s="1" t="s">
        <v>7141</v>
      </c>
      <c r="V1312" s="1" t="s">
        <v>7142</v>
      </c>
      <c r="W1312" s="1" t="s">
        <v>6975</v>
      </c>
      <c r="X1312" s="1">
        <v>10001268</v>
      </c>
      <c r="Z1312" s="1" t="s">
        <v>7143</v>
      </c>
      <c r="AA1312" s="1" t="s">
        <v>41</v>
      </c>
      <c r="AB1312" s="1" t="s">
        <v>8691</v>
      </c>
    </row>
    <row r="1313" spans="1:27" x14ac:dyDescent="0.3">
      <c r="A1313" s="1">
        <v>2019</v>
      </c>
      <c r="B1313" s="1" t="s">
        <v>7135</v>
      </c>
      <c r="C1313" s="1" t="s">
        <v>5316</v>
      </c>
      <c r="D1313" s="1" t="s">
        <v>7136</v>
      </c>
      <c r="E1313" s="1" t="s">
        <v>8690</v>
      </c>
      <c r="F1313" s="1" t="s">
        <v>66</v>
      </c>
      <c r="G1313" s="1" t="s">
        <v>7144</v>
      </c>
      <c r="H1313" s="1" t="s">
        <v>7138</v>
      </c>
      <c r="I1313" s="1" t="s">
        <v>7145</v>
      </c>
      <c r="J1313" s="1">
        <f t="shared" si="50"/>
        <v>76</v>
      </c>
      <c r="K1313" s="1">
        <f t="shared" si="51"/>
        <v>0.5</v>
      </c>
      <c r="L1313" s="1" t="s">
        <v>36</v>
      </c>
      <c r="M1313" s="1" t="str">
        <f t="shared" si="55"/>
        <v>N/A</v>
      </c>
      <c r="N1313" s="1" t="s">
        <v>6253</v>
      </c>
      <c r="O1313" s="1">
        <v>40</v>
      </c>
      <c r="P1313" s="1" t="s">
        <v>7140</v>
      </c>
      <c r="Q1313" s="1" t="str">
        <f ca="1">IFERROR(__xludf.DUMMYFUNCTION("IFNA(IFS(REGEXMATCH(R1314,""MgCl""),""MgCl"",REGEXMATCH(R1314,""CaCl""),""CaCl"", REGEXMATCH(R1314,""MgCl CaCl""),""MgCl CaCl""),""None"")
"),"MgCl")</f>
        <v>MgCl</v>
      </c>
      <c r="R1313" s="1" t="s">
        <v>103</v>
      </c>
      <c r="S1313" s="1" t="s">
        <v>59</v>
      </c>
      <c r="T1313" s="1" t="s">
        <v>36</v>
      </c>
      <c r="U1313" s="1" t="s">
        <v>7141</v>
      </c>
      <c r="V1313" s="1" t="s">
        <v>7142</v>
      </c>
      <c r="W1313" s="1" t="s">
        <v>6975</v>
      </c>
      <c r="X1313" s="1">
        <v>10001269</v>
      </c>
      <c r="Z1313" s="1" t="s">
        <v>7143</v>
      </c>
      <c r="AA1313" s="1" t="s">
        <v>41</v>
      </c>
    </row>
    <row r="1314" spans="1:27" x14ac:dyDescent="0.3">
      <c r="A1314" s="1">
        <v>2019</v>
      </c>
      <c r="B1314" s="1" t="s">
        <v>7146</v>
      </c>
      <c r="C1314" s="1" t="s">
        <v>7147</v>
      </c>
      <c r="D1314" s="1" t="s">
        <v>7148</v>
      </c>
      <c r="E1314" s="1" t="s">
        <v>8692</v>
      </c>
      <c r="F1314" s="1" t="s">
        <v>66</v>
      </c>
      <c r="G1314" s="1" t="s">
        <v>7149</v>
      </c>
      <c r="H1314" s="1" t="s">
        <v>7150</v>
      </c>
      <c r="I1314" s="1" t="s">
        <v>7151</v>
      </c>
      <c r="J1314" s="1">
        <f t="shared" si="50"/>
        <v>72</v>
      </c>
      <c r="K1314" s="1">
        <f t="shared" si="51"/>
        <v>0.52777777777777779</v>
      </c>
      <c r="L1314" s="1" t="s">
        <v>7152</v>
      </c>
      <c r="M1314" s="1">
        <v>1348</v>
      </c>
      <c r="N1314" s="1" t="s">
        <v>7153</v>
      </c>
      <c r="O1314" s="1">
        <v>40</v>
      </c>
      <c r="P1314" s="1" t="s">
        <v>7154</v>
      </c>
      <c r="Q1314" s="1" t="s">
        <v>33</v>
      </c>
      <c r="R1314" s="1" t="s">
        <v>103</v>
      </c>
      <c r="S1314" s="1" t="s">
        <v>59</v>
      </c>
      <c r="T1314" s="1" t="s">
        <v>36</v>
      </c>
      <c r="U1314" s="1" t="s">
        <v>7155</v>
      </c>
      <c r="V1314" s="1" t="s">
        <v>38</v>
      </c>
      <c r="W1314" s="1" t="s">
        <v>91</v>
      </c>
      <c r="X1314" s="1">
        <v>10001270</v>
      </c>
      <c r="Z1314" s="1" t="s">
        <v>7156</v>
      </c>
      <c r="AA1314" s="1" t="s">
        <v>41</v>
      </c>
    </row>
    <row r="1315" spans="1:27" x14ac:dyDescent="0.3">
      <c r="A1315" s="1">
        <v>2019</v>
      </c>
      <c r="B1315" s="1" t="s">
        <v>7146</v>
      </c>
      <c r="C1315" s="1" t="s">
        <v>7147</v>
      </c>
      <c r="D1315" s="1" t="s">
        <v>7148</v>
      </c>
      <c r="E1315" s="1" t="s">
        <v>8692</v>
      </c>
      <c r="F1315" s="1" t="s">
        <v>66</v>
      </c>
      <c r="G1315" s="1" t="s">
        <v>7157</v>
      </c>
      <c r="H1315" s="1" t="s">
        <v>7150</v>
      </c>
      <c r="I1315" s="1" t="s">
        <v>7158</v>
      </c>
      <c r="J1315" s="1">
        <f t="shared" si="50"/>
        <v>72</v>
      </c>
      <c r="K1315" s="1">
        <f t="shared" si="51"/>
        <v>0.55555555555555558</v>
      </c>
      <c r="L1315" s="1" t="s">
        <v>7159</v>
      </c>
      <c r="M1315" s="1">
        <v>129.19999999999999</v>
      </c>
      <c r="N1315" s="1" t="s">
        <v>7153</v>
      </c>
      <c r="O1315" s="1">
        <v>40</v>
      </c>
      <c r="P1315" s="1" t="s">
        <v>7154</v>
      </c>
      <c r="Q1315" s="1" t="s">
        <v>33</v>
      </c>
      <c r="R1315" s="1" t="s">
        <v>103</v>
      </c>
      <c r="S1315" s="1" t="s">
        <v>59</v>
      </c>
      <c r="T1315" s="1" t="s">
        <v>36</v>
      </c>
      <c r="U1315" s="1" t="s">
        <v>7155</v>
      </c>
      <c r="V1315" s="1" t="s">
        <v>38</v>
      </c>
      <c r="W1315" s="1" t="s">
        <v>91</v>
      </c>
      <c r="X1315" s="1">
        <v>10001271</v>
      </c>
      <c r="Z1315" s="1" t="s">
        <v>7156</v>
      </c>
      <c r="AA1315" s="1" t="s">
        <v>41</v>
      </c>
    </row>
    <row r="1316" spans="1:27" x14ac:dyDescent="0.3">
      <c r="A1316" s="1">
        <v>2019</v>
      </c>
      <c r="B1316" s="1" t="s">
        <v>7146</v>
      </c>
      <c r="C1316" s="1" t="s">
        <v>7147</v>
      </c>
      <c r="D1316" s="1" t="s">
        <v>7148</v>
      </c>
      <c r="E1316" s="1" t="s">
        <v>8692</v>
      </c>
      <c r="F1316" s="1" t="s">
        <v>66</v>
      </c>
      <c r="G1316" s="1" t="s">
        <v>7160</v>
      </c>
      <c r="H1316" s="1" t="s">
        <v>7150</v>
      </c>
      <c r="I1316" s="1" t="s">
        <v>7161</v>
      </c>
      <c r="J1316" s="1">
        <f t="shared" si="50"/>
        <v>72</v>
      </c>
      <c r="K1316" s="1">
        <f t="shared" si="51"/>
        <v>0.58333333333333337</v>
      </c>
      <c r="L1316" s="1" t="s">
        <v>7162</v>
      </c>
      <c r="M1316" s="1">
        <v>178</v>
      </c>
      <c r="N1316" s="1" t="s">
        <v>7153</v>
      </c>
      <c r="O1316" s="1">
        <v>40</v>
      </c>
      <c r="P1316" s="1" t="s">
        <v>7154</v>
      </c>
      <c r="Q1316" s="1" t="s">
        <v>33</v>
      </c>
      <c r="R1316" s="1" t="s">
        <v>103</v>
      </c>
      <c r="S1316" s="1" t="s">
        <v>59</v>
      </c>
      <c r="T1316" s="1" t="s">
        <v>36</v>
      </c>
      <c r="U1316" s="1" t="s">
        <v>7155</v>
      </c>
      <c r="V1316" s="1" t="s">
        <v>38</v>
      </c>
      <c r="W1316" s="1" t="s">
        <v>91</v>
      </c>
      <c r="X1316" s="1">
        <v>10001272</v>
      </c>
      <c r="Z1316" s="1" t="s">
        <v>7156</v>
      </c>
      <c r="AA1316" s="1" t="s">
        <v>41</v>
      </c>
    </row>
    <row r="1317" spans="1:27" x14ac:dyDescent="0.3">
      <c r="A1317" s="1">
        <v>2019</v>
      </c>
      <c r="B1317" s="1" t="s">
        <v>7146</v>
      </c>
      <c r="C1317" s="1" t="s">
        <v>7147</v>
      </c>
      <c r="D1317" s="1" t="s">
        <v>7148</v>
      </c>
      <c r="E1317" s="1" t="s">
        <v>8692</v>
      </c>
      <c r="F1317" s="1" t="s">
        <v>66</v>
      </c>
      <c r="G1317" s="1" t="s">
        <v>7163</v>
      </c>
      <c r="H1317" s="1" t="s">
        <v>7150</v>
      </c>
      <c r="I1317" s="1" t="s">
        <v>7164</v>
      </c>
      <c r="J1317" s="1">
        <f t="shared" si="50"/>
        <v>72</v>
      </c>
      <c r="K1317" s="1">
        <f t="shared" si="51"/>
        <v>0.52777777777777779</v>
      </c>
      <c r="L1317" s="1" t="s">
        <v>7165</v>
      </c>
      <c r="M1317" s="1">
        <v>2.9</v>
      </c>
      <c r="N1317" s="1" t="s">
        <v>7153</v>
      </c>
      <c r="O1317" s="1">
        <v>40</v>
      </c>
      <c r="P1317" s="1" t="s">
        <v>7154</v>
      </c>
      <c r="Q1317" s="1" t="s">
        <v>33</v>
      </c>
      <c r="R1317" s="1" t="s">
        <v>103</v>
      </c>
      <c r="S1317" s="1" t="s">
        <v>59</v>
      </c>
      <c r="T1317" s="1" t="s">
        <v>36</v>
      </c>
      <c r="U1317" s="1" t="s">
        <v>7155</v>
      </c>
      <c r="V1317" s="1" t="s">
        <v>38</v>
      </c>
      <c r="W1317" s="1" t="s">
        <v>91</v>
      </c>
      <c r="X1317" s="1">
        <v>10001273</v>
      </c>
      <c r="Z1317" s="1" t="s">
        <v>7156</v>
      </c>
      <c r="AA1317" s="1" t="s">
        <v>41</v>
      </c>
    </row>
    <row r="1318" spans="1:27" x14ac:dyDescent="0.3">
      <c r="A1318" s="1">
        <v>2019</v>
      </c>
      <c r="B1318" s="1" t="s">
        <v>7166</v>
      </c>
      <c r="C1318" s="1" t="s">
        <v>5316</v>
      </c>
      <c r="D1318" s="1" t="s">
        <v>7167</v>
      </c>
      <c r="E1318" s="1" t="s">
        <v>7168</v>
      </c>
      <c r="F1318" s="1" t="s">
        <v>107</v>
      </c>
      <c r="G1318" s="1" t="s">
        <v>7169</v>
      </c>
      <c r="H1318" s="1" t="s">
        <v>7170</v>
      </c>
      <c r="I1318" s="1" t="s">
        <v>7171</v>
      </c>
      <c r="J1318" s="1">
        <f t="shared" si="50"/>
        <v>68</v>
      </c>
      <c r="K1318" s="1">
        <f t="shared" si="51"/>
        <v>0.6470588235294118</v>
      </c>
      <c r="L1318" s="1" t="s">
        <v>7172</v>
      </c>
      <c r="M1318" s="1">
        <v>72</v>
      </c>
      <c r="N1318" s="1" t="s">
        <v>7173</v>
      </c>
      <c r="O1318" s="1">
        <v>30</v>
      </c>
      <c r="P1318" s="1" t="s">
        <v>7174</v>
      </c>
      <c r="Q1318" s="1" t="s">
        <v>297</v>
      </c>
      <c r="R1318" s="1" t="s">
        <v>103</v>
      </c>
      <c r="S1318" s="1" t="s">
        <v>73</v>
      </c>
      <c r="T1318" s="1" t="s">
        <v>36</v>
      </c>
      <c r="U1318" s="1" t="s">
        <v>7175</v>
      </c>
      <c r="V1318" s="1" t="s">
        <v>38</v>
      </c>
      <c r="W1318" s="1" t="s">
        <v>7176</v>
      </c>
      <c r="X1318" s="1">
        <v>10001274</v>
      </c>
      <c r="Z1318" s="1" t="s">
        <v>7177</v>
      </c>
      <c r="AA1318" s="1" t="s">
        <v>41</v>
      </c>
    </row>
    <row r="1319" spans="1:27" x14ac:dyDescent="0.3">
      <c r="A1319" s="1">
        <v>2019</v>
      </c>
      <c r="B1319" s="1" t="s">
        <v>7178</v>
      </c>
      <c r="C1319" s="1" t="s">
        <v>5627</v>
      </c>
      <c r="D1319" s="1" t="s">
        <v>7179</v>
      </c>
      <c r="E1319" s="1" t="s">
        <v>7180</v>
      </c>
      <c r="F1319" s="1" t="s">
        <v>66</v>
      </c>
      <c r="G1319" s="1" t="s">
        <v>7181</v>
      </c>
      <c r="H1319" s="1" t="s">
        <v>7182</v>
      </c>
      <c r="I1319" s="1" t="s">
        <v>7183</v>
      </c>
      <c r="J1319" s="1">
        <f t="shared" si="50"/>
        <v>68</v>
      </c>
      <c r="K1319" s="1">
        <f t="shared" si="51"/>
        <v>0.57352941176470584</v>
      </c>
      <c r="L1319" s="1" t="s">
        <v>7184</v>
      </c>
      <c r="M1319" s="1">
        <v>8.2000000000000003E-2</v>
      </c>
      <c r="N1319" s="1" t="s">
        <v>7185</v>
      </c>
      <c r="O1319" s="1">
        <v>30</v>
      </c>
      <c r="P1319" s="1" t="s">
        <v>7186</v>
      </c>
      <c r="Q1319" s="1" t="s">
        <v>297</v>
      </c>
      <c r="R1319" s="1" t="s">
        <v>103</v>
      </c>
      <c r="S1319" s="1" t="s">
        <v>73</v>
      </c>
      <c r="T1319" s="1" t="s">
        <v>36</v>
      </c>
      <c r="U1319" s="1" t="s">
        <v>7187</v>
      </c>
      <c r="V1319" s="1" t="s">
        <v>38</v>
      </c>
      <c r="W1319" s="1" t="s">
        <v>91</v>
      </c>
      <c r="X1319" s="1">
        <v>10001275</v>
      </c>
      <c r="Z1319" s="1" t="s">
        <v>7188</v>
      </c>
      <c r="AA1319" s="1" t="s">
        <v>41</v>
      </c>
    </row>
    <row r="1320" spans="1:27" x14ac:dyDescent="0.3">
      <c r="A1320" s="1">
        <v>2019</v>
      </c>
      <c r="B1320" s="1" t="s">
        <v>7178</v>
      </c>
      <c r="C1320" s="1" t="s">
        <v>5627</v>
      </c>
      <c r="D1320" s="1" t="s">
        <v>7179</v>
      </c>
      <c r="E1320" s="1" t="s">
        <v>7180</v>
      </c>
      <c r="F1320" s="1" t="s">
        <v>66</v>
      </c>
      <c r="G1320" s="1" t="s">
        <v>7189</v>
      </c>
      <c r="H1320" s="1" t="s">
        <v>7182</v>
      </c>
      <c r="I1320" s="1" t="s">
        <v>7190</v>
      </c>
      <c r="J1320" s="1">
        <f t="shared" si="50"/>
        <v>69</v>
      </c>
      <c r="K1320" s="1">
        <f t="shared" si="51"/>
        <v>0.57971014492753625</v>
      </c>
      <c r="L1320" s="1" t="s">
        <v>7191</v>
      </c>
      <c r="M1320" s="1">
        <v>1.6</v>
      </c>
      <c r="N1320" s="1" t="s">
        <v>7185</v>
      </c>
      <c r="O1320" s="1">
        <v>30</v>
      </c>
      <c r="P1320" s="1" t="s">
        <v>7186</v>
      </c>
      <c r="Q1320" s="1" t="s">
        <v>297</v>
      </c>
      <c r="R1320" s="1" t="s">
        <v>103</v>
      </c>
      <c r="S1320" s="1" t="s">
        <v>73</v>
      </c>
      <c r="T1320" s="1" t="s">
        <v>36</v>
      </c>
      <c r="U1320" s="1" t="s">
        <v>7187</v>
      </c>
      <c r="V1320" s="1" t="s">
        <v>38</v>
      </c>
      <c r="W1320" s="1" t="s">
        <v>91</v>
      </c>
      <c r="X1320" s="1">
        <v>10001276</v>
      </c>
      <c r="Z1320" s="1" t="s">
        <v>7188</v>
      </c>
      <c r="AA1320" s="1" t="s">
        <v>41</v>
      </c>
    </row>
    <row r="1321" spans="1:27" x14ac:dyDescent="0.3">
      <c r="A1321" s="1">
        <v>2019</v>
      </c>
      <c r="B1321" s="1" t="s">
        <v>7178</v>
      </c>
      <c r="C1321" s="1" t="s">
        <v>5627</v>
      </c>
      <c r="D1321" s="1" t="s">
        <v>7179</v>
      </c>
      <c r="E1321" s="1" t="s">
        <v>7180</v>
      </c>
      <c r="F1321" s="1" t="s">
        <v>66</v>
      </c>
      <c r="G1321" s="1" t="s">
        <v>7192</v>
      </c>
      <c r="H1321" s="1" t="s">
        <v>7182</v>
      </c>
      <c r="I1321" s="1" t="s">
        <v>7193</v>
      </c>
      <c r="J1321" s="1">
        <f t="shared" si="50"/>
        <v>70</v>
      </c>
      <c r="K1321" s="1">
        <f t="shared" si="51"/>
        <v>0.54285714285714282</v>
      </c>
      <c r="L1321" s="1" t="s">
        <v>6002</v>
      </c>
      <c r="M1321" s="1">
        <v>57</v>
      </c>
      <c r="N1321" s="1" t="s">
        <v>7185</v>
      </c>
      <c r="O1321" s="1">
        <v>30</v>
      </c>
      <c r="P1321" s="1" t="s">
        <v>7186</v>
      </c>
      <c r="Q1321" s="1" t="s">
        <v>297</v>
      </c>
      <c r="R1321" s="1" t="s">
        <v>103</v>
      </c>
      <c r="S1321" s="1" t="s">
        <v>73</v>
      </c>
      <c r="T1321" s="1" t="s">
        <v>36</v>
      </c>
      <c r="U1321" s="1" t="s">
        <v>7187</v>
      </c>
      <c r="V1321" s="1" t="s">
        <v>38</v>
      </c>
      <c r="W1321" s="1" t="s">
        <v>91</v>
      </c>
      <c r="X1321" s="1">
        <v>10001277</v>
      </c>
      <c r="Z1321" s="1" t="s">
        <v>7188</v>
      </c>
      <c r="AA1321" s="1" t="s">
        <v>41</v>
      </c>
    </row>
    <row r="1322" spans="1:27" x14ac:dyDescent="0.3">
      <c r="A1322" s="1">
        <v>2019</v>
      </c>
      <c r="B1322" s="1" t="s">
        <v>7178</v>
      </c>
      <c r="C1322" s="1" t="s">
        <v>5627</v>
      </c>
      <c r="D1322" s="1" t="s">
        <v>7179</v>
      </c>
      <c r="E1322" s="1" t="s">
        <v>7180</v>
      </c>
      <c r="F1322" s="1" t="s">
        <v>66</v>
      </c>
      <c r="G1322" s="1" t="s">
        <v>7194</v>
      </c>
      <c r="H1322" s="1" t="s">
        <v>7182</v>
      </c>
      <c r="I1322" s="1" t="s">
        <v>7195</v>
      </c>
      <c r="J1322" s="1">
        <f t="shared" si="50"/>
        <v>69</v>
      </c>
      <c r="K1322" s="1">
        <f t="shared" si="51"/>
        <v>0.56521739130434778</v>
      </c>
      <c r="L1322" s="1" t="s">
        <v>7196</v>
      </c>
      <c r="M1322" s="1">
        <v>35000</v>
      </c>
      <c r="N1322" s="1" t="s">
        <v>7185</v>
      </c>
      <c r="O1322" s="1">
        <v>30</v>
      </c>
      <c r="P1322" s="1" t="s">
        <v>7186</v>
      </c>
      <c r="Q1322" s="1" t="s">
        <v>297</v>
      </c>
      <c r="R1322" s="1" t="s">
        <v>103</v>
      </c>
      <c r="S1322" s="1" t="s">
        <v>73</v>
      </c>
      <c r="T1322" s="1" t="s">
        <v>36</v>
      </c>
      <c r="U1322" s="1" t="s">
        <v>7187</v>
      </c>
      <c r="V1322" s="1" t="s">
        <v>38</v>
      </c>
      <c r="W1322" s="1" t="s">
        <v>91</v>
      </c>
      <c r="X1322" s="1">
        <v>10001278</v>
      </c>
      <c r="Z1322" s="1" t="s">
        <v>7188</v>
      </c>
      <c r="AA1322" s="1" t="s">
        <v>41</v>
      </c>
    </row>
    <row r="1323" spans="1:27" x14ac:dyDescent="0.3">
      <c r="A1323" s="1">
        <v>2019</v>
      </c>
      <c r="B1323" s="1" t="s">
        <v>7178</v>
      </c>
      <c r="C1323" s="1" t="s">
        <v>5627</v>
      </c>
      <c r="D1323" s="1" t="s">
        <v>7179</v>
      </c>
      <c r="E1323" s="1" t="s">
        <v>7180</v>
      </c>
      <c r="F1323" s="1" t="s">
        <v>66</v>
      </c>
      <c r="G1323" s="1" t="s">
        <v>7197</v>
      </c>
      <c r="H1323" s="1" t="s">
        <v>7198</v>
      </c>
      <c r="I1323" s="1" t="s">
        <v>7199</v>
      </c>
      <c r="J1323" s="1">
        <f t="shared" si="50"/>
        <v>70</v>
      </c>
      <c r="K1323" s="1">
        <f t="shared" si="51"/>
        <v>0.58571428571428574</v>
      </c>
      <c r="L1323" s="1" t="s">
        <v>7200</v>
      </c>
      <c r="M1323" s="1">
        <v>8.7999999999999995E-2</v>
      </c>
      <c r="N1323" s="1" t="s">
        <v>7185</v>
      </c>
      <c r="O1323" s="1">
        <v>30</v>
      </c>
      <c r="P1323" s="1" t="s">
        <v>7186</v>
      </c>
      <c r="Q1323" s="1" t="s">
        <v>297</v>
      </c>
      <c r="R1323" s="1" t="s">
        <v>103</v>
      </c>
      <c r="S1323" s="1" t="s">
        <v>73</v>
      </c>
      <c r="T1323" s="1" t="s">
        <v>36</v>
      </c>
      <c r="U1323" s="1" t="s">
        <v>7187</v>
      </c>
      <c r="V1323" s="1" t="s">
        <v>38</v>
      </c>
      <c r="W1323" s="1" t="s">
        <v>91</v>
      </c>
      <c r="X1323" s="1">
        <v>10001279</v>
      </c>
      <c r="Z1323" s="1" t="s">
        <v>7188</v>
      </c>
      <c r="AA1323" s="1" t="s">
        <v>41</v>
      </c>
    </row>
    <row r="1324" spans="1:27" x14ac:dyDescent="0.3">
      <c r="A1324" s="1">
        <v>2019</v>
      </c>
      <c r="B1324" s="1" t="s">
        <v>7178</v>
      </c>
      <c r="C1324" s="1" t="s">
        <v>5627</v>
      </c>
      <c r="D1324" s="1" t="s">
        <v>7179</v>
      </c>
      <c r="E1324" s="1" t="s">
        <v>7180</v>
      </c>
      <c r="F1324" s="1" t="s">
        <v>66</v>
      </c>
      <c r="G1324" s="1" t="s">
        <v>7201</v>
      </c>
      <c r="H1324" s="1" t="s">
        <v>7198</v>
      </c>
      <c r="I1324" s="1" t="s">
        <v>7202</v>
      </c>
      <c r="J1324" s="1">
        <f t="shared" si="50"/>
        <v>70</v>
      </c>
      <c r="K1324" s="1">
        <f t="shared" si="51"/>
        <v>0.58571428571428574</v>
      </c>
      <c r="L1324" s="1" t="s">
        <v>7203</v>
      </c>
      <c r="M1324" s="1">
        <v>0.14000000000000001</v>
      </c>
      <c r="N1324" s="1" t="s">
        <v>7185</v>
      </c>
      <c r="O1324" s="1">
        <v>30</v>
      </c>
      <c r="P1324" s="1" t="s">
        <v>7186</v>
      </c>
      <c r="Q1324" s="1" t="s">
        <v>297</v>
      </c>
      <c r="R1324" s="1" t="s">
        <v>103</v>
      </c>
      <c r="S1324" s="1" t="s">
        <v>73</v>
      </c>
      <c r="T1324" s="1" t="s">
        <v>36</v>
      </c>
      <c r="U1324" s="1" t="s">
        <v>7187</v>
      </c>
      <c r="V1324" s="1" t="s">
        <v>38</v>
      </c>
      <c r="W1324" s="1" t="s">
        <v>91</v>
      </c>
      <c r="X1324" s="1">
        <v>10001280</v>
      </c>
      <c r="Z1324" s="1" t="s">
        <v>7188</v>
      </c>
      <c r="AA1324" s="1" t="s">
        <v>41</v>
      </c>
    </row>
    <row r="1325" spans="1:27" x14ac:dyDescent="0.3">
      <c r="A1325" s="1">
        <v>2019</v>
      </c>
      <c r="B1325" s="1" t="s">
        <v>7178</v>
      </c>
      <c r="C1325" s="1" t="s">
        <v>5627</v>
      </c>
      <c r="D1325" s="1" t="s">
        <v>7179</v>
      </c>
      <c r="E1325" s="1" t="s">
        <v>7180</v>
      </c>
      <c r="F1325" s="1" t="s">
        <v>66</v>
      </c>
      <c r="G1325" s="1" t="s">
        <v>7204</v>
      </c>
      <c r="H1325" s="1" t="s">
        <v>7198</v>
      </c>
      <c r="I1325" s="1" t="s">
        <v>7205</v>
      </c>
      <c r="J1325" s="1">
        <f t="shared" si="50"/>
        <v>69</v>
      </c>
      <c r="K1325" s="1">
        <f t="shared" si="51"/>
        <v>0.66666666666666663</v>
      </c>
      <c r="L1325" s="1" t="s">
        <v>7206</v>
      </c>
      <c r="M1325" s="1">
        <v>0.6</v>
      </c>
      <c r="N1325" s="1" t="s">
        <v>7185</v>
      </c>
      <c r="O1325" s="1">
        <v>30</v>
      </c>
      <c r="P1325" s="1" t="s">
        <v>7186</v>
      </c>
      <c r="Q1325" s="1" t="s">
        <v>297</v>
      </c>
      <c r="R1325" s="1" t="s">
        <v>103</v>
      </c>
      <c r="S1325" s="1" t="s">
        <v>73</v>
      </c>
      <c r="T1325" s="1" t="s">
        <v>36</v>
      </c>
      <c r="U1325" s="1" t="s">
        <v>7187</v>
      </c>
      <c r="V1325" s="1" t="s">
        <v>38</v>
      </c>
      <c r="W1325" s="1" t="s">
        <v>91</v>
      </c>
      <c r="X1325" s="1">
        <v>10001281</v>
      </c>
      <c r="Z1325" s="1" t="s">
        <v>7188</v>
      </c>
      <c r="AA1325" s="1" t="s">
        <v>41</v>
      </c>
    </row>
    <row r="1326" spans="1:27" x14ac:dyDescent="0.3">
      <c r="A1326" s="1">
        <v>2019</v>
      </c>
      <c r="B1326" s="1" t="s">
        <v>7178</v>
      </c>
      <c r="C1326" s="1" t="s">
        <v>5627</v>
      </c>
      <c r="D1326" s="1" t="s">
        <v>7179</v>
      </c>
      <c r="E1326" s="1" t="s">
        <v>7180</v>
      </c>
      <c r="F1326" s="1" t="s">
        <v>66</v>
      </c>
      <c r="G1326" s="1" t="s">
        <v>7207</v>
      </c>
      <c r="H1326" s="1" t="s">
        <v>7198</v>
      </c>
      <c r="I1326" s="1" t="s">
        <v>7208</v>
      </c>
      <c r="J1326" s="1">
        <f t="shared" si="50"/>
        <v>70</v>
      </c>
      <c r="K1326" s="1">
        <f t="shared" si="51"/>
        <v>0.55714285714285716</v>
      </c>
      <c r="L1326" s="1" t="s">
        <v>7209</v>
      </c>
      <c r="M1326" s="1">
        <v>1.7</v>
      </c>
      <c r="N1326" s="1" t="s">
        <v>7185</v>
      </c>
      <c r="O1326" s="1">
        <v>30</v>
      </c>
      <c r="P1326" s="1" t="s">
        <v>7186</v>
      </c>
      <c r="Q1326" s="1" t="s">
        <v>297</v>
      </c>
      <c r="R1326" s="1" t="s">
        <v>103</v>
      </c>
      <c r="S1326" s="1" t="s">
        <v>73</v>
      </c>
      <c r="T1326" s="1" t="s">
        <v>36</v>
      </c>
      <c r="U1326" s="1" t="s">
        <v>7187</v>
      </c>
      <c r="V1326" s="1" t="s">
        <v>38</v>
      </c>
      <c r="W1326" s="1" t="s">
        <v>91</v>
      </c>
      <c r="X1326" s="1">
        <v>10001282</v>
      </c>
      <c r="Z1326" s="1" t="s">
        <v>7188</v>
      </c>
      <c r="AA1326" s="1" t="s">
        <v>41</v>
      </c>
    </row>
    <row r="1327" spans="1:27" x14ac:dyDescent="0.3">
      <c r="A1327" s="1">
        <v>2019</v>
      </c>
      <c r="B1327" s="1" t="s">
        <v>7210</v>
      </c>
      <c r="C1327" s="1" t="s">
        <v>2682</v>
      </c>
      <c r="D1327" s="1" t="s">
        <v>7211</v>
      </c>
      <c r="E1327" s="1" t="s">
        <v>7220</v>
      </c>
      <c r="F1327" s="1" t="s">
        <v>66</v>
      </c>
      <c r="G1327" s="1" t="s">
        <v>7212</v>
      </c>
      <c r="H1327" s="1" t="s">
        <v>7213</v>
      </c>
      <c r="I1327" s="1" t="s">
        <v>7214</v>
      </c>
      <c r="J1327" s="1">
        <f t="shared" si="50"/>
        <v>80</v>
      </c>
      <c r="K1327" s="1">
        <f t="shared" si="51"/>
        <v>0.52500000000000002</v>
      </c>
      <c r="L1327" s="1" t="s">
        <v>7215</v>
      </c>
      <c r="M1327" s="1">
        <v>56.66</v>
      </c>
      <c r="N1327" s="1" t="s">
        <v>7216</v>
      </c>
      <c r="O1327" s="1">
        <v>40</v>
      </c>
      <c r="P1327" s="1" t="s">
        <v>7217</v>
      </c>
      <c r="Q1327" s="1" t="s">
        <v>33</v>
      </c>
      <c r="R1327" s="1" t="s">
        <v>103</v>
      </c>
      <c r="S1327" s="1">
        <v>7.4</v>
      </c>
      <c r="T1327" s="1" t="s">
        <v>36</v>
      </c>
      <c r="U1327" s="1" t="s">
        <v>7218</v>
      </c>
      <c r="V1327" s="1" t="s">
        <v>38</v>
      </c>
      <c r="W1327" s="1" t="s">
        <v>91</v>
      </c>
      <c r="X1327" s="1">
        <v>10001283</v>
      </c>
      <c r="Z1327" s="1" t="s">
        <v>7219</v>
      </c>
      <c r="AA1327" s="1" t="s">
        <v>41</v>
      </c>
    </row>
    <row r="1328" spans="1:27" x14ac:dyDescent="0.3">
      <c r="A1328" s="1">
        <v>2019</v>
      </c>
      <c r="B1328" s="1" t="s">
        <v>7210</v>
      </c>
      <c r="C1328" s="1" t="s">
        <v>2682</v>
      </c>
      <c r="D1328" s="1" t="s">
        <v>7211</v>
      </c>
      <c r="E1328" s="1" t="s">
        <v>7220</v>
      </c>
      <c r="F1328" s="1" t="s">
        <v>66</v>
      </c>
      <c r="G1328" s="1" t="s">
        <v>7221</v>
      </c>
      <c r="H1328" s="1" t="s">
        <v>7222</v>
      </c>
      <c r="I1328" s="1" t="s">
        <v>7223</v>
      </c>
      <c r="J1328" s="1">
        <f t="shared" si="50"/>
        <v>60</v>
      </c>
      <c r="K1328" s="1">
        <f t="shared" si="51"/>
        <v>0.53333333333333333</v>
      </c>
      <c r="L1328" s="1" t="s">
        <v>7224</v>
      </c>
      <c r="M1328" s="1">
        <v>39.200000000000003</v>
      </c>
      <c r="N1328" s="1" t="s">
        <v>7216</v>
      </c>
      <c r="O1328" s="1">
        <v>40</v>
      </c>
      <c r="P1328" s="1" t="s">
        <v>7217</v>
      </c>
      <c r="Q1328" s="1" t="s">
        <v>33</v>
      </c>
      <c r="R1328" s="1" t="s">
        <v>103</v>
      </c>
      <c r="S1328" s="1">
        <v>7.4</v>
      </c>
      <c r="T1328" s="1" t="s">
        <v>36</v>
      </c>
      <c r="U1328" s="1" t="s">
        <v>7218</v>
      </c>
      <c r="V1328" s="1" t="s">
        <v>38</v>
      </c>
      <c r="W1328" s="1" t="s">
        <v>91</v>
      </c>
      <c r="X1328" s="1">
        <v>10001284</v>
      </c>
      <c r="Z1328" s="1" t="s">
        <v>7219</v>
      </c>
      <c r="AA1328" s="1" t="s">
        <v>41</v>
      </c>
    </row>
    <row r="1329" spans="1:28" x14ac:dyDescent="0.3">
      <c r="A1329" s="1">
        <v>2019</v>
      </c>
      <c r="B1329" s="1" t="s">
        <v>7225</v>
      </c>
      <c r="C1329" s="1" t="s">
        <v>6414</v>
      </c>
      <c r="D1329" s="1" t="s">
        <v>7226</v>
      </c>
      <c r="E1329" s="1" t="s">
        <v>8842</v>
      </c>
      <c r="F1329" s="1" t="s">
        <v>66</v>
      </c>
      <c r="G1329" s="1" t="s">
        <v>7227</v>
      </c>
      <c r="H1329" s="1" t="s">
        <v>7228</v>
      </c>
      <c r="I1329" s="1" t="s">
        <v>7229</v>
      </c>
      <c r="J1329" s="1">
        <f t="shared" si="50"/>
        <v>79</v>
      </c>
      <c r="K1329" s="1">
        <f t="shared" si="51"/>
        <v>0.59493670886075944</v>
      </c>
      <c r="L1329" s="1" t="s">
        <v>7230</v>
      </c>
      <c r="M1329" s="1">
        <v>148.13</v>
      </c>
      <c r="N1329" s="1" t="s">
        <v>7231</v>
      </c>
      <c r="O1329" s="1">
        <v>40</v>
      </c>
      <c r="P1329" s="1" t="s">
        <v>7232</v>
      </c>
      <c r="Q1329" s="1" t="s">
        <v>33</v>
      </c>
      <c r="R1329" s="1" t="s">
        <v>34</v>
      </c>
      <c r="S1329" s="1" t="s">
        <v>73</v>
      </c>
      <c r="T1329" s="1" t="s">
        <v>36</v>
      </c>
      <c r="U1329" s="1" t="s">
        <v>7233</v>
      </c>
      <c r="V1329" s="1" t="s">
        <v>38</v>
      </c>
      <c r="W1329" s="1" t="s">
        <v>91</v>
      </c>
      <c r="X1329" s="1">
        <v>10001285</v>
      </c>
      <c r="Z1329" s="1" t="s">
        <v>7234</v>
      </c>
      <c r="AA1329" s="1" t="s">
        <v>41</v>
      </c>
    </row>
    <row r="1330" spans="1:28" x14ac:dyDescent="0.3">
      <c r="A1330" s="1">
        <v>2019</v>
      </c>
      <c r="B1330" s="1" t="s">
        <v>7225</v>
      </c>
      <c r="C1330" s="1" t="s">
        <v>6414</v>
      </c>
      <c r="D1330" s="1" t="s">
        <v>7226</v>
      </c>
      <c r="E1330" s="1" t="s">
        <v>8842</v>
      </c>
      <c r="F1330" s="1" t="s">
        <v>66</v>
      </c>
      <c r="G1330" s="1" t="s">
        <v>7235</v>
      </c>
      <c r="H1330" s="1" t="s">
        <v>7228</v>
      </c>
      <c r="I1330" s="1" t="s">
        <v>7236</v>
      </c>
      <c r="J1330" s="1">
        <f t="shared" si="50"/>
        <v>80</v>
      </c>
      <c r="K1330" s="1">
        <f t="shared" si="51"/>
        <v>0.61250000000000004</v>
      </c>
      <c r="L1330" s="1" t="s">
        <v>7237</v>
      </c>
      <c r="M1330" s="1">
        <v>183.3</v>
      </c>
      <c r="N1330" s="1" t="s">
        <v>7231</v>
      </c>
      <c r="O1330" s="1">
        <v>40</v>
      </c>
      <c r="P1330" s="1" t="s">
        <v>7232</v>
      </c>
      <c r="Q1330" s="1" t="s">
        <v>33</v>
      </c>
      <c r="R1330" s="1" t="s">
        <v>34</v>
      </c>
      <c r="S1330" s="1" t="s">
        <v>73</v>
      </c>
      <c r="T1330" s="1" t="s">
        <v>36</v>
      </c>
      <c r="U1330" s="1" t="s">
        <v>7233</v>
      </c>
      <c r="V1330" s="1" t="s">
        <v>38</v>
      </c>
      <c r="W1330" s="1" t="s">
        <v>91</v>
      </c>
      <c r="X1330" s="1">
        <v>10001286</v>
      </c>
      <c r="Z1330" s="1" t="s">
        <v>7234</v>
      </c>
      <c r="AA1330" s="1" t="s">
        <v>41</v>
      </c>
    </row>
    <row r="1331" spans="1:28" x14ac:dyDescent="0.3">
      <c r="A1331" s="1">
        <v>2019</v>
      </c>
      <c r="B1331" s="1" t="s">
        <v>7238</v>
      </c>
      <c r="C1331" s="1" t="s">
        <v>2259</v>
      </c>
      <c r="D1331" s="1" t="s">
        <v>7239</v>
      </c>
      <c r="E1331" s="1" t="s">
        <v>8843</v>
      </c>
      <c r="F1331" s="1" t="s">
        <v>66</v>
      </c>
      <c r="G1331" s="1" t="s">
        <v>7240</v>
      </c>
      <c r="H1331" s="1" t="s">
        <v>7241</v>
      </c>
      <c r="I1331" s="1" t="s">
        <v>7242</v>
      </c>
      <c r="J1331" s="1">
        <f t="shared" si="50"/>
        <v>43</v>
      </c>
      <c r="K1331" s="1">
        <f t="shared" si="51"/>
        <v>0.7441860465116279</v>
      </c>
      <c r="L1331" s="1" t="s">
        <v>7243</v>
      </c>
      <c r="M1331" s="1">
        <v>100.9</v>
      </c>
      <c r="N1331" s="1" t="s">
        <v>7244</v>
      </c>
      <c r="O1331" s="1">
        <v>30</v>
      </c>
      <c r="P1331" s="1" t="s">
        <v>7245</v>
      </c>
      <c r="Q1331" s="1" t="s">
        <v>33</v>
      </c>
      <c r="R1331" s="1" t="s">
        <v>34</v>
      </c>
      <c r="S1331" s="1" t="s">
        <v>59</v>
      </c>
      <c r="T1331" s="1" t="s">
        <v>36</v>
      </c>
      <c r="U1331" s="1" t="s">
        <v>7246</v>
      </c>
      <c r="V1331" s="1" t="s">
        <v>38</v>
      </c>
      <c r="W1331" s="1" t="s">
        <v>91</v>
      </c>
      <c r="X1331" s="1">
        <v>10001287</v>
      </c>
      <c r="Z1331" s="1" t="s">
        <v>7247</v>
      </c>
      <c r="AA1331" s="1" t="s">
        <v>41</v>
      </c>
    </row>
    <row r="1332" spans="1:28" x14ac:dyDescent="0.3">
      <c r="A1332" s="1">
        <v>2019</v>
      </c>
      <c r="B1332" s="1" t="s">
        <v>7248</v>
      </c>
      <c r="C1332" s="1" t="s">
        <v>7249</v>
      </c>
      <c r="D1332" s="1" t="s">
        <v>7250</v>
      </c>
      <c r="E1332" s="1" t="s">
        <v>8693</v>
      </c>
      <c r="F1332" s="1" t="s">
        <v>26</v>
      </c>
      <c r="G1332" s="1" t="s">
        <v>7251</v>
      </c>
      <c r="H1332" s="1" t="s">
        <v>7252</v>
      </c>
      <c r="I1332" s="1" t="s">
        <v>7253</v>
      </c>
      <c r="J1332" s="1">
        <f t="shared" si="50"/>
        <v>54</v>
      </c>
      <c r="K1332" s="1">
        <f t="shared" si="51"/>
        <v>0.59259259259259256</v>
      </c>
      <c r="L1332" s="1" t="s">
        <v>36</v>
      </c>
      <c r="M1332" s="1" t="str">
        <f t="shared" ref="M1332:M1333" si="56">IF(L1332="Not reported","N/A","")</f>
        <v>N/A</v>
      </c>
      <c r="N1332" s="1" t="s">
        <v>7254</v>
      </c>
      <c r="O1332" s="1">
        <v>25</v>
      </c>
      <c r="P1332" s="1" t="s">
        <v>7255</v>
      </c>
      <c r="Q1332" s="1" t="str">
        <f ca="1">IFERROR(__xludf.DUMMYFUNCTION("IFNA(IFS(REGEXMATCH(R1333,""MgCl""),""MgCl"",REGEXMATCH(R1333,""CaCl""),""CaCl"", REGEXMATCH(R1333,""MgCl CaCl""),""MgCl CaCl""),""None"")
"),"None")</f>
        <v>None</v>
      </c>
      <c r="R1332" s="1" t="s">
        <v>34</v>
      </c>
      <c r="S1332" s="1" t="s">
        <v>466</v>
      </c>
      <c r="T1332" s="1" t="s">
        <v>36</v>
      </c>
      <c r="U1332" s="1" t="s">
        <v>7256</v>
      </c>
      <c r="V1332" s="1" t="s">
        <v>38</v>
      </c>
      <c r="W1332" s="1" t="s">
        <v>91</v>
      </c>
      <c r="X1332" s="1">
        <v>10001288</v>
      </c>
      <c r="Z1332" s="1" t="s">
        <v>7257</v>
      </c>
      <c r="AA1332" s="1" t="s">
        <v>41</v>
      </c>
    </row>
    <row r="1333" spans="1:28" x14ac:dyDescent="0.3">
      <c r="A1333" s="1">
        <v>2019</v>
      </c>
      <c r="B1333" s="1" t="s">
        <v>7248</v>
      </c>
      <c r="C1333" s="1" t="s">
        <v>7249</v>
      </c>
      <c r="D1333" s="1" t="s">
        <v>7250</v>
      </c>
      <c r="E1333" s="1" t="s">
        <v>8693</v>
      </c>
      <c r="F1333" s="1" t="s">
        <v>26</v>
      </c>
      <c r="G1333" s="1" t="s">
        <v>7258</v>
      </c>
      <c r="H1333" s="1" t="s">
        <v>7252</v>
      </c>
      <c r="I1333" s="1" t="s">
        <v>7259</v>
      </c>
      <c r="J1333" s="1">
        <f t="shared" si="50"/>
        <v>54</v>
      </c>
      <c r="K1333" s="1">
        <f t="shared" si="51"/>
        <v>0.61111111111111116</v>
      </c>
      <c r="L1333" s="1" t="s">
        <v>36</v>
      </c>
      <c r="M1333" s="1" t="str">
        <f t="shared" si="56"/>
        <v>N/A</v>
      </c>
      <c r="N1333" s="1" t="s">
        <v>7254</v>
      </c>
      <c r="O1333" s="1">
        <v>25</v>
      </c>
      <c r="P1333" s="1" t="s">
        <v>7255</v>
      </c>
      <c r="Q1333" s="1" t="str">
        <f ca="1">IFERROR(__xludf.DUMMYFUNCTION("IFNA(IFS(REGEXMATCH(R1334,""MgCl""),""MgCl"",REGEXMATCH(R1334,""CaCl""),""CaCl"", REGEXMATCH(R1334,""MgCl CaCl""),""MgCl CaCl""),""None"")
"),"None")</f>
        <v>None</v>
      </c>
      <c r="R1333" s="1" t="s">
        <v>34</v>
      </c>
      <c r="S1333" s="1" t="s">
        <v>466</v>
      </c>
      <c r="T1333" s="1" t="s">
        <v>36</v>
      </c>
      <c r="U1333" s="1" t="s">
        <v>7256</v>
      </c>
      <c r="V1333" s="1" t="s">
        <v>38</v>
      </c>
      <c r="W1333" s="1" t="s">
        <v>91</v>
      </c>
      <c r="X1333" s="1">
        <v>10001289</v>
      </c>
      <c r="Z1333" s="1" t="s">
        <v>7257</v>
      </c>
      <c r="AA1333" s="1" t="s">
        <v>41</v>
      </c>
    </row>
    <row r="1334" spans="1:28" x14ac:dyDescent="0.3">
      <c r="A1334" s="1">
        <v>2019</v>
      </c>
      <c r="B1334" s="1" t="s">
        <v>7260</v>
      </c>
      <c r="C1334" s="1" t="s">
        <v>7261</v>
      </c>
      <c r="D1334" s="1" t="s">
        <v>7262</v>
      </c>
      <c r="E1334" s="1" t="s">
        <v>8844</v>
      </c>
      <c r="F1334" s="1" t="s">
        <v>66</v>
      </c>
      <c r="G1334" s="1" t="s">
        <v>7263</v>
      </c>
      <c r="H1334" s="1" t="s">
        <v>7264</v>
      </c>
      <c r="I1334" s="1" t="s">
        <v>7265</v>
      </c>
      <c r="J1334" s="1">
        <f t="shared" si="50"/>
        <v>76</v>
      </c>
      <c r="K1334" s="1">
        <f t="shared" si="51"/>
        <v>0.51315789473684215</v>
      </c>
      <c r="L1334" s="1" t="s">
        <v>7266</v>
      </c>
      <c r="M1334" s="1">
        <v>43</v>
      </c>
      <c r="N1334" s="1" t="s">
        <v>7267</v>
      </c>
      <c r="O1334" s="1">
        <v>40</v>
      </c>
      <c r="P1334" s="1" t="s">
        <v>7268</v>
      </c>
      <c r="Q1334" s="1" t="s">
        <v>297</v>
      </c>
      <c r="R1334" s="1" t="s">
        <v>34</v>
      </c>
      <c r="S1334" s="1" t="s">
        <v>59</v>
      </c>
      <c r="T1334" s="1" t="s">
        <v>36</v>
      </c>
      <c r="U1334" s="1" t="s">
        <v>7269</v>
      </c>
      <c r="V1334" s="1" t="s">
        <v>38</v>
      </c>
      <c r="W1334" s="1" t="s">
        <v>91</v>
      </c>
      <c r="X1334" s="1">
        <v>10001290</v>
      </c>
      <c r="Z1334" s="1" t="s">
        <v>7270</v>
      </c>
      <c r="AA1334" s="1" t="s">
        <v>41</v>
      </c>
    </row>
    <row r="1335" spans="1:28" x14ac:dyDescent="0.3">
      <c r="A1335" s="1">
        <v>2019</v>
      </c>
      <c r="B1335" s="1" t="s">
        <v>7271</v>
      </c>
      <c r="C1335" s="1" t="s">
        <v>6414</v>
      </c>
      <c r="D1335" s="1" t="s">
        <v>7272</v>
      </c>
      <c r="E1335" s="1" t="s">
        <v>8694</v>
      </c>
      <c r="F1335" s="1" t="s">
        <v>66</v>
      </c>
      <c r="G1335" s="1" t="s">
        <v>7273</v>
      </c>
      <c r="H1335" s="1" t="s">
        <v>7274</v>
      </c>
      <c r="I1335" s="1" t="s">
        <v>7275</v>
      </c>
      <c r="J1335" s="1">
        <f t="shared" si="50"/>
        <v>76</v>
      </c>
      <c r="K1335" s="1">
        <f t="shared" si="51"/>
        <v>0.48684210526315791</v>
      </c>
      <c r="L1335" s="1" t="s">
        <v>7276</v>
      </c>
      <c r="M1335" s="1">
        <v>24.86</v>
      </c>
      <c r="N1335" s="1" t="s">
        <v>7277</v>
      </c>
      <c r="O1335" s="1">
        <v>30</v>
      </c>
      <c r="P1335" s="1" t="s">
        <v>7278</v>
      </c>
      <c r="Q1335" s="1" t="s">
        <v>33</v>
      </c>
      <c r="R1335" s="1" t="s">
        <v>103</v>
      </c>
      <c r="S1335" s="1" t="s">
        <v>73</v>
      </c>
      <c r="T1335" s="1" t="s">
        <v>36</v>
      </c>
      <c r="U1335" s="1" t="s">
        <v>7279</v>
      </c>
      <c r="V1335" s="1" t="s">
        <v>38</v>
      </c>
      <c r="W1335" s="1" t="s">
        <v>7280</v>
      </c>
      <c r="X1335" s="1">
        <v>10001291</v>
      </c>
      <c r="Z1335" s="1" t="s">
        <v>7281</v>
      </c>
      <c r="AA1335" s="1" t="s">
        <v>41</v>
      </c>
    </row>
    <row r="1336" spans="1:28" x14ac:dyDescent="0.3">
      <c r="A1336" s="1">
        <v>2019</v>
      </c>
      <c r="B1336" s="1" t="s">
        <v>7271</v>
      </c>
      <c r="C1336" s="1" t="s">
        <v>6414</v>
      </c>
      <c r="D1336" s="1" t="s">
        <v>7272</v>
      </c>
      <c r="E1336" s="1" t="s">
        <v>8694</v>
      </c>
      <c r="F1336" s="1" t="s">
        <v>66</v>
      </c>
      <c r="G1336" s="1" t="s">
        <v>7282</v>
      </c>
      <c r="H1336" s="1" t="s">
        <v>7274</v>
      </c>
      <c r="I1336" s="1" t="s">
        <v>7283</v>
      </c>
      <c r="J1336" s="1">
        <f t="shared" si="50"/>
        <v>39</v>
      </c>
      <c r="K1336" s="1">
        <f t="shared" si="51"/>
        <v>0.51282051282051277</v>
      </c>
      <c r="L1336" s="1" t="s">
        <v>36</v>
      </c>
      <c r="M1336" s="1" t="str">
        <f>IF(L1336="Not reported","N/A","")</f>
        <v>N/A</v>
      </c>
      <c r="N1336" s="1" t="s">
        <v>7277</v>
      </c>
      <c r="O1336" s="1">
        <v>30</v>
      </c>
      <c r="P1336" s="1" t="s">
        <v>7284</v>
      </c>
      <c r="Q1336" s="1" t="str">
        <f ca="1">IFERROR(__xludf.DUMMYFUNCTION("IFNA(IFS(REGEXMATCH(R1337,""MgCl""),""MgCl"",REGEXMATCH(R1337,""CaCl""),""CaCl"", REGEXMATCH(R1337,""MgCl CaCl""),""MgCl CaCl""),""None"")
"),"MgCl")</f>
        <v>MgCl</v>
      </c>
      <c r="R1336" s="1" t="s">
        <v>103</v>
      </c>
      <c r="S1336" s="1" t="s">
        <v>391</v>
      </c>
      <c r="T1336" s="1" t="s">
        <v>36</v>
      </c>
      <c r="U1336" s="1" t="s">
        <v>7279</v>
      </c>
      <c r="V1336" s="1" t="s">
        <v>7285</v>
      </c>
      <c r="W1336" s="1" t="s">
        <v>91</v>
      </c>
      <c r="X1336" s="1">
        <v>10001292</v>
      </c>
      <c r="Z1336" s="1" t="s">
        <v>7281</v>
      </c>
      <c r="AA1336" s="1" t="s">
        <v>41</v>
      </c>
    </row>
    <row r="1337" spans="1:28" x14ac:dyDescent="0.3">
      <c r="A1337" s="1">
        <v>2019</v>
      </c>
      <c r="B1337" s="1" t="s">
        <v>7286</v>
      </c>
      <c r="C1337" s="1" t="s">
        <v>6032</v>
      </c>
      <c r="D1337" s="1" t="s">
        <v>7287</v>
      </c>
      <c r="E1337" s="1" t="s">
        <v>8845</v>
      </c>
      <c r="F1337" s="1" t="s">
        <v>66</v>
      </c>
      <c r="G1337" s="1" t="s">
        <v>7288</v>
      </c>
      <c r="H1337" s="1" t="s">
        <v>7289</v>
      </c>
      <c r="I1337" s="1" t="s">
        <v>7290</v>
      </c>
      <c r="J1337" s="1">
        <f t="shared" si="50"/>
        <v>51</v>
      </c>
      <c r="K1337" s="1">
        <f t="shared" si="51"/>
        <v>0.41176470588235292</v>
      </c>
      <c r="L1337" s="1" t="s">
        <v>7291</v>
      </c>
      <c r="M1337" s="1">
        <v>19.3</v>
      </c>
      <c r="N1337" s="1" t="s">
        <v>4151</v>
      </c>
      <c r="O1337" s="1">
        <v>40</v>
      </c>
      <c r="P1337" s="1" t="s">
        <v>7292</v>
      </c>
      <c r="Q1337" s="1" t="s">
        <v>297</v>
      </c>
      <c r="R1337" s="1" t="s">
        <v>103</v>
      </c>
      <c r="S1337" s="1" t="s">
        <v>59</v>
      </c>
      <c r="T1337" s="1" t="s">
        <v>36</v>
      </c>
      <c r="U1337" s="1" t="s">
        <v>7293</v>
      </c>
      <c r="V1337" s="1" t="s">
        <v>138</v>
      </c>
      <c r="W1337" s="1" t="s">
        <v>91</v>
      </c>
      <c r="X1337" s="1">
        <v>10001293</v>
      </c>
      <c r="Z1337" s="1" t="s">
        <v>7294</v>
      </c>
      <c r="AA1337" s="1" t="s">
        <v>41</v>
      </c>
    </row>
    <row r="1338" spans="1:28" x14ac:dyDescent="0.3">
      <c r="A1338" s="1">
        <v>2019</v>
      </c>
      <c r="B1338" s="1" t="s">
        <v>7295</v>
      </c>
      <c r="C1338" s="1" t="s">
        <v>3261</v>
      </c>
      <c r="D1338" s="1" t="s">
        <v>7296</v>
      </c>
      <c r="E1338" s="1" t="s">
        <v>8846</v>
      </c>
      <c r="F1338" s="1" t="s">
        <v>66</v>
      </c>
      <c r="G1338" s="1" t="s">
        <v>7297</v>
      </c>
      <c r="H1338" s="1" t="s">
        <v>7298</v>
      </c>
      <c r="I1338" s="1" t="s">
        <v>7299</v>
      </c>
      <c r="J1338" s="1">
        <f t="shared" si="50"/>
        <v>90</v>
      </c>
      <c r="K1338" s="1">
        <f t="shared" si="51"/>
        <v>0.53333333333333333</v>
      </c>
      <c r="L1338" s="1" t="s">
        <v>7300</v>
      </c>
      <c r="M1338" s="1">
        <v>27.47</v>
      </c>
      <c r="N1338" s="1" t="s">
        <v>7301</v>
      </c>
      <c r="O1338" s="1">
        <v>50</v>
      </c>
      <c r="P1338" s="1" t="s">
        <v>7302</v>
      </c>
      <c r="Q1338" s="1" t="s">
        <v>33</v>
      </c>
      <c r="R1338" s="1" t="s">
        <v>315</v>
      </c>
      <c r="S1338" s="1" t="s">
        <v>59</v>
      </c>
      <c r="T1338" s="1" t="s">
        <v>36</v>
      </c>
      <c r="U1338" s="1" t="s">
        <v>7303</v>
      </c>
      <c r="V1338" s="1" t="s">
        <v>38</v>
      </c>
      <c r="W1338" s="1" t="s">
        <v>91</v>
      </c>
      <c r="X1338" s="1">
        <v>10001294</v>
      </c>
      <c r="Z1338" s="1" t="s">
        <v>7304</v>
      </c>
      <c r="AA1338" s="1" t="s">
        <v>41</v>
      </c>
    </row>
    <row r="1339" spans="1:28" x14ac:dyDescent="0.3">
      <c r="A1339" s="1">
        <v>2019</v>
      </c>
      <c r="B1339" s="1" t="s">
        <v>7295</v>
      </c>
      <c r="C1339" s="1" t="s">
        <v>3261</v>
      </c>
      <c r="D1339" s="1" t="s">
        <v>7296</v>
      </c>
      <c r="E1339" s="1" t="s">
        <v>8846</v>
      </c>
      <c r="F1339" s="1" t="s">
        <v>66</v>
      </c>
      <c r="G1339" s="1" t="s">
        <v>7305</v>
      </c>
      <c r="H1339" s="1" t="s">
        <v>7298</v>
      </c>
      <c r="I1339" s="1" t="s">
        <v>7306</v>
      </c>
      <c r="J1339" s="1">
        <f t="shared" si="50"/>
        <v>90</v>
      </c>
      <c r="K1339" s="1">
        <f t="shared" si="51"/>
        <v>0.52222222222222225</v>
      </c>
      <c r="L1339" s="1" t="s">
        <v>7307</v>
      </c>
      <c r="M1339" s="1">
        <v>44.09</v>
      </c>
      <c r="N1339" s="1" t="s">
        <v>7301</v>
      </c>
      <c r="O1339" s="1">
        <v>50</v>
      </c>
      <c r="P1339" s="1" t="s">
        <v>7302</v>
      </c>
      <c r="Q1339" s="1" t="s">
        <v>33</v>
      </c>
      <c r="R1339" s="1" t="s">
        <v>315</v>
      </c>
      <c r="S1339" s="1" t="s">
        <v>59</v>
      </c>
      <c r="T1339" s="1" t="s">
        <v>36</v>
      </c>
      <c r="U1339" s="1" t="s">
        <v>7303</v>
      </c>
      <c r="V1339" s="1" t="s">
        <v>38</v>
      </c>
      <c r="W1339" s="1" t="s">
        <v>91</v>
      </c>
      <c r="X1339" s="1">
        <v>10001295</v>
      </c>
      <c r="Z1339" s="1" t="s">
        <v>7304</v>
      </c>
      <c r="AA1339" s="1" t="s">
        <v>41</v>
      </c>
    </row>
    <row r="1340" spans="1:28" x14ac:dyDescent="0.3">
      <c r="A1340" s="1">
        <v>2019</v>
      </c>
      <c r="B1340" s="1" t="s">
        <v>7295</v>
      </c>
      <c r="C1340" s="1" t="s">
        <v>3261</v>
      </c>
      <c r="D1340" s="1" t="s">
        <v>7296</v>
      </c>
      <c r="E1340" s="1" t="s">
        <v>8846</v>
      </c>
      <c r="F1340" s="1" t="s">
        <v>66</v>
      </c>
      <c r="G1340" s="1" t="s">
        <v>7308</v>
      </c>
      <c r="H1340" s="1" t="s">
        <v>7298</v>
      </c>
      <c r="I1340" s="1" t="s">
        <v>7309</v>
      </c>
      <c r="J1340" s="1">
        <f t="shared" si="50"/>
        <v>90</v>
      </c>
      <c r="K1340" s="1">
        <f t="shared" si="51"/>
        <v>0.52222222222222225</v>
      </c>
      <c r="L1340" s="1" t="s">
        <v>7310</v>
      </c>
      <c r="M1340" s="1">
        <v>39.21</v>
      </c>
      <c r="N1340" s="1" t="s">
        <v>7301</v>
      </c>
      <c r="O1340" s="1">
        <v>50</v>
      </c>
      <c r="P1340" s="1" t="s">
        <v>7302</v>
      </c>
      <c r="Q1340" s="1" t="s">
        <v>33</v>
      </c>
      <c r="R1340" s="1" t="s">
        <v>315</v>
      </c>
      <c r="S1340" s="1" t="s">
        <v>59</v>
      </c>
      <c r="T1340" s="1" t="s">
        <v>36</v>
      </c>
      <c r="U1340" s="1" t="s">
        <v>7303</v>
      </c>
      <c r="V1340" s="1" t="s">
        <v>38</v>
      </c>
      <c r="W1340" s="1" t="s">
        <v>91</v>
      </c>
      <c r="X1340" s="1">
        <v>10001296</v>
      </c>
      <c r="Z1340" s="1" t="s">
        <v>7304</v>
      </c>
      <c r="AA1340" s="1" t="s">
        <v>41</v>
      </c>
    </row>
    <row r="1341" spans="1:28" x14ac:dyDescent="0.3">
      <c r="A1341" s="1">
        <v>2019</v>
      </c>
      <c r="B1341" s="1" t="s">
        <v>7311</v>
      </c>
      <c r="C1341" s="1" t="s">
        <v>3112</v>
      </c>
      <c r="D1341" s="1" t="s">
        <v>7312</v>
      </c>
      <c r="E1341" s="1" t="s">
        <v>8847</v>
      </c>
      <c r="F1341" s="1" t="s">
        <v>66</v>
      </c>
      <c r="G1341" s="1" t="s">
        <v>7313</v>
      </c>
      <c r="H1341" s="1" t="s">
        <v>4985</v>
      </c>
      <c r="I1341" s="1" t="s">
        <v>7314</v>
      </c>
      <c r="J1341" s="1">
        <f t="shared" si="50"/>
        <v>40</v>
      </c>
      <c r="K1341" s="1">
        <f t="shared" si="51"/>
        <v>0.4</v>
      </c>
      <c r="L1341" s="1" t="s">
        <v>7315</v>
      </c>
      <c r="M1341" s="1">
        <v>177</v>
      </c>
      <c r="N1341" s="1" t="s">
        <v>7316</v>
      </c>
      <c r="O1341" s="1">
        <v>40</v>
      </c>
      <c r="P1341" s="1" t="s">
        <v>7317</v>
      </c>
      <c r="Q1341" s="1" t="s">
        <v>57</v>
      </c>
      <c r="R1341" s="1" t="s">
        <v>103</v>
      </c>
      <c r="S1341" s="1" t="s">
        <v>73</v>
      </c>
      <c r="T1341" s="1" t="s">
        <v>36</v>
      </c>
      <c r="U1341" s="1" t="s">
        <v>7318</v>
      </c>
      <c r="V1341" s="1" t="s">
        <v>38</v>
      </c>
      <c r="W1341" s="1" t="s">
        <v>91</v>
      </c>
      <c r="X1341" s="1">
        <v>10001297</v>
      </c>
      <c r="Z1341" s="1" t="s">
        <v>7319</v>
      </c>
      <c r="AA1341" s="1" t="s">
        <v>41</v>
      </c>
      <c r="AB1341" s="1" t="s">
        <v>8502</v>
      </c>
    </row>
    <row r="1342" spans="1:28" x14ac:dyDescent="0.3">
      <c r="A1342" s="1">
        <v>2019</v>
      </c>
      <c r="B1342" s="1" t="s">
        <v>7320</v>
      </c>
      <c r="C1342" s="1" t="s">
        <v>6414</v>
      </c>
      <c r="D1342" s="1" t="s">
        <v>7321</v>
      </c>
      <c r="E1342" s="1" t="s">
        <v>8695</v>
      </c>
      <c r="F1342" s="1" t="s">
        <v>66</v>
      </c>
      <c r="G1342" s="1" t="s">
        <v>7322</v>
      </c>
      <c r="H1342" s="1" t="s">
        <v>7323</v>
      </c>
      <c r="I1342" s="1" t="s">
        <v>7324</v>
      </c>
      <c r="J1342" s="1">
        <f t="shared" si="50"/>
        <v>50</v>
      </c>
      <c r="K1342" s="1">
        <f t="shared" si="51"/>
        <v>0.54</v>
      </c>
      <c r="L1342" s="1" t="s">
        <v>7325</v>
      </c>
      <c r="M1342" s="1">
        <v>2.2000000000000002</v>
      </c>
      <c r="N1342" s="1" t="s">
        <v>7326</v>
      </c>
      <c r="O1342" s="1">
        <v>40</v>
      </c>
      <c r="P1342" s="1" t="s">
        <v>7327</v>
      </c>
      <c r="Q1342" s="1" t="s">
        <v>57</v>
      </c>
      <c r="R1342" s="1" t="s">
        <v>103</v>
      </c>
      <c r="S1342" s="1" t="s">
        <v>73</v>
      </c>
      <c r="T1342" s="1" t="s">
        <v>36</v>
      </c>
      <c r="U1342" s="1" t="s">
        <v>7328</v>
      </c>
      <c r="V1342" s="1" t="s">
        <v>38</v>
      </c>
      <c r="W1342" s="1" t="s">
        <v>91</v>
      </c>
      <c r="X1342" s="1">
        <v>10001298</v>
      </c>
      <c r="Z1342" s="1" t="s">
        <v>7329</v>
      </c>
      <c r="AA1342" s="1" t="s">
        <v>41</v>
      </c>
    </row>
    <row r="1343" spans="1:28" x14ac:dyDescent="0.3">
      <c r="A1343" s="1">
        <v>2019</v>
      </c>
      <c r="B1343" s="1" t="s">
        <v>7320</v>
      </c>
      <c r="C1343" s="1" t="s">
        <v>6414</v>
      </c>
      <c r="D1343" s="1" t="s">
        <v>7321</v>
      </c>
      <c r="E1343" s="1" t="s">
        <v>8695</v>
      </c>
      <c r="F1343" s="1" t="s">
        <v>66</v>
      </c>
      <c r="G1343" s="1" t="s">
        <v>7330</v>
      </c>
      <c r="H1343" s="1" t="s">
        <v>7323</v>
      </c>
      <c r="I1343" s="1" t="s">
        <v>7331</v>
      </c>
      <c r="J1343" s="1">
        <f t="shared" si="50"/>
        <v>59</v>
      </c>
      <c r="K1343" s="1">
        <f t="shared" si="51"/>
        <v>0.50847457627118642</v>
      </c>
      <c r="L1343" s="1" t="s">
        <v>7332</v>
      </c>
      <c r="M1343" s="1">
        <v>4</v>
      </c>
      <c r="N1343" s="1" t="s">
        <v>7326</v>
      </c>
      <c r="O1343" s="1">
        <v>40</v>
      </c>
      <c r="P1343" s="1" t="s">
        <v>7327</v>
      </c>
      <c r="Q1343" s="1" t="s">
        <v>57</v>
      </c>
      <c r="R1343" s="1" t="s">
        <v>103</v>
      </c>
      <c r="S1343" s="1" t="s">
        <v>73</v>
      </c>
      <c r="T1343" s="1" t="s">
        <v>36</v>
      </c>
      <c r="U1343" s="1" t="s">
        <v>7328</v>
      </c>
      <c r="V1343" s="1" t="s">
        <v>38</v>
      </c>
      <c r="W1343" s="1" t="s">
        <v>91</v>
      </c>
      <c r="X1343" s="1">
        <v>10001299</v>
      </c>
      <c r="Z1343" s="1" t="s">
        <v>7329</v>
      </c>
      <c r="AA1343" s="1" t="s">
        <v>41</v>
      </c>
    </row>
    <row r="1344" spans="1:28" x14ac:dyDescent="0.3">
      <c r="A1344" s="1">
        <v>2019</v>
      </c>
      <c r="B1344" s="1" t="s">
        <v>7320</v>
      </c>
      <c r="C1344" s="1" t="s">
        <v>6414</v>
      </c>
      <c r="D1344" s="1" t="s">
        <v>7321</v>
      </c>
      <c r="E1344" s="1" t="s">
        <v>8695</v>
      </c>
      <c r="F1344" s="1" t="s">
        <v>66</v>
      </c>
      <c r="G1344" s="1" t="s">
        <v>7333</v>
      </c>
      <c r="H1344" s="1" t="s">
        <v>7323</v>
      </c>
      <c r="I1344" s="1" t="s">
        <v>7334</v>
      </c>
      <c r="J1344" s="1">
        <f t="shared" si="50"/>
        <v>51</v>
      </c>
      <c r="K1344" s="1">
        <f t="shared" si="51"/>
        <v>0.56862745098039214</v>
      </c>
      <c r="L1344" s="1" t="s">
        <v>7335</v>
      </c>
      <c r="M1344" s="1">
        <v>4.7</v>
      </c>
      <c r="N1344" s="1" t="s">
        <v>7326</v>
      </c>
      <c r="O1344" s="1">
        <v>40</v>
      </c>
      <c r="P1344" s="1" t="s">
        <v>7327</v>
      </c>
      <c r="Q1344" s="1" t="s">
        <v>57</v>
      </c>
      <c r="R1344" s="1" t="s">
        <v>103</v>
      </c>
      <c r="S1344" s="1" t="s">
        <v>73</v>
      </c>
      <c r="T1344" s="1" t="s">
        <v>36</v>
      </c>
      <c r="U1344" s="1" t="s">
        <v>7328</v>
      </c>
      <c r="V1344" s="1" t="s">
        <v>38</v>
      </c>
      <c r="W1344" s="1" t="s">
        <v>91</v>
      </c>
      <c r="X1344" s="1">
        <v>10001300</v>
      </c>
      <c r="Z1344" s="1" t="s">
        <v>7329</v>
      </c>
      <c r="AA1344" s="1" t="s">
        <v>41</v>
      </c>
    </row>
    <row r="1345" spans="1:28" x14ac:dyDescent="0.3">
      <c r="A1345" s="1">
        <v>2019</v>
      </c>
      <c r="B1345" s="1" t="s">
        <v>7320</v>
      </c>
      <c r="C1345" s="1" t="s">
        <v>6414</v>
      </c>
      <c r="D1345" s="1" t="s">
        <v>7321</v>
      </c>
      <c r="E1345" s="1" t="s">
        <v>8695</v>
      </c>
      <c r="F1345" s="1" t="s">
        <v>66</v>
      </c>
      <c r="G1345" s="1" t="s">
        <v>7336</v>
      </c>
      <c r="H1345" s="1" t="s">
        <v>7323</v>
      </c>
      <c r="I1345" s="1" t="s">
        <v>7337</v>
      </c>
      <c r="J1345" s="1">
        <f t="shared" si="50"/>
        <v>59</v>
      </c>
      <c r="K1345" s="1">
        <f t="shared" si="51"/>
        <v>0.49152542372881358</v>
      </c>
      <c r="L1345" s="1" t="s">
        <v>7338</v>
      </c>
      <c r="M1345" s="1">
        <v>1.9</v>
      </c>
      <c r="N1345" s="1" t="s">
        <v>7326</v>
      </c>
      <c r="O1345" s="1">
        <v>40</v>
      </c>
      <c r="P1345" s="1" t="s">
        <v>7327</v>
      </c>
      <c r="Q1345" s="1" t="s">
        <v>57</v>
      </c>
      <c r="R1345" s="1" t="s">
        <v>103</v>
      </c>
      <c r="S1345" s="1" t="s">
        <v>73</v>
      </c>
      <c r="T1345" s="1" t="s">
        <v>36</v>
      </c>
      <c r="U1345" s="1" t="s">
        <v>7328</v>
      </c>
      <c r="V1345" s="1" t="s">
        <v>38</v>
      </c>
      <c r="W1345" s="1" t="s">
        <v>91</v>
      </c>
      <c r="X1345" s="1">
        <v>10001301</v>
      </c>
      <c r="Z1345" s="1" t="s">
        <v>7329</v>
      </c>
      <c r="AA1345" s="1" t="s">
        <v>41</v>
      </c>
    </row>
    <row r="1346" spans="1:28" x14ac:dyDescent="0.3">
      <c r="A1346" s="1">
        <v>2019</v>
      </c>
      <c r="B1346" s="1" t="s">
        <v>7320</v>
      </c>
      <c r="C1346" s="1" t="s">
        <v>6414</v>
      </c>
      <c r="D1346" s="1" t="s">
        <v>7321</v>
      </c>
      <c r="E1346" s="1" t="s">
        <v>8695</v>
      </c>
      <c r="F1346" s="1" t="s">
        <v>66</v>
      </c>
      <c r="G1346" s="1" t="s">
        <v>7339</v>
      </c>
      <c r="H1346" s="1" t="s">
        <v>7323</v>
      </c>
      <c r="I1346" s="1" t="s">
        <v>7340</v>
      </c>
      <c r="J1346" s="1">
        <f t="shared" si="50"/>
        <v>59</v>
      </c>
      <c r="K1346" s="1">
        <f t="shared" si="51"/>
        <v>0.49152542372881358</v>
      </c>
      <c r="L1346" s="1" t="s">
        <v>7341</v>
      </c>
      <c r="M1346" s="1">
        <v>1</v>
      </c>
      <c r="N1346" s="1" t="s">
        <v>7326</v>
      </c>
      <c r="O1346" s="1">
        <v>40</v>
      </c>
      <c r="P1346" s="1" t="s">
        <v>7327</v>
      </c>
      <c r="Q1346" s="1" t="s">
        <v>57</v>
      </c>
      <c r="R1346" s="1" t="s">
        <v>103</v>
      </c>
      <c r="S1346" s="1" t="s">
        <v>73</v>
      </c>
      <c r="T1346" s="1" t="s">
        <v>36</v>
      </c>
      <c r="U1346" s="1" t="s">
        <v>7328</v>
      </c>
      <c r="V1346" s="1" t="s">
        <v>38</v>
      </c>
      <c r="W1346" s="1" t="s">
        <v>91</v>
      </c>
      <c r="X1346" s="1">
        <v>10001302</v>
      </c>
      <c r="Z1346" s="1" t="s">
        <v>7329</v>
      </c>
      <c r="AA1346" s="1" t="s">
        <v>41</v>
      </c>
    </row>
    <row r="1347" spans="1:28" x14ac:dyDescent="0.3">
      <c r="A1347" s="1">
        <v>2019</v>
      </c>
      <c r="B1347" s="1" t="s">
        <v>7320</v>
      </c>
      <c r="C1347" s="1" t="s">
        <v>6414</v>
      </c>
      <c r="D1347" s="1" t="s">
        <v>7321</v>
      </c>
      <c r="E1347" s="1" t="s">
        <v>8695</v>
      </c>
      <c r="F1347" s="1" t="s">
        <v>66</v>
      </c>
      <c r="G1347" s="1" t="s">
        <v>7342</v>
      </c>
      <c r="H1347" s="1" t="s">
        <v>7323</v>
      </c>
      <c r="I1347" s="1" t="s">
        <v>7343</v>
      </c>
      <c r="J1347" s="1">
        <f t="shared" si="50"/>
        <v>61</v>
      </c>
      <c r="K1347" s="1">
        <f t="shared" si="51"/>
        <v>0.5901639344262295</v>
      </c>
      <c r="L1347" s="1" t="s">
        <v>7344</v>
      </c>
      <c r="M1347" s="1">
        <v>2.6</v>
      </c>
      <c r="N1347" s="1" t="s">
        <v>7326</v>
      </c>
      <c r="O1347" s="1">
        <v>40</v>
      </c>
      <c r="P1347" s="1" t="s">
        <v>7327</v>
      </c>
      <c r="Q1347" s="1" t="s">
        <v>57</v>
      </c>
      <c r="R1347" s="1" t="s">
        <v>103</v>
      </c>
      <c r="S1347" s="1" t="s">
        <v>73</v>
      </c>
      <c r="T1347" s="1" t="s">
        <v>36</v>
      </c>
      <c r="U1347" s="1" t="s">
        <v>7328</v>
      </c>
      <c r="V1347" s="1" t="s">
        <v>38</v>
      </c>
      <c r="W1347" s="1" t="s">
        <v>91</v>
      </c>
      <c r="X1347" s="1">
        <v>10001303</v>
      </c>
      <c r="Z1347" s="1" t="s">
        <v>7329</v>
      </c>
      <c r="AA1347" s="1" t="s">
        <v>41</v>
      </c>
    </row>
    <row r="1348" spans="1:28" x14ac:dyDescent="0.3">
      <c r="A1348" s="1">
        <v>2019</v>
      </c>
      <c r="B1348" s="1" t="s">
        <v>7345</v>
      </c>
      <c r="C1348" s="1" t="s">
        <v>7346</v>
      </c>
      <c r="D1348" s="1" t="s">
        <v>7347</v>
      </c>
      <c r="E1348" s="1" t="s">
        <v>7348</v>
      </c>
      <c r="F1348" s="1" t="s">
        <v>26</v>
      </c>
      <c r="G1348" s="1" t="s">
        <v>7349</v>
      </c>
      <c r="H1348" s="1" t="s">
        <v>7350</v>
      </c>
      <c r="I1348" s="1" t="s">
        <v>7351</v>
      </c>
      <c r="J1348" s="1">
        <f t="shared" si="50"/>
        <v>51</v>
      </c>
      <c r="K1348" s="1">
        <f t="shared" si="51"/>
        <v>0.66666666666666663</v>
      </c>
      <c r="L1348" s="1" t="s">
        <v>7352</v>
      </c>
      <c r="M1348" s="1">
        <v>122</v>
      </c>
      <c r="N1348" s="1" t="s">
        <v>7353</v>
      </c>
      <c r="O1348" s="1">
        <v>20</v>
      </c>
      <c r="P1348" s="1" t="s">
        <v>7354</v>
      </c>
      <c r="Q1348" s="1" t="s">
        <v>796</v>
      </c>
      <c r="R1348" s="1" t="s">
        <v>315</v>
      </c>
      <c r="S1348" s="1" t="s">
        <v>391</v>
      </c>
      <c r="T1348" s="1" t="s">
        <v>36</v>
      </c>
      <c r="U1348" s="1" t="s">
        <v>7355</v>
      </c>
      <c r="V1348" s="1" t="s">
        <v>38</v>
      </c>
      <c r="W1348" s="1" t="s">
        <v>91</v>
      </c>
      <c r="X1348" s="1">
        <v>10001304</v>
      </c>
      <c r="Z1348" s="1" t="s">
        <v>7356</v>
      </c>
      <c r="AA1348" s="1" t="s">
        <v>41</v>
      </c>
      <c r="AB1348" s="1" t="s">
        <v>8503</v>
      </c>
    </row>
    <row r="1349" spans="1:28" x14ac:dyDescent="0.3">
      <c r="A1349" s="1">
        <v>2019</v>
      </c>
      <c r="B1349" s="1" t="s">
        <v>7345</v>
      </c>
      <c r="C1349" s="1" t="s">
        <v>7346</v>
      </c>
      <c r="D1349" s="1" t="s">
        <v>7347</v>
      </c>
      <c r="E1349" s="1" t="s">
        <v>7348</v>
      </c>
      <c r="F1349" s="1" t="s">
        <v>26</v>
      </c>
      <c r="G1349" s="1" t="s">
        <v>7357</v>
      </c>
      <c r="H1349" s="1" t="s">
        <v>7350</v>
      </c>
      <c r="I1349" s="1" t="s">
        <v>7358</v>
      </c>
      <c r="J1349" s="1">
        <f t="shared" si="50"/>
        <v>51</v>
      </c>
      <c r="K1349" s="1">
        <f t="shared" si="51"/>
        <v>0.66666666666666663</v>
      </c>
      <c r="L1349" s="1" t="s">
        <v>7359</v>
      </c>
      <c r="M1349" s="1">
        <v>96.9</v>
      </c>
      <c r="N1349" s="1" t="s">
        <v>7353</v>
      </c>
      <c r="O1349" s="1">
        <v>20</v>
      </c>
      <c r="P1349" s="1" t="s">
        <v>7354</v>
      </c>
      <c r="Q1349" s="1" t="s">
        <v>796</v>
      </c>
      <c r="R1349" s="1" t="s">
        <v>315</v>
      </c>
      <c r="S1349" s="1" t="s">
        <v>391</v>
      </c>
      <c r="T1349" s="1" t="s">
        <v>36</v>
      </c>
      <c r="U1349" s="1" t="s">
        <v>7355</v>
      </c>
      <c r="V1349" s="1" t="s">
        <v>38</v>
      </c>
      <c r="W1349" s="1" t="s">
        <v>91</v>
      </c>
      <c r="X1349" s="1">
        <v>10001305</v>
      </c>
      <c r="Z1349" s="1" t="s">
        <v>7356</v>
      </c>
      <c r="AA1349" s="1" t="s">
        <v>41</v>
      </c>
    </row>
    <row r="1350" spans="1:28" x14ac:dyDescent="0.3">
      <c r="A1350" s="1">
        <v>2019</v>
      </c>
      <c r="B1350" s="1" t="s">
        <v>7345</v>
      </c>
      <c r="C1350" s="1" t="s">
        <v>7346</v>
      </c>
      <c r="D1350" s="1" t="s">
        <v>7347</v>
      </c>
      <c r="E1350" s="1" t="s">
        <v>7348</v>
      </c>
      <c r="F1350" s="1" t="s">
        <v>26</v>
      </c>
      <c r="G1350" s="1" t="s">
        <v>7360</v>
      </c>
      <c r="H1350" s="1" t="s">
        <v>7350</v>
      </c>
      <c r="I1350" s="1" t="s">
        <v>7361</v>
      </c>
      <c r="J1350" s="1">
        <f t="shared" si="50"/>
        <v>51</v>
      </c>
      <c r="K1350" s="1">
        <f t="shared" si="51"/>
        <v>0.66666666666666663</v>
      </c>
      <c r="L1350" s="1" t="s">
        <v>7362</v>
      </c>
      <c r="M1350" s="1">
        <v>68.2</v>
      </c>
      <c r="N1350" s="1" t="s">
        <v>7353</v>
      </c>
      <c r="O1350" s="1">
        <v>20</v>
      </c>
      <c r="P1350" s="1" t="s">
        <v>7354</v>
      </c>
      <c r="Q1350" s="1" t="s">
        <v>796</v>
      </c>
      <c r="R1350" s="1" t="s">
        <v>315</v>
      </c>
      <c r="S1350" s="1" t="s">
        <v>391</v>
      </c>
      <c r="T1350" s="1" t="s">
        <v>36</v>
      </c>
      <c r="U1350" s="1" t="s">
        <v>7355</v>
      </c>
      <c r="V1350" s="1" t="s">
        <v>38</v>
      </c>
      <c r="W1350" s="1" t="s">
        <v>91</v>
      </c>
      <c r="X1350" s="1">
        <v>10001306</v>
      </c>
      <c r="Z1350" s="1" t="s">
        <v>7356</v>
      </c>
      <c r="AA1350" s="1" t="s">
        <v>41</v>
      </c>
      <c r="AB1350" s="1" t="s">
        <v>8504</v>
      </c>
    </row>
    <row r="1351" spans="1:28" x14ac:dyDescent="0.3">
      <c r="A1351" s="1">
        <v>2019</v>
      </c>
      <c r="B1351" s="1" t="s">
        <v>7345</v>
      </c>
      <c r="C1351" s="1" t="s">
        <v>7346</v>
      </c>
      <c r="D1351" s="1" t="s">
        <v>7347</v>
      </c>
      <c r="E1351" s="1" t="s">
        <v>7348</v>
      </c>
      <c r="F1351" s="1" t="s">
        <v>26</v>
      </c>
      <c r="G1351" s="1" t="s">
        <v>7363</v>
      </c>
      <c r="H1351" s="1" t="s">
        <v>7350</v>
      </c>
      <c r="I1351" s="1" t="s">
        <v>7364</v>
      </c>
      <c r="J1351" s="1">
        <f t="shared" si="50"/>
        <v>51</v>
      </c>
      <c r="K1351" s="1">
        <f t="shared" si="51"/>
        <v>0.70588235294117652</v>
      </c>
      <c r="L1351" s="1" t="s">
        <v>7365</v>
      </c>
      <c r="M1351" s="1">
        <v>35.700000000000003</v>
      </c>
      <c r="N1351" s="1" t="s">
        <v>7353</v>
      </c>
      <c r="O1351" s="1">
        <v>20</v>
      </c>
      <c r="P1351" s="1" t="s">
        <v>7354</v>
      </c>
      <c r="Q1351" s="1" t="s">
        <v>796</v>
      </c>
      <c r="R1351" s="1" t="s">
        <v>315</v>
      </c>
      <c r="S1351" s="1" t="s">
        <v>391</v>
      </c>
      <c r="T1351" s="1" t="s">
        <v>36</v>
      </c>
      <c r="U1351" s="1" t="s">
        <v>7355</v>
      </c>
      <c r="V1351" s="1" t="s">
        <v>38</v>
      </c>
      <c r="W1351" s="1" t="s">
        <v>91</v>
      </c>
      <c r="X1351" s="1">
        <v>10001307</v>
      </c>
      <c r="Z1351" s="1" t="s">
        <v>7356</v>
      </c>
      <c r="AA1351" s="1" t="s">
        <v>41</v>
      </c>
      <c r="AB1351" s="1" t="s">
        <v>8505</v>
      </c>
    </row>
    <row r="1352" spans="1:28" x14ac:dyDescent="0.3">
      <c r="A1352" s="1">
        <v>2019</v>
      </c>
      <c r="B1352" s="1" t="s">
        <v>7345</v>
      </c>
      <c r="C1352" s="1" t="s">
        <v>7346</v>
      </c>
      <c r="D1352" s="1" t="s">
        <v>7347</v>
      </c>
      <c r="E1352" s="1" t="s">
        <v>7348</v>
      </c>
      <c r="F1352" s="1" t="s">
        <v>26</v>
      </c>
      <c r="G1352" s="1" t="s">
        <v>7366</v>
      </c>
      <c r="H1352" s="1" t="s">
        <v>7350</v>
      </c>
      <c r="I1352" s="1" t="s">
        <v>7367</v>
      </c>
      <c r="J1352" s="1">
        <f t="shared" si="50"/>
        <v>51</v>
      </c>
      <c r="K1352" s="1">
        <f t="shared" si="51"/>
        <v>0.66666666666666663</v>
      </c>
      <c r="L1352" s="1" t="s">
        <v>7368</v>
      </c>
      <c r="M1352" s="1">
        <v>46.1</v>
      </c>
      <c r="N1352" s="1" t="s">
        <v>7353</v>
      </c>
      <c r="O1352" s="1">
        <v>20</v>
      </c>
      <c r="P1352" s="1" t="s">
        <v>7354</v>
      </c>
      <c r="Q1352" s="1" t="s">
        <v>796</v>
      </c>
      <c r="R1352" s="1" t="s">
        <v>315</v>
      </c>
      <c r="S1352" s="1" t="s">
        <v>391</v>
      </c>
      <c r="T1352" s="1" t="s">
        <v>36</v>
      </c>
      <c r="U1352" s="1" t="s">
        <v>7355</v>
      </c>
      <c r="V1352" s="1" t="s">
        <v>38</v>
      </c>
      <c r="W1352" s="1" t="s">
        <v>91</v>
      </c>
      <c r="X1352" s="1">
        <v>10001308</v>
      </c>
      <c r="Z1352" s="1" t="s">
        <v>7356</v>
      </c>
      <c r="AA1352" s="1" t="s">
        <v>41</v>
      </c>
    </row>
    <row r="1353" spans="1:28" x14ac:dyDescent="0.3">
      <c r="A1353" s="1">
        <v>2019</v>
      </c>
      <c r="B1353" s="1" t="s">
        <v>7369</v>
      </c>
      <c r="C1353" s="1" t="s">
        <v>5316</v>
      </c>
      <c r="D1353" s="1" t="s">
        <v>7370</v>
      </c>
      <c r="E1353" s="1" t="s">
        <v>7371</v>
      </c>
      <c r="F1353" s="1" t="s">
        <v>66</v>
      </c>
      <c r="G1353" s="1" t="s">
        <v>7372</v>
      </c>
      <c r="H1353" s="1" t="s">
        <v>7373</v>
      </c>
      <c r="I1353" s="1" t="s">
        <v>7374</v>
      </c>
      <c r="J1353" s="1">
        <f t="shared" si="50"/>
        <v>80</v>
      </c>
      <c r="K1353" s="1">
        <f t="shared" si="51"/>
        <v>0.57499999999999996</v>
      </c>
      <c r="L1353" s="1" t="s">
        <v>7375</v>
      </c>
      <c r="M1353" s="1">
        <v>12</v>
      </c>
      <c r="N1353" s="1" t="s">
        <v>7376</v>
      </c>
      <c r="O1353" s="1">
        <v>44</v>
      </c>
      <c r="P1353" s="1" t="s">
        <v>7377</v>
      </c>
      <c r="Q1353" s="1" t="s">
        <v>33</v>
      </c>
      <c r="R1353" s="1" t="s">
        <v>34</v>
      </c>
      <c r="S1353" s="1" t="s">
        <v>391</v>
      </c>
      <c r="T1353" s="1" t="s">
        <v>36</v>
      </c>
      <c r="U1353" s="1" t="s">
        <v>7378</v>
      </c>
      <c r="V1353" s="1" t="s">
        <v>4933</v>
      </c>
      <c r="W1353" s="1" t="s">
        <v>7379</v>
      </c>
      <c r="X1353" s="1">
        <v>10001309</v>
      </c>
      <c r="Z1353" s="1" t="s">
        <v>7380</v>
      </c>
      <c r="AA1353" s="1" t="s">
        <v>41</v>
      </c>
    </row>
    <row r="1354" spans="1:28" x14ac:dyDescent="0.3">
      <c r="A1354" s="1">
        <v>2019</v>
      </c>
      <c r="B1354" s="1" t="s">
        <v>7381</v>
      </c>
      <c r="C1354" s="1" t="s">
        <v>7382</v>
      </c>
      <c r="D1354" s="1" t="s">
        <v>7383</v>
      </c>
      <c r="E1354" s="1" t="s">
        <v>7384</v>
      </c>
      <c r="F1354" s="1" t="s">
        <v>66</v>
      </c>
      <c r="G1354" s="1" t="s">
        <v>7385</v>
      </c>
      <c r="H1354" s="1" t="s">
        <v>6707</v>
      </c>
      <c r="I1354" s="1" t="s">
        <v>7386</v>
      </c>
      <c r="J1354" s="1">
        <f t="shared" si="50"/>
        <v>80</v>
      </c>
      <c r="K1354" s="1">
        <f t="shared" si="51"/>
        <v>0.51249999999999996</v>
      </c>
      <c r="L1354" s="1" t="s">
        <v>2397</v>
      </c>
      <c r="M1354" s="1">
        <v>25</v>
      </c>
      <c r="N1354" s="1" t="s">
        <v>5138</v>
      </c>
      <c r="O1354" s="1">
        <v>40</v>
      </c>
      <c r="P1354" s="1" t="s">
        <v>7387</v>
      </c>
      <c r="Q1354" s="1" t="s">
        <v>57</v>
      </c>
      <c r="R1354" s="1" t="s">
        <v>103</v>
      </c>
      <c r="S1354" s="1">
        <v>7.4</v>
      </c>
      <c r="T1354" s="1" t="s">
        <v>3993</v>
      </c>
      <c r="U1354" s="1" t="s">
        <v>7388</v>
      </c>
      <c r="V1354" s="1" t="s">
        <v>38</v>
      </c>
      <c r="W1354" s="1" t="s">
        <v>59</v>
      </c>
      <c r="X1354" s="1">
        <v>10001310</v>
      </c>
      <c r="Z1354" s="1" t="s">
        <v>7389</v>
      </c>
      <c r="AA1354" s="1" t="s">
        <v>41</v>
      </c>
    </row>
    <row r="1355" spans="1:28" x14ac:dyDescent="0.3">
      <c r="A1355" s="1">
        <v>2019</v>
      </c>
      <c r="B1355" s="1" t="s">
        <v>7381</v>
      </c>
      <c r="C1355" s="1" t="s">
        <v>7382</v>
      </c>
      <c r="D1355" s="1" t="s">
        <v>7383</v>
      </c>
      <c r="E1355" s="1" t="s">
        <v>7384</v>
      </c>
      <c r="F1355" s="1" t="s">
        <v>66</v>
      </c>
      <c r="G1355" s="1" t="s">
        <v>7390</v>
      </c>
      <c r="H1355" s="1" t="s">
        <v>6707</v>
      </c>
      <c r="I1355" s="1" t="s">
        <v>7391</v>
      </c>
      <c r="J1355" s="1">
        <f t="shared" si="50"/>
        <v>80</v>
      </c>
      <c r="K1355" s="1">
        <f t="shared" si="51"/>
        <v>0.52500000000000002</v>
      </c>
      <c r="L1355" s="1" t="s">
        <v>7392</v>
      </c>
      <c r="M1355" s="1">
        <v>15</v>
      </c>
      <c r="N1355" s="1" t="s">
        <v>5138</v>
      </c>
      <c r="O1355" s="1">
        <v>40</v>
      </c>
      <c r="P1355" s="1" t="s">
        <v>7387</v>
      </c>
      <c r="Q1355" s="1" t="s">
        <v>57</v>
      </c>
      <c r="R1355" s="1" t="s">
        <v>103</v>
      </c>
      <c r="S1355" s="1">
        <v>7.4</v>
      </c>
      <c r="T1355" s="1" t="s">
        <v>3993</v>
      </c>
      <c r="U1355" s="1" t="s">
        <v>7388</v>
      </c>
      <c r="V1355" s="1" t="s">
        <v>38</v>
      </c>
      <c r="W1355" s="1" t="s">
        <v>59</v>
      </c>
      <c r="X1355" s="1">
        <v>10001311</v>
      </c>
      <c r="Z1355" s="1" t="s">
        <v>7389</v>
      </c>
      <c r="AA1355" s="1" t="s">
        <v>41</v>
      </c>
    </row>
    <row r="1356" spans="1:28" x14ac:dyDescent="0.3">
      <c r="A1356" s="1">
        <v>2020</v>
      </c>
      <c r="B1356" s="1" t="s">
        <v>7393</v>
      </c>
      <c r="C1356" s="1" t="s">
        <v>4822</v>
      </c>
      <c r="D1356" s="1" t="s">
        <v>7394</v>
      </c>
      <c r="E1356" s="1" t="s">
        <v>7395</v>
      </c>
      <c r="F1356" s="1" t="s">
        <v>66</v>
      </c>
      <c r="G1356" s="1" t="s">
        <v>7396</v>
      </c>
      <c r="H1356" s="1" t="s">
        <v>7397</v>
      </c>
      <c r="I1356" s="1" t="s">
        <v>7398</v>
      </c>
      <c r="J1356" s="1">
        <f t="shared" si="50"/>
        <v>94</v>
      </c>
      <c r="K1356" s="1">
        <f t="shared" si="51"/>
        <v>0.40425531914893614</v>
      </c>
      <c r="L1356" s="1" t="s">
        <v>7399</v>
      </c>
      <c r="M1356" s="1">
        <v>55</v>
      </c>
      <c r="N1356" s="1" t="s">
        <v>2863</v>
      </c>
      <c r="O1356" s="1">
        <v>60</v>
      </c>
      <c r="P1356" s="1" t="s">
        <v>7400</v>
      </c>
      <c r="Q1356" s="1" t="s">
        <v>33</v>
      </c>
      <c r="R1356" s="1" t="s">
        <v>34</v>
      </c>
      <c r="S1356" s="1" t="s">
        <v>391</v>
      </c>
      <c r="T1356" s="1" t="s">
        <v>36</v>
      </c>
      <c r="U1356" s="1" t="s">
        <v>7401</v>
      </c>
      <c r="V1356" s="1" t="s">
        <v>38</v>
      </c>
      <c r="W1356" s="1" t="s">
        <v>91</v>
      </c>
      <c r="X1356" s="1">
        <v>10001312</v>
      </c>
      <c r="Z1356" s="1" t="s">
        <v>6323</v>
      </c>
      <c r="AA1356" s="1" t="s">
        <v>41</v>
      </c>
    </row>
    <row r="1357" spans="1:28" x14ac:dyDescent="0.3">
      <c r="A1357" s="1">
        <v>2020</v>
      </c>
      <c r="B1357" s="1" t="s">
        <v>7402</v>
      </c>
      <c r="C1357" s="1" t="s">
        <v>4287</v>
      </c>
      <c r="D1357" s="1" t="s">
        <v>7403</v>
      </c>
      <c r="E1357" s="1" t="s">
        <v>7404</v>
      </c>
      <c r="F1357" s="1" t="s">
        <v>66</v>
      </c>
      <c r="G1357" s="1" t="s">
        <v>7405</v>
      </c>
      <c r="H1357" s="1" t="s">
        <v>7406</v>
      </c>
      <c r="I1357" s="1" t="s">
        <v>7407</v>
      </c>
      <c r="J1357" s="1">
        <f t="shared" si="50"/>
        <v>98</v>
      </c>
      <c r="K1357" s="1">
        <f t="shared" si="51"/>
        <v>0.56122448979591832</v>
      </c>
      <c r="L1357" s="1" t="s">
        <v>7408</v>
      </c>
      <c r="M1357" s="1">
        <v>2.2599999999999998</v>
      </c>
      <c r="N1357" s="1" t="s">
        <v>7409</v>
      </c>
      <c r="O1357" s="1">
        <v>40</v>
      </c>
      <c r="P1357" s="1" t="s">
        <v>7410</v>
      </c>
      <c r="Q1357" s="1" t="s">
        <v>297</v>
      </c>
      <c r="R1357" s="1" t="s">
        <v>103</v>
      </c>
      <c r="S1357" s="1" t="s">
        <v>391</v>
      </c>
      <c r="T1357" s="1" t="s">
        <v>36</v>
      </c>
      <c r="U1357" s="1" t="s">
        <v>7411</v>
      </c>
      <c r="V1357" s="1" t="s">
        <v>38</v>
      </c>
      <c r="W1357" s="1" t="s">
        <v>91</v>
      </c>
      <c r="X1357" s="1">
        <v>10001313</v>
      </c>
      <c r="Z1357" s="1" t="s">
        <v>7412</v>
      </c>
      <c r="AA1357" s="1" t="s">
        <v>41</v>
      </c>
    </row>
    <row r="1358" spans="1:28" x14ac:dyDescent="0.3">
      <c r="A1358" s="1">
        <v>2020</v>
      </c>
      <c r="B1358" s="1" t="s">
        <v>7413</v>
      </c>
      <c r="C1358" s="1" t="s">
        <v>7414</v>
      </c>
      <c r="D1358" s="1" t="s">
        <v>7415</v>
      </c>
      <c r="E1358" s="1" t="s">
        <v>7416</v>
      </c>
      <c r="F1358" s="1" t="s">
        <v>66</v>
      </c>
      <c r="G1358" s="1" t="s">
        <v>7417</v>
      </c>
      <c r="H1358" s="1" t="s">
        <v>7418</v>
      </c>
      <c r="I1358" s="1" t="s">
        <v>7419</v>
      </c>
      <c r="J1358" s="1">
        <f t="shared" si="50"/>
        <v>86</v>
      </c>
      <c r="K1358" s="1">
        <f t="shared" si="51"/>
        <v>0.48837209302325579</v>
      </c>
      <c r="L1358" s="1" t="s">
        <v>7420</v>
      </c>
      <c r="M1358" s="1">
        <v>67</v>
      </c>
      <c r="N1358" s="1" t="s">
        <v>7421</v>
      </c>
      <c r="O1358" s="1">
        <v>42</v>
      </c>
      <c r="P1358" s="1" t="s">
        <v>7422</v>
      </c>
      <c r="Q1358" s="1" t="s">
        <v>33</v>
      </c>
      <c r="R1358" s="1" t="s">
        <v>34</v>
      </c>
      <c r="S1358" s="1" t="s">
        <v>73</v>
      </c>
      <c r="T1358" s="1" t="s">
        <v>7423</v>
      </c>
      <c r="U1358" s="1" t="s">
        <v>7424</v>
      </c>
      <c r="V1358" s="1" t="s">
        <v>7425</v>
      </c>
      <c r="W1358" s="1" t="s">
        <v>91</v>
      </c>
      <c r="X1358" s="1">
        <v>10001314</v>
      </c>
      <c r="Z1358" s="1" t="s">
        <v>7426</v>
      </c>
      <c r="AA1358" s="1" t="s">
        <v>41</v>
      </c>
    </row>
    <row r="1359" spans="1:28" x14ac:dyDescent="0.3">
      <c r="A1359" s="1">
        <v>2020</v>
      </c>
      <c r="B1359" s="1" t="s">
        <v>7427</v>
      </c>
      <c r="C1359" s="1" t="s">
        <v>4822</v>
      </c>
      <c r="D1359" s="1" t="s">
        <v>7428</v>
      </c>
      <c r="E1359" s="1" t="s">
        <v>7429</v>
      </c>
      <c r="F1359" s="1" t="s">
        <v>66</v>
      </c>
      <c r="G1359" s="1" t="s">
        <v>2752</v>
      </c>
      <c r="H1359" s="1" t="s">
        <v>7430</v>
      </c>
      <c r="I1359" s="1" t="s">
        <v>7431</v>
      </c>
      <c r="J1359" s="1">
        <f t="shared" si="50"/>
        <v>81</v>
      </c>
      <c r="K1359" s="1">
        <f t="shared" si="51"/>
        <v>0.58024691358024694</v>
      </c>
      <c r="L1359" s="1" t="s">
        <v>7432</v>
      </c>
      <c r="M1359" s="1" t="s">
        <v>59</v>
      </c>
      <c r="N1359" s="1" t="s">
        <v>7433</v>
      </c>
      <c r="O1359" s="1">
        <v>40</v>
      </c>
      <c r="P1359" s="1" t="s">
        <v>7434</v>
      </c>
      <c r="Q1359" s="1" t="str">
        <f ca="1">IFERROR(__xludf.DUMMYFUNCTION("IFNA(IFS(REGEXMATCH(R1360,""MgCl""),""MgCl"",REGEXMATCH(R1360,""CaCl""),""CaCl"", REGEXMATCH(R1360,""MgCl CaCl""),""MgCl CaCl""),""None"")
"),"None")</f>
        <v>None</v>
      </c>
      <c r="R1359" s="1" t="s">
        <v>34</v>
      </c>
      <c r="S1359" s="1" t="s">
        <v>73</v>
      </c>
      <c r="T1359" s="1" t="s">
        <v>36</v>
      </c>
      <c r="U1359" s="1" t="s">
        <v>7435</v>
      </c>
      <c r="V1359" s="1" t="s">
        <v>38</v>
      </c>
      <c r="W1359" s="1" t="s">
        <v>7436</v>
      </c>
      <c r="X1359" s="1">
        <v>10001315</v>
      </c>
      <c r="Z1359" s="1" t="s">
        <v>7437</v>
      </c>
      <c r="AA1359" s="1" t="s">
        <v>41</v>
      </c>
    </row>
    <row r="1360" spans="1:28" x14ac:dyDescent="0.3">
      <c r="A1360" s="1">
        <v>2020</v>
      </c>
      <c r="B1360" s="1" t="s">
        <v>7438</v>
      </c>
      <c r="C1360" s="1" t="s">
        <v>81</v>
      </c>
      <c r="D1360" s="1" t="s">
        <v>7439</v>
      </c>
      <c r="E1360" s="1" t="s">
        <v>8696</v>
      </c>
      <c r="F1360" s="1" t="s">
        <v>107</v>
      </c>
      <c r="G1360" s="1" t="s">
        <v>7440</v>
      </c>
      <c r="H1360" s="1" t="s">
        <v>7441</v>
      </c>
      <c r="I1360" s="1" t="s">
        <v>7442</v>
      </c>
      <c r="J1360" s="1">
        <f t="shared" si="50"/>
        <v>19</v>
      </c>
      <c r="K1360" s="1">
        <f t="shared" si="51"/>
        <v>0.47368421052631576</v>
      </c>
      <c r="L1360" s="1" t="s">
        <v>7443</v>
      </c>
      <c r="M1360" s="1">
        <v>39.89</v>
      </c>
      <c r="N1360" s="1" t="s">
        <v>7444</v>
      </c>
      <c r="O1360" s="1">
        <v>40</v>
      </c>
      <c r="P1360" s="1" t="s">
        <v>7445</v>
      </c>
      <c r="Q1360" s="1" t="s">
        <v>33</v>
      </c>
      <c r="R1360" s="1" t="s">
        <v>103</v>
      </c>
      <c r="S1360" s="1">
        <v>7.4</v>
      </c>
      <c r="T1360" s="1" t="s">
        <v>36</v>
      </c>
      <c r="U1360" s="1" t="s">
        <v>7446</v>
      </c>
      <c r="V1360" s="1" t="s">
        <v>7447</v>
      </c>
      <c r="W1360" s="1" t="s">
        <v>7448</v>
      </c>
      <c r="X1360" s="1">
        <v>10001316</v>
      </c>
      <c r="Z1360" s="1" t="s">
        <v>7449</v>
      </c>
      <c r="AA1360" s="1" t="s">
        <v>41</v>
      </c>
      <c r="AB1360" s="1" t="s">
        <v>8506</v>
      </c>
    </row>
    <row r="1361" spans="1:27" x14ac:dyDescent="0.3">
      <c r="A1361" s="1">
        <v>2020</v>
      </c>
      <c r="B1361" s="1" t="s">
        <v>7438</v>
      </c>
      <c r="C1361" s="1" t="s">
        <v>81</v>
      </c>
      <c r="D1361" s="1" t="s">
        <v>7439</v>
      </c>
      <c r="E1361" s="1" t="s">
        <v>8696</v>
      </c>
      <c r="F1361" s="1" t="s">
        <v>107</v>
      </c>
      <c r="G1361" s="1" t="s">
        <v>7450</v>
      </c>
      <c r="H1361" s="1" t="s">
        <v>7441</v>
      </c>
      <c r="I1361" s="1" t="s">
        <v>7451</v>
      </c>
      <c r="J1361" s="1">
        <f t="shared" si="50"/>
        <v>19</v>
      </c>
      <c r="K1361" s="1">
        <f t="shared" si="51"/>
        <v>0.47368421052631576</v>
      </c>
      <c r="L1361" s="1" t="s">
        <v>7452</v>
      </c>
      <c r="M1361" s="1">
        <v>10.78</v>
      </c>
      <c r="N1361" s="1" t="s">
        <v>7453</v>
      </c>
      <c r="O1361" s="1">
        <v>0</v>
      </c>
      <c r="P1361" s="1" t="s">
        <v>7454</v>
      </c>
      <c r="Q1361" s="1" t="s">
        <v>33</v>
      </c>
      <c r="R1361" s="1" t="s">
        <v>103</v>
      </c>
      <c r="S1361" s="1">
        <v>7.4</v>
      </c>
      <c r="T1361" s="1" t="s">
        <v>36</v>
      </c>
      <c r="U1361" s="1" t="s">
        <v>7446</v>
      </c>
      <c r="V1361" s="1" t="s">
        <v>7447</v>
      </c>
      <c r="W1361" s="1" t="s">
        <v>7455</v>
      </c>
      <c r="X1361" s="1">
        <v>10001317</v>
      </c>
      <c r="Z1361" s="1" t="s">
        <v>7449</v>
      </c>
      <c r="AA1361" s="1" t="s">
        <v>41</v>
      </c>
    </row>
    <row r="1362" spans="1:27" x14ac:dyDescent="0.3">
      <c r="A1362" s="1">
        <v>2020</v>
      </c>
      <c r="B1362" s="1" t="s">
        <v>7438</v>
      </c>
      <c r="C1362" s="1" t="s">
        <v>81</v>
      </c>
      <c r="D1362" s="1" t="s">
        <v>7439</v>
      </c>
      <c r="E1362" s="1" t="s">
        <v>8696</v>
      </c>
      <c r="F1362" s="1" t="s">
        <v>107</v>
      </c>
      <c r="G1362" s="1" t="s">
        <v>7456</v>
      </c>
      <c r="H1362" s="1" t="s">
        <v>7441</v>
      </c>
      <c r="I1362" s="1" t="s">
        <v>7457</v>
      </c>
      <c r="J1362" s="1">
        <f t="shared" si="50"/>
        <v>19</v>
      </c>
      <c r="K1362" s="1">
        <f t="shared" si="51"/>
        <v>0.42105263157894735</v>
      </c>
      <c r="L1362" s="1" t="s">
        <v>7458</v>
      </c>
      <c r="M1362" s="1">
        <v>11.91</v>
      </c>
      <c r="N1362" s="1" t="s">
        <v>7453</v>
      </c>
      <c r="O1362" s="1">
        <v>0</v>
      </c>
      <c r="P1362" s="1" t="s">
        <v>7459</v>
      </c>
      <c r="Q1362" s="1" t="s">
        <v>33</v>
      </c>
      <c r="R1362" s="1" t="s">
        <v>103</v>
      </c>
      <c r="S1362" s="1">
        <v>7.4</v>
      </c>
      <c r="T1362" s="1" t="s">
        <v>36</v>
      </c>
      <c r="U1362" s="1" t="s">
        <v>7446</v>
      </c>
      <c r="V1362" s="1" t="s">
        <v>7447</v>
      </c>
      <c r="W1362" s="1" t="s">
        <v>7460</v>
      </c>
      <c r="X1362" s="1">
        <v>10001318</v>
      </c>
      <c r="Z1362" s="1" t="s">
        <v>7449</v>
      </c>
      <c r="AA1362" s="1" t="s">
        <v>41</v>
      </c>
    </row>
    <row r="1363" spans="1:27" x14ac:dyDescent="0.3">
      <c r="A1363" s="1">
        <v>2020</v>
      </c>
      <c r="B1363" s="1" t="s">
        <v>7461</v>
      </c>
      <c r="C1363" s="1" t="s">
        <v>6567</v>
      </c>
      <c r="D1363" s="1" t="s">
        <v>7462</v>
      </c>
      <c r="E1363" s="1" t="s">
        <v>8697</v>
      </c>
      <c r="F1363" s="1" t="s">
        <v>117</v>
      </c>
      <c r="G1363" s="1" t="s">
        <v>7463</v>
      </c>
      <c r="H1363" s="1" t="s">
        <v>7464</v>
      </c>
      <c r="I1363" s="1" t="s">
        <v>7465</v>
      </c>
      <c r="J1363" s="1">
        <f t="shared" si="50"/>
        <v>76</v>
      </c>
      <c r="K1363" s="1">
        <f t="shared" si="51"/>
        <v>0.48684210526315791</v>
      </c>
      <c r="L1363" s="1" t="s">
        <v>7466</v>
      </c>
      <c r="M1363" s="1">
        <v>6.1999999999999998E-3</v>
      </c>
      <c r="N1363" s="1" t="s">
        <v>7467</v>
      </c>
      <c r="O1363" s="1">
        <v>30</v>
      </c>
      <c r="P1363" s="1" t="s">
        <v>7468</v>
      </c>
      <c r="Q1363" s="1" t="s">
        <v>33</v>
      </c>
      <c r="R1363" s="1" t="s">
        <v>315</v>
      </c>
      <c r="S1363" s="1" t="s">
        <v>391</v>
      </c>
      <c r="T1363" s="1" t="s">
        <v>36</v>
      </c>
      <c r="U1363" s="1" t="s">
        <v>7469</v>
      </c>
      <c r="V1363" s="1" t="s">
        <v>38</v>
      </c>
      <c r="W1363" s="1" t="s">
        <v>7470</v>
      </c>
      <c r="X1363" s="1">
        <v>10001319</v>
      </c>
      <c r="Z1363" s="1" t="s">
        <v>7471</v>
      </c>
      <c r="AA1363" s="1" t="s">
        <v>41</v>
      </c>
    </row>
    <row r="1364" spans="1:27" x14ac:dyDescent="0.3">
      <c r="A1364" s="1">
        <v>2020</v>
      </c>
      <c r="B1364" s="1" t="s">
        <v>7461</v>
      </c>
      <c r="C1364" s="1" t="s">
        <v>6567</v>
      </c>
      <c r="D1364" s="1" t="s">
        <v>7462</v>
      </c>
      <c r="E1364" s="1" t="s">
        <v>8697</v>
      </c>
      <c r="F1364" s="1" t="s">
        <v>117</v>
      </c>
      <c r="G1364" s="1" t="s">
        <v>7472</v>
      </c>
      <c r="H1364" s="1" t="s">
        <v>7473</v>
      </c>
      <c r="I1364" s="1" t="s">
        <v>7474</v>
      </c>
      <c r="J1364" s="1">
        <f t="shared" si="50"/>
        <v>78</v>
      </c>
      <c r="K1364" s="1">
        <f t="shared" si="51"/>
        <v>0.53846153846153844</v>
      </c>
      <c r="L1364" s="1" t="s">
        <v>7475</v>
      </c>
      <c r="M1364" s="1">
        <v>0.23499999999999999</v>
      </c>
      <c r="N1364" s="1" t="s">
        <v>7476</v>
      </c>
      <c r="O1364" s="1">
        <v>30</v>
      </c>
      <c r="P1364" s="1" t="s">
        <v>7468</v>
      </c>
      <c r="Q1364" s="1" t="s">
        <v>33</v>
      </c>
      <c r="R1364" s="1" t="s">
        <v>315</v>
      </c>
      <c r="S1364" s="1" t="s">
        <v>391</v>
      </c>
      <c r="T1364" s="1" t="s">
        <v>36</v>
      </c>
      <c r="U1364" s="1" t="s">
        <v>7469</v>
      </c>
      <c r="V1364" s="1" t="s">
        <v>38</v>
      </c>
      <c r="W1364" s="1" t="s">
        <v>7477</v>
      </c>
      <c r="X1364" s="1">
        <v>10001320</v>
      </c>
      <c r="Z1364" s="1" t="s">
        <v>7471</v>
      </c>
      <c r="AA1364" s="1" t="s">
        <v>41</v>
      </c>
    </row>
    <row r="1365" spans="1:27" x14ac:dyDescent="0.3">
      <c r="A1365" s="1">
        <v>2020</v>
      </c>
      <c r="B1365" s="1" t="s">
        <v>7478</v>
      </c>
      <c r="C1365" s="1" t="s">
        <v>7479</v>
      </c>
      <c r="D1365" s="1" t="s">
        <v>7480</v>
      </c>
      <c r="E1365" s="1" t="s">
        <v>8698</v>
      </c>
      <c r="F1365" s="1" t="s">
        <v>26</v>
      </c>
      <c r="G1365" s="1" t="s">
        <v>7481</v>
      </c>
      <c r="H1365" s="1" t="s">
        <v>7482</v>
      </c>
      <c r="I1365" s="1" t="s">
        <v>7483</v>
      </c>
      <c r="J1365" s="1">
        <f t="shared" si="50"/>
        <v>86</v>
      </c>
      <c r="K1365" s="1">
        <f t="shared" si="51"/>
        <v>0.48837209302325579</v>
      </c>
      <c r="L1365" s="1" t="s">
        <v>7484</v>
      </c>
      <c r="M1365" s="1">
        <v>59.12</v>
      </c>
      <c r="N1365" s="1" t="s">
        <v>7485</v>
      </c>
      <c r="O1365" s="1">
        <v>40</v>
      </c>
      <c r="P1365" s="1" t="s">
        <v>7486</v>
      </c>
      <c r="Q1365" s="1" t="s">
        <v>57</v>
      </c>
      <c r="R1365" s="1" t="s">
        <v>315</v>
      </c>
      <c r="S1365" s="1" t="s">
        <v>59</v>
      </c>
      <c r="T1365" s="1" t="s">
        <v>36</v>
      </c>
      <c r="U1365" s="1" t="s">
        <v>7487</v>
      </c>
      <c r="V1365" s="1" t="s">
        <v>38</v>
      </c>
      <c r="W1365" s="1" t="s">
        <v>91</v>
      </c>
      <c r="X1365" s="1">
        <v>10001321</v>
      </c>
      <c r="Z1365" s="1" t="s">
        <v>7488</v>
      </c>
      <c r="AA1365" s="1" t="s">
        <v>41</v>
      </c>
    </row>
    <row r="1366" spans="1:27" x14ac:dyDescent="0.3">
      <c r="A1366" s="1">
        <v>2020</v>
      </c>
      <c r="B1366" s="1" t="s">
        <v>7478</v>
      </c>
      <c r="C1366" s="1" t="s">
        <v>7479</v>
      </c>
      <c r="D1366" s="1" t="s">
        <v>7480</v>
      </c>
      <c r="E1366" s="1" t="s">
        <v>8698</v>
      </c>
      <c r="F1366" s="1" t="s">
        <v>26</v>
      </c>
      <c r="G1366" s="1" t="s">
        <v>7489</v>
      </c>
      <c r="H1366" s="1" t="s">
        <v>7490</v>
      </c>
      <c r="I1366" s="1" t="s">
        <v>7491</v>
      </c>
      <c r="J1366" s="1">
        <f t="shared" si="50"/>
        <v>86</v>
      </c>
      <c r="K1366" s="1">
        <f t="shared" si="51"/>
        <v>0.51162790697674421</v>
      </c>
      <c r="L1366" s="1" t="s">
        <v>7492</v>
      </c>
      <c r="M1366" s="1">
        <v>21.91</v>
      </c>
      <c r="N1366" s="1" t="s">
        <v>7485</v>
      </c>
      <c r="O1366" s="1">
        <v>40</v>
      </c>
      <c r="P1366" s="1" t="s">
        <v>7486</v>
      </c>
      <c r="Q1366" s="1" t="s">
        <v>57</v>
      </c>
      <c r="R1366" s="1" t="s">
        <v>315</v>
      </c>
      <c r="S1366" s="1" t="s">
        <v>59</v>
      </c>
      <c r="T1366" s="1" t="s">
        <v>36</v>
      </c>
      <c r="U1366" s="1" t="s">
        <v>7487</v>
      </c>
      <c r="V1366" s="1" t="s">
        <v>38</v>
      </c>
      <c r="W1366" s="1" t="s">
        <v>91</v>
      </c>
      <c r="X1366" s="1">
        <v>10001322</v>
      </c>
      <c r="Z1366" s="1" t="s">
        <v>7488</v>
      </c>
      <c r="AA1366" s="1" t="s">
        <v>41</v>
      </c>
    </row>
    <row r="1367" spans="1:27" x14ac:dyDescent="0.3">
      <c r="A1367" s="1">
        <v>2020</v>
      </c>
      <c r="B1367" s="1" t="s">
        <v>7478</v>
      </c>
      <c r="C1367" s="1" t="s">
        <v>7479</v>
      </c>
      <c r="D1367" s="1" t="s">
        <v>7480</v>
      </c>
      <c r="E1367" s="1" t="s">
        <v>8698</v>
      </c>
      <c r="F1367" s="1" t="s">
        <v>26</v>
      </c>
      <c r="G1367" s="1" t="s">
        <v>7493</v>
      </c>
      <c r="H1367" s="1" t="s">
        <v>7494</v>
      </c>
      <c r="I1367" s="1" t="s">
        <v>7495</v>
      </c>
      <c r="J1367" s="1">
        <f t="shared" si="50"/>
        <v>86</v>
      </c>
      <c r="K1367" s="1">
        <f t="shared" si="51"/>
        <v>0.48837209302325579</v>
      </c>
      <c r="L1367" s="1" t="s">
        <v>7496</v>
      </c>
      <c r="M1367" s="1">
        <v>24.3</v>
      </c>
      <c r="N1367" s="1" t="s">
        <v>7485</v>
      </c>
      <c r="O1367" s="1">
        <v>40</v>
      </c>
      <c r="P1367" s="1" t="s">
        <v>7486</v>
      </c>
      <c r="Q1367" s="1" t="s">
        <v>57</v>
      </c>
      <c r="R1367" s="1" t="s">
        <v>315</v>
      </c>
      <c r="S1367" s="1" t="s">
        <v>59</v>
      </c>
      <c r="T1367" s="1" t="s">
        <v>36</v>
      </c>
      <c r="U1367" s="1" t="s">
        <v>7487</v>
      </c>
      <c r="V1367" s="1" t="s">
        <v>38</v>
      </c>
      <c r="W1367" s="1" t="s">
        <v>91</v>
      </c>
      <c r="X1367" s="1">
        <v>10001323</v>
      </c>
      <c r="Z1367" s="1" t="s">
        <v>7488</v>
      </c>
      <c r="AA1367" s="1" t="s">
        <v>41</v>
      </c>
    </row>
    <row r="1368" spans="1:27" x14ac:dyDescent="0.3">
      <c r="A1368" s="1">
        <v>2020</v>
      </c>
      <c r="B1368" s="1" t="s">
        <v>7478</v>
      </c>
      <c r="C1368" s="1" t="s">
        <v>7479</v>
      </c>
      <c r="D1368" s="1" t="s">
        <v>7480</v>
      </c>
      <c r="E1368" s="1" t="s">
        <v>8698</v>
      </c>
      <c r="F1368" s="1" t="s">
        <v>26</v>
      </c>
      <c r="G1368" s="1" t="s">
        <v>7497</v>
      </c>
      <c r="H1368" s="1" t="s">
        <v>7498</v>
      </c>
      <c r="I1368" s="1" t="s">
        <v>7499</v>
      </c>
      <c r="J1368" s="1">
        <f t="shared" si="50"/>
        <v>86</v>
      </c>
      <c r="K1368" s="1">
        <f t="shared" si="51"/>
        <v>0.52325581395348841</v>
      </c>
      <c r="L1368" s="1" t="s">
        <v>7500</v>
      </c>
      <c r="M1368" s="1">
        <v>9.84</v>
      </c>
      <c r="N1368" s="1" t="s">
        <v>7485</v>
      </c>
      <c r="O1368" s="1">
        <v>40</v>
      </c>
      <c r="P1368" s="1" t="s">
        <v>7486</v>
      </c>
      <c r="Q1368" s="1" t="s">
        <v>57</v>
      </c>
      <c r="R1368" s="1" t="s">
        <v>315</v>
      </c>
      <c r="S1368" s="1" t="s">
        <v>59</v>
      </c>
      <c r="T1368" s="1" t="s">
        <v>36</v>
      </c>
      <c r="U1368" s="1" t="s">
        <v>7487</v>
      </c>
      <c r="V1368" s="1" t="s">
        <v>38</v>
      </c>
      <c r="W1368" s="1" t="s">
        <v>91</v>
      </c>
      <c r="X1368" s="1">
        <v>10001324</v>
      </c>
      <c r="Z1368" s="1" t="s">
        <v>7488</v>
      </c>
      <c r="AA1368" s="1" t="s">
        <v>41</v>
      </c>
    </row>
    <row r="1369" spans="1:27" x14ac:dyDescent="0.3">
      <c r="A1369" s="1">
        <v>2020</v>
      </c>
      <c r="B1369" s="1" t="s">
        <v>7478</v>
      </c>
      <c r="C1369" s="1" t="s">
        <v>7479</v>
      </c>
      <c r="D1369" s="1" t="s">
        <v>7480</v>
      </c>
      <c r="E1369" s="1" t="s">
        <v>8698</v>
      </c>
      <c r="F1369" s="1" t="s">
        <v>26</v>
      </c>
      <c r="G1369" s="1" t="s">
        <v>7501</v>
      </c>
      <c r="H1369" s="1" t="s">
        <v>7502</v>
      </c>
      <c r="I1369" s="1" t="s">
        <v>7503</v>
      </c>
      <c r="J1369" s="1">
        <f t="shared" si="50"/>
        <v>86</v>
      </c>
      <c r="K1369" s="1">
        <f t="shared" si="51"/>
        <v>0.46511627906976744</v>
      </c>
      <c r="L1369" s="1" t="s">
        <v>7504</v>
      </c>
      <c r="M1369" s="1">
        <v>17.170000000000002</v>
      </c>
      <c r="N1369" s="1" t="s">
        <v>7485</v>
      </c>
      <c r="O1369" s="1">
        <v>40</v>
      </c>
      <c r="P1369" s="1" t="s">
        <v>7486</v>
      </c>
      <c r="Q1369" s="1" t="s">
        <v>57</v>
      </c>
      <c r="R1369" s="1" t="s">
        <v>315</v>
      </c>
      <c r="S1369" s="1" t="s">
        <v>59</v>
      </c>
      <c r="T1369" s="1" t="s">
        <v>36</v>
      </c>
      <c r="U1369" s="1" t="s">
        <v>7487</v>
      </c>
      <c r="V1369" s="1" t="s">
        <v>38</v>
      </c>
      <c r="W1369" s="1" t="s">
        <v>91</v>
      </c>
      <c r="X1369" s="1">
        <v>10001325</v>
      </c>
      <c r="Z1369" s="1" t="s">
        <v>7488</v>
      </c>
      <c r="AA1369" s="1" t="s">
        <v>41</v>
      </c>
    </row>
    <row r="1370" spans="1:27" x14ac:dyDescent="0.3">
      <c r="A1370" s="1">
        <v>2020</v>
      </c>
      <c r="B1370" s="1" t="s">
        <v>7478</v>
      </c>
      <c r="C1370" s="1" t="s">
        <v>7479</v>
      </c>
      <c r="D1370" s="1" t="s">
        <v>7480</v>
      </c>
      <c r="E1370" s="1" t="s">
        <v>8698</v>
      </c>
      <c r="F1370" s="1" t="s">
        <v>26</v>
      </c>
      <c r="G1370" s="1" t="s">
        <v>7505</v>
      </c>
      <c r="H1370" s="1" t="s">
        <v>7506</v>
      </c>
      <c r="I1370" s="1" t="s">
        <v>7507</v>
      </c>
      <c r="J1370" s="1">
        <f t="shared" si="50"/>
        <v>63</v>
      </c>
      <c r="K1370" s="1">
        <f t="shared" si="51"/>
        <v>0.5714285714285714</v>
      </c>
      <c r="L1370" s="1" t="s">
        <v>7508</v>
      </c>
      <c r="M1370" s="1">
        <v>26.88</v>
      </c>
      <c r="N1370" s="1" t="s">
        <v>7485</v>
      </c>
      <c r="O1370" s="1">
        <v>40</v>
      </c>
      <c r="P1370" s="1" t="s">
        <v>7486</v>
      </c>
      <c r="Q1370" s="1" t="s">
        <v>57</v>
      </c>
      <c r="R1370" s="1" t="s">
        <v>315</v>
      </c>
      <c r="S1370" s="1" t="s">
        <v>59</v>
      </c>
      <c r="T1370" s="1" t="s">
        <v>36</v>
      </c>
      <c r="U1370" s="1" t="s">
        <v>7487</v>
      </c>
      <c r="V1370" s="1" t="s">
        <v>38</v>
      </c>
      <c r="W1370" s="1" t="s">
        <v>91</v>
      </c>
      <c r="X1370" s="1">
        <v>10001326</v>
      </c>
      <c r="Z1370" s="1" t="s">
        <v>7488</v>
      </c>
      <c r="AA1370" s="1" t="s">
        <v>41</v>
      </c>
    </row>
    <row r="1371" spans="1:27" x14ac:dyDescent="0.3">
      <c r="A1371" s="1">
        <v>2020</v>
      </c>
      <c r="B1371" s="1" t="s">
        <v>7509</v>
      </c>
      <c r="C1371" s="1" t="s">
        <v>4179</v>
      </c>
      <c r="D1371" s="1" t="s">
        <v>7510</v>
      </c>
      <c r="E1371" s="1" t="s">
        <v>7511</v>
      </c>
      <c r="F1371" s="1" t="s">
        <v>26</v>
      </c>
      <c r="G1371" s="1" t="s">
        <v>7512</v>
      </c>
      <c r="H1371" s="1" t="s">
        <v>7513</v>
      </c>
      <c r="I1371" s="1" t="s">
        <v>7514</v>
      </c>
      <c r="J1371" s="1">
        <f t="shared" si="50"/>
        <v>71</v>
      </c>
      <c r="K1371" s="1">
        <f t="shared" si="51"/>
        <v>0.49295774647887325</v>
      </c>
      <c r="L1371" s="1" t="s">
        <v>1512</v>
      </c>
      <c r="M1371" s="1">
        <v>20</v>
      </c>
      <c r="N1371" s="1" t="s">
        <v>7515</v>
      </c>
      <c r="O1371" s="1">
        <v>45</v>
      </c>
      <c r="P1371" s="1" t="s">
        <v>7516</v>
      </c>
      <c r="Q1371" s="1" t="s">
        <v>33</v>
      </c>
      <c r="R1371" s="1" t="s">
        <v>34</v>
      </c>
      <c r="S1371" s="1" t="s">
        <v>391</v>
      </c>
      <c r="T1371" s="1" t="s">
        <v>36</v>
      </c>
      <c r="U1371" s="1" t="s">
        <v>7517</v>
      </c>
      <c r="V1371" s="1" t="s">
        <v>38</v>
      </c>
      <c r="W1371" s="1" t="s">
        <v>91</v>
      </c>
      <c r="X1371" s="1">
        <v>10001327</v>
      </c>
      <c r="Z1371" s="1" t="s">
        <v>7518</v>
      </c>
      <c r="AA1371" s="1" t="s">
        <v>41</v>
      </c>
    </row>
    <row r="1372" spans="1:27" x14ac:dyDescent="0.3">
      <c r="A1372" s="1">
        <v>2020</v>
      </c>
      <c r="B1372" s="1" t="s">
        <v>7519</v>
      </c>
      <c r="C1372" s="1" t="s">
        <v>7520</v>
      </c>
      <c r="D1372" s="1" t="s">
        <v>7521</v>
      </c>
      <c r="E1372" s="1" t="s">
        <v>7522</v>
      </c>
      <c r="F1372" s="1" t="s">
        <v>66</v>
      </c>
      <c r="G1372" s="1" t="s">
        <v>7523</v>
      </c>
      <c r="H1372" s="1" t="s">
        <v>7524</v>
      </c>
      <c r="I1372" s="1" t="s">
        <v>7525</v>
      </c>
      <c r="J1372" s="1">
        <f t="shared" si="50"/>
        <v>81</v>
      </c>
      <c r="K1372" s="1">
        <f t="shared" si="51"/>
        <v>0.53086419753086422</v>
      </c>
      <c r="L1372" s="1" t="s">
        <v>36</v>
      </c>
      <c r="M1372" s="1" t="str">
        <f>IF(L1372="Not reported","N/A","")</f>
        <v>N/A</v>
      </c>
      <c r="N1372" s="1" t="s">
        <v>7526</v>
      </c>
      <c r="O1372" s="1">
        <v>40</v>
      </c>
      <c r="P1372" s="1" t="s">
        <v>7527</v>
      </c>
      <c r="Q1372" s="1" t="str">
        <f ca="1">IFERROR(__xludf.DUMMYFUNCTION("IFNA(IFS(REGEXMATCH(R1373,""MgCl""),""MgCl"",REGEXMATCH(R1373,""CaCl""),""CaCl"", REGEXMATCH(R1373,""MgCl CaCl""),""MgCl CaCl""),""None"")
"),"None")</f>
        <v>None</v>
      </c>
      <c r="R1372" s="1" t="s">
        <v>34</v>
      </c>
      <c r="S1372" s="1" t="s">
        <v>73</v>
      </c>
      <c r="T1372" s="1" t="s">
        <v>4533</v>
      </c>
      <c r="U1372" s="1" t="s">
        <v>7528</v>
      </c>
      <c r="V1372" s="1" t="s">
        <v>38</v>
      </c>
      <c r="W1372" s="1" t="s">
        <v>7529</v>
      </c>
      <c r="X1372" s="1">
        <v>10001328</v>
      </c>
      <c r="Z1372" s="1" t="s">
        <v>7530</v>
      </c>
      <c r="AA1372" s="1" t="s">
        <v>41</v>
      </c>
    </row>
    <row r="1373" spans="1:27" x14ac:dyDescent="0.3">
      <c r="A1373" s="1">
        <v>2020</v>
      </c>
      <c r="B1373" s="1" t="s">
        <v>7531</v>
      </c>
      <c r="C1373" s="1" t="s">
        <v>6567</v>
      </c>
      <c r="D1373" s="1" t="s">
        <v>7532</v>
      </c>
      <c r="E1373" s="1" t="s">
        <v>7533</v>
      </c>
      <c r="F1373" s="1" t="s">
        <v>66</v>
      </c>
      <c r="G1373" s="1" t="s">
        <v>7534</v>
      </c>
      <c r="H1373" s="1" t="s">
        <v>7535</v>
      </c>
      <c r="I1373" s="1" t="s">
        <v>7536</v>
      </c>
      <c r="J1373" s="1">
        <f t="shared" si="50"/>
        <v>80</v>
      </c>
      <c r="K1373" s="1">
        <f t="shared" si="51"/>
        <v>0.51249999999999996</v>
      </c>
      <c r="L1373" s="1" t="s">
        <v>7537</v>
      </c>
      <c r="M1373" s="1">
        <v>412.3</v>
      </c>
      <c r="N1373" s="1" t="s">
        <v>7538</v>
      </c>
      <c r="O1373" s="1">
        <v>40</v>
      </c>
      <c r="P1373" s="1" t="s">
        <v>7539</v>
      </c>
      <c r="Q1373" s="1" t="s">
        <v>297</v>
      </c>
      <c r="R1373" s="1" t="s">
        <v>103</v>
      </c>
      <c r="S1373" s="1" t="s">
        <v>356</v>
      </c>
      <c r="T1373" s="1" t="s">
        <v>36</v>
      </c>
      <c r="U1373" s="1" t="s">
        <v>7540</v>
      </c>
      <c r="V1373" s="1" t="s">
        <v>38</v>
      </c>
      <c r="W1373" s="1" t="s">
        <v>91</v>
      </c>
      <c r="X1373" s="1">
        <v>10001329</v>
      </c>
      <c r="Z1373" s="1" t="s">
        <v>7541</v>
      </c>
      <c r="AA1373" s="1" t="s">
        <v>41</v>
      </c>
    </row>
    <row r="1374" spans="1:27" x14ac:dyDescent="0.3">
      <c r="A1374" s="1">
        <v>2020</v>
      </c>
      <c r="B1374" s="1" t="s">
        <v>7542</v>
      </c>
      <c r="C1374" s="1" t="s">
        <v>7543</v>
      </c>
      <c r="D1374" s="1" t="s">
        <v>7544</v>
      </c>
      <c r="E1374" s="1" t="s">
        <v>7545</v>
      </c>
      <c r="F1374" s="1" t="s">
        <v>66</v>
      </c>
      <c r="G1374" s="1" t="s">
        <v>7546</v>
      </c>
      <c r="H1374" s="1" t="s">
        <v>7547</v>
      </c>
      <c r="I1374" s="1" t="s">
        <v>7548</v>
      </c>
      <c r="J1374" s="1">
        <f t="shared" si="50"/>
        <v>86</v>
      </c>
      <c r="K1374" s="1">
        <f t="shared" si="51"/>
        <v>0.45348837209302323</v>
      </c>
      <c r="L1374" s="1" t="s">
        <v>7549</v>
      </c>
      <c r="M1374" s="1">
        <v>114.9</v>
      </c>
      <c r="N1374" s="1" t="s">
        <v>7550</v>
      </c>
      <c r="O1374" s="1">
        <v>40</v>
      </c>
      <c r="P1374" s="1" t="s">
        <v>7551</v>
      </c>
      <c r="Q1374" s="1" t="s">
        <v>33</v>
      </c>
      <c r="R1374" s="1" t="s">
        <v>34</v>
      </c>
      <c r="S1374" s="1" t="s">
        <v>73</v>
      </c>
      <c r="T1374" s="1" t="s">
        <v>7552</v>
      </c>
      <c r="U1374" s="1" t="s">
        <v>7553</v>
      </c>
      <c r="V1374" s="1" t="s">
        <v>38</v>
      </c>
      <c r="W1374" s="1" t="s">
        <v>91</v>
      </c>
      <c r="X1374" s="1">
        <v>10001330</v>
      </c>
      <c r="Z1374" s="1" t="s">
        <v>7554</v>
      </c>
      <c r="AA1374" s="1" t="s">
        <v>41</v>
      </c>
    </row>
    <row r="1375" spans="1:27" x14ac:dyDescent="0.3">
      <c r="A1375" s="1">
        <v>2020</v>
      </c>
      <c r="B1375" s="1" t="s">
        <v>7555</v>
      </c>
      <c r="C1375" s="1" t="s">
        <v>7556</v>
      </c>
      <c r="D1375" s="1" t="s">
        <v>7557</v>
      </c>
      <c r="E1375" s="1" t="s">
        <v>7558</v>
      </c>
      <c r="F1375" s="1" t="s">
        <v>66</v>
      </c>
      <c r="G1375" s="1" t="s">
        <v>7559</v>
      </c>
      <c r="H1375" s="1" t="s">
        <v>7560</v>
      </c>
      <c r="I1375" s="1" t="s">
        <v>7561</v>
      </c>
      <c r="J1375" s="1">
        <f t="shared" si="50"/>
        <v>80</v>
      </c>
      <c r="K1375" s="1">
        <f t="shared" si="51"/>
        <v>0.5</v>
      </c>
      <c r="L1375" s="1" t="s">
        <v>7562</v>
      </c>
      <c r="M1375" s="1">
        <v>56.45</v>
      </c>
      <c r="N1375" s="1" t="s">
        <v>7563</v>
      </c>
      <c r="O1375" s="1">
        <v>43</v>
      </c>
      <c r="P1375" s="1" t="s">
        <v>7564</v>
      </c>
      <c r="Q1375" s="1" t="s">
        <v>297</v>
      </c>
      <c r="R1375" s="1" t="s">
        <v>34</v>
      </c>
      <c r="S1375" s="1" t="s">
        <v>35</v>
      </c>
      <c r="T1375" s="1" t="s">
        <v>36</v>
      </c>
      <c r="U1375" s="1" t="s">
        <v>7565</v>
      </c>
      <c r="V1375" s="1" t="s">
        <v>38</v>
      </c>
      <c r="W1375" s="1" t="s">
        <v>7566</v>
      </c>
      <c r="X1375" s="1">
        <v>10001331</v>
      </c>
      <c r="Z1375" s="1" t="s">
        <v>7567</v>
      </c>
      <c r="AA1375" s="1" t="s">
        <v>41</v>
      </c>
    </row>
    <row r="1376" spans="1:27" x14ac:dyDescent="0.3">
      <c r="A1376" s="1">
        <v>2020</v>
      </c>
      <c r="B1376" s="1" t="s">
        <v>7555</v>
      </c>
      <c r="C1376" s="1" t="s">
        <v>7556</v>
      </c>
      <c r="D1376" s="1" t="s">
        <v>7557</v>
      </c>
      <c r="E1376" s="1" t="s">
        <v>7558</v>
      </c>
      <c r="F1376" s="1" t="s">
        <v>66</v>
      </c>
      <c r="G1376" s="1" t="s">
        <v>7568</v>
      </c>
      <c r="H1376" s="1" t="s">
        <v>7560</v>
      </c>
      <c r="I1376" s="1" t="s">
        <v>7561</v>
      </c>
      <c r="J1376" s="1">
        <f t="shared" si="50"/>
        <v>80</v>
      </c>
      <c r="K1376" s="1">
        <f t="shared" si="51"/>
        <v>0.5</v>
      </c>
      <c r="L1376" s="1" t="s">
        <v>7569</v>
      </c>
      <c r="M1376" s="1">
        <v>180</v>
      </c>
      <c r="N1376" s="1" t="s">
        <v>7563</v>
      </c>
      <c r="O1376" s="1">
        <v>43</v>
      </c>
      <c r="P1376" s="1" t="s">
        <v>7564</v>
      </c>
      <c r="Q1376" s="1" t="s">
        <v>297</v>
      </c>
      <c r="R1376" s="1" t="s">
        <v>34</v>
      </c>
      <c r="S1376" s="1" t="s">
        <v>35</v>
      </c>
      <c r="T1376" s="1" t="s">
        <v>36</v>
      </c>
      <c r="U1376" s="1" t="s">
        <v>7565</v>
      </c>
      <c r="V1376" s="1" t="s">
        <v>38</v>
      </c>
      <c r="W1376" s="1" t="s">
        <v>91</v>
      </c>
      <c r="X1376" s="1">
        <v>10001331</v>
      </c>
      <c r="Z1376" s="1" t="s">
        <v>7567</v>
      </c>
      <c r="AA1376" s="1" t="s">
        <v>41</v>
      </c>
    </row>
    <row r="1377" spans="1:28" x14ac:dyDescent="0.3">
      <c r="A1377" s="1">
        <v>2020</v>
      </c>
      <c r="B1377" s="1" t="s">
        <v>7570</v>
      </c>
      <c r="C1377" s="1" t="s">
        <v>5316</v>
      </c>
      <c r="D1377" s="1" t="s">
        <v>7571</v>
      </c>
      <c r="E1377" s="1" t="s">
        <v>7572</v>
      </c>
      <c r="F1377" s="1" t="s">
        <v>66</v>
      </c>
      <c r="G1377" s="1" t="s">
        <v>7573</v>
      </c>
      <c r="H1377" s="1" t="s">
        <v>7574</v>
      </c>
      <c r="I1377" s="1" t="s">
        <v>7575</v>
      </c>
      <c r="J1377" s="1">
        <f t="shared" si="50"/>
        <v>81</v>
      </c>
      <c r="K1377" s="1">
        <f t="shared" si="51"/>
        <v>0.69135802469135799</v>
      </c>
      <c r="L1377" s="1" t="s">
        <v>7576</v>
      </c>
      <c r="M1377" s="1">
        <v>19.600000000000001</v>
      </c>
      <c r="N1377" s="1" t="s">
        <v>7577</v>
      </c>
      <c r="O1377" s="1">
        <v>40</v>
      </c>
      <c r="P1377" s="1" t="s">
        <v>7578</v>
      </c>
      <c r="Q1377" s="1" t="s">
        <v>33</v>
      </c>
      <c r="R1377" s="1" t="s">
        <v>103</v>
      </c>
      <c r="S1377" s="1">
        <v>7.4</v>
      </c>
      <c r="T1377" s="1" t="s">
        <v>36</v>
      </c>
      <c r="U1377" s="1" t="s">
        <v>7579</v>
      </c>
      <c r="V1377" s="1" t="s">
        <v>7580</v>
      </c>
      <c r="W1377" s="1" t="s">
        <v>7581</v>
      </c>
      <c r="X1377" s="1">
        <v>10001332</v>
      </c>
      <c r="Z1377" s="1" t="s">
        <v>7582</v>
      </c>
      <c r="AA1377" s="1" t="s">
        <v>41</v>
      </c>
    </row>
    <row r="1378" spans="1:28" x14ac:dyDescent="0.3">
      <c r="A1378" s="1">
        <v>2020</v>
      </c>
      <c r="B1378" s="1" t="s">
        <v>7583</v>
      </c>
      <c r="C1378" s="1" t="s">
        <v>3455</v>
      </c>
      <c r="D1378" s="1" t="s">
        <v>7584</v>
      </c>
      <c r="E1378" s="1" t="s">
        <v>8699</v>
      </c>
      <c r="F1378" s="1" t="s">
        <v>66</v>
      </c>
      <c r="G1378" s="1" t="s">
        <v>7585</v>
      </c>
      <c r="H1378" s="1" t="s">
        <v>7586</v>
      </c>
      <c r="I1378" s="1" t="s">
        <v>7587</v>
      </c>
      <c r="J1378" s="1">
        <f t="shared" si="50"/>
        <v>66</v>
      </c>
      <c r="K1378" s="1">
        <f t="shared" si="51"/>
        <v>0.40909090909090912</v>
      </c>
      <c r="L1378" s="1" t="s">
        <v>7588</v>
      </c>
      <c r="M1378" s="1">
        <v>1000000</v>
      </c>
      <c r="N1378" s="1" t="s">
        <v>7589</v>
      </c>
      <c r="O1378" s="1">
        <v>40</v>
      </c>
      <c r="P1378" s="1" t="s">
        <v>7590</v>
      </c>
      <c r="Q1378" s="1" t="s">
        <v>297</v>
      </c>
      <c r="R1378" s="1" t="s">
        <v>34</v>
      </c>
      <c r="S1378" s="1" t="s">
        <v>391</v>
      </c>
      <c r="T1378" s="1" t="s">
        <v>36</v>
      </c>
      <c r="U1378" s="1" t="s">
        <v>7591</v>
      </c>
      <c r="V1378" s="1" t="s">
        <v>38</v>
      </c>
      <c r="W1378" s="1" t="s">
        <v>91</v>
      </c>
      <c r="X1378" s="1">
        <v>10001333</v>
      </c>
      <c r="Z1378" s="1" t="s">
        <v>7592</v>
      </c>
      <c r="AA1378" s="1" t="s">
        <v>41</v>
      </c>
    </row>
    <row r="1379" spans="1:28" x14ac:dyDescent="0.3">
      <c r="A1379" s="1">
        <v>2020</v>
      </c>
      <c r="B1379" s="1" t="s">
        <v>7593</v>
      </c>
      <c r="C1379" s="1" t="s">
        <v>4287</v>
      </c>
      <c r="D1379" s="1" t="s">
        <v>7594</v>
      </c>
      <c r="E1379" s="1" t="s">
        <v>8848</v>
      </c>
      <c r="F1379" s="1" t="s">
        <v>66</v>
      </c>
      <c r="G1379" s="1" t="s">
        <v>7595</v>
      </c>
      <c r="H1379" s="1" t="s">
        <v>7596</v>
      </c>
      <c r="I1379" s="1" t="s">
        <v>7597</v>
      </c>
      <c r="J1379" s="1">
        <f t="shared" si="50"/>
        <v>42</v>
      </c>
      <c r="K1379" s="1">
        <f t="shared" si="51"/>
        <v>0.59523809523809523</v>
      </c>
      <c r="L1379" s="1" t="s">
        <v>7598</v>
      </c>
      <c r="M1379" s="1">
        <v>38.71</v>
      </c>
      <c r="N1379" s="1" t="s">
        <v>7599</v>
      </c>
      <c r="O1379" s="1">
        <v>43</v>
      </c>
      <c r="P1379" s="1" t="s">
        <v>7600</v>
      </c>
      <c r="Q1379" s="1" t="s">
        <v>33</v>
      </c>
      <c r="R1379" s="1" t="s">
        <v>103</v>
      </c>
      <c r="S1379" s="1">
        <v>7.4</v>
      </c>
      <c r="T1379" s="1" t="s">
        <v>36</v>
      </c>
      <c r="U1379" s="1" t="s">
        <v>7601</v>
      </c>
      <c r="V1379" s="1" t="s">
        <v>38</v>
      </c>
      <c r="W1379" s="1" t="s">
        <v>7602</v>
      </c>
      <c r="X1379" s="1">
        <v>10001334</v>
      </c>
      <c r="Z1379" s="1" t="s">
        <v>7603</v>
      </c>
      <c r="AA1379" s="1" t="s">
        <v>41</v>
      </c>
      <c r="AB1379" s="1" t="s">
        <v>8507</v>
      </c>
    </row>
    <row r="1380" spans="1:28" x14ac:dyDescent="0.3">
      <c r="A1380" s="1">
        <v>2020</v>
      </c>
      <c r="B1380" s="1" t="s">
        <v>7593</v>
      </c>
      <c r="C1380" s="1" t="s">
        <v>4287</v>
      </c>
      <c r="D1380" s="1" t="s">
        <v>7594</v>
      </c>
      <c r="E1380" s="1" t="s">
        <v>8848</v>
      </c>
      <c r="F1380" s="1" t="s">
        <v>66</v>
      </c>
      <c r="G1380" s="1" t="s">
        <v>7595</v>
      </c>
      <c r="H1380" s="1" t="s">
        <v>7604</v>
      </c>
      <c r="I1380" s="1" t="s">
        <v>7597</v>
      </c>
      <c r="J1380" s="1">
        <f t="shared" si="50"/>
        <v>42</v>
      </c>
      <c r="K1380" s="1">
        <f t="shared" si="51"/>
        <v>0.59523809523809523</v>
      </c>
      <c r="L1380" s="1" t="s">
        <v>7605</v>
      </c>
      <c r="M1380" s="1">
        <v>96.92</v>
      </c>
      <c r="N1380" s="1" t="s">
        <v>7599</v>
      </c>
      <c r="O1380" s="1">
        <v>43</v>
      </c>
      <c r="P1380" s="1" t="s">
        <v>7600</v>
      </c>
      <c r="Q1380" s="1" t="s">
        <v>33</v>
      </c>
      <c r="R1380" s="1" t="s">
        <v>103</v>
      </c>
      <c r="S1380" s="1">
        <v>7.4</v>
      </c>
      <c r="T1380" s="1" t="s">
        <v>36</v>
      </c>
      <c r="U1380" s="1" t="s">
        <v>7601</v>
      </c>
      <c r="V1380" s="1" t="s">
        <v>38</v>
      </c>
      <c r="W1380" s="1" t="s">
        <v>7602</v>
      </c>
      <c r="X1380" s="1">
        <v>10001334</v>
      </c>
      <c r="Z1380" s="1" t="s">
        <v>7603</v>
      </c>
      <c r="AA1380" s="1" t="s">
        <v>41</v>
      </c>
    </row>
    <row r="1381" spans="1:28" x14ac:dyDescent="0.3">
      <c r="A1381" s="1">
        <v>2020</v>
      </c>
      <c r="B1381" s="1" t="s">
        <v>7593</v>
      </c>
      <c r="C1381" s="1" t="s">
        <v>4287</v>
      </c>
      <c r="D1381" s="1" t="s">
        <v>7594</v>
      </c>
      <c r="E1381" s="1" t="s">
        <v>8848</v>
      </c>
      <c r="F1381" s="1" t="s">
        <v>66</v>
      </c>
      <c r="G1381" s="1" t="s">
        <v>7606</v>
      </c>
      <c r="H1381" s="1" t="s">
        <v>7596</v>
      </c>
      <c r="I1381" s="1" t="s">
        <v>7607</v>
      </c>
      <c r="J1381" s="1">
        <f t="shared" si="50"/>
        <v>89</v>
      </c>
      <c r="K1381" s="1">
        <f t="shared" si="51"/>
        <v>0.449438202247191</v>
      </c>
      <c r="L1381" s="1" t="s">
        <v>7608</v>
      </c>
      <c r="M1381" s="1">
        <v>78.430000000000007</v>
      </c>
      <c r="N1381" s="1" t="s">
        <v>7599</v>
      </c>
      <c r="O1381" s="1">
        <v>43</v>
      </c>
      <c r="P1381" s="1" t="s">
        <v>7600</v>
      </c>
      <c r="Q1381" s="1" t="s">
        <v>33</v>
      </c>
      <c r="R1381" s="1" t="s">
        <v>103</v>
      </c>
      <c r="S1381" s="1">
        <v>7.4</v>
      </c>
      <c r="T1381" s="1" t="s">
        <v>36</v>
      </c>
      <c r="U1381" s="1" t="s">
        <v>7601</v>
      </c>
      <c r="V1381" s="1" t="s">
        <v>38</v>
      </c>
      <c r="W1381" s="1" t="s">
        <v>7602</v>
      </c>
      <c r="X1381" s="1">
        <v>10001335</v>
      </c>
      <c r="Z1381" s="1" t="s">
        <v>7603</v>
      </c>
      <c r="AA1381" s="1" t="s">
        <v>41</v>
      </c>
    </row>
    <row r="1382" spans="1:28" x14ac:dyDescent="0.3">
      <c r="A1382" s="1">
        <v>2020</v>
      </c>
      <c r="B1382" s="1" t="s">
        <v>7609</v>
      </c>
      <c r="C1382" s="1" t="s">
        <v>7610</v>
      </c>
      <c r="D1382" s="1" t="s">
        <v>7611</v>
      </c>
      <c r="E1382" s="1" t="s">
        <v>8849</v>
      </c>
      <c r="F1382" s="1" t="s">
        <v>66</v>
      </c>
      <c r="G1382" s="1" t="s">
        <v>7612</v>
      </c>
      <c r="H1382" s="1" t="s">
        <v>7613</v>
      </c>
      <c r="I1382" s="1" t="s">
        <v>7614</v>
      </c>
      <c r="J1382" s="1">
        <f t="shared" si="50"/>
        <v>63</v>
      </c>
      <c r="K1382" s="1">
        <f t="shared" si="51"/>
        <v>0.5714285714285714</v>
      </c>
      <c r="L1382" s="1" t="s">
        <v>7615</v>
      </c>
      <c r="M1382" s="1">
        <v>15</v>
      </c>
      <c r="N1382" s="1" t="s">
        <v>7616</v>
      </c>
      <c r="O1382" s="1">
        <v>25</v>
      </c>
      <c r="P1382" s="1" t="s">
        <v>7617</v>
      </c>
      <c r="Q1382" s="1" t="s">
        <v>33</v>
      </c>
      <c r="R1382" s="1" t="s">
        <v>103</v>
      </c>
      <c r="S1382" s="1">
        <v>7.4</v>
      </c>
      <c r="T1382" s="1" t="s">
        <v>36</v>
      </c>
      <c r="U1382" s="1" t="s">
        <v>7618</v>
      </c>
      <c r="V1382" s="1" t="s">
        <v>38</v>
      </c>
      <c r="W1382" s="1" t="s">
        <v>7619</v>
      </c>
      <c r="X1382" s="1">
        <v>10001336</v>
      </c>
      <c r="Z1382" s="1" t="s">
        <v>7620</v>
      </c>
      <c r="AA1382" s="1" t="s">
        <v>41</v>
      </c>
    </row>
    <row r="1383" spans="1:28" x14ac:dyDescent="0.3">
      <c r="A1383" s="1">
        <v>2020</v>
      </c>
      <c r="B1383" s="1" t="s">
        <v>7621</v>
      </c>
      <c r="C1383" s="1" t="s">
        <v>382</v>
      </c>
      <c r="D1383" s="1" t="s">
        <v>7622</v>
      </c>
      <c r="E1383" s="1" t="s">
        <v>8700</v>
      </c>
      <c r="F1383" s="1" t="s">
        <v>26</v>
      </c>
      <c r="G1383" s="1" t="s">
        <v>7623</v>
      </c>
      <c r="H1383" s="1" t="s">
        <v>7624</v>
      </c>
      <c r="I1383" s="1" t="s">
        <v>7625</v>
      </c>
      <c r="J1383" s="1">
        <f t="shared" si="50"/>
        <v>77</v>
      </c>
      <c r="K1383" s="1">
        <f t="shared" si="51"/>
        <v>0.51948051948051943</v>
      </c>
      <c r="L1383" s="1" t="s">
        <v>7626</v>
      </c>
      <c r="M1383" s="1">
        <v>20</v>
      </c>
      <c r="N1383" s="1" t="s">
        <v>7627</v>
      </c>
      <c r="O1383" s="1">
        <v>55</v>
      </c>
      <c r="P1383" s="1" t="s">
        <v>7628</v>
      </c>
      <c r="Q1383" s="1" t="s">
        <v>57</v>
      </c>
      <c r="R1383" s="1" t="s">
        <v>103</v>
      </c>
      <c r="S1383" s="1" t="s">
        <v>73</v>
      </c>
      <c r="T1383" s="1" t="s">
        <v>7629</v>
      </c>
      <c r="U1383" s="1" t="s">
        <v>7630</v>
      </c>
      <c r="V1383" s="1" t="s">
        <v>38</v>
      </c>
      <c r="W1383" s="1" t="s">
        <v>91</v>
      </c>
      <c r="X1383" s="1">
        <v>10001337</v>
      </c>
      <c r="Z1383" s="1" t="s">
        <v>7631</v>
      </c>
      <c r="AA1383" s="1" t="s">
        <v>41</v>
      </c>
    </row>
    <row r="1384" spans="1:28" x14ac:dyDescent="0.3">
      <c r="A1384" s="1">
        <v>2020</v>
      </c>
      <c r="B1384" s="1" t="s">
        <v>7632</v>
      </c>
      <c r="C1384" s="1" t="s">
        <v>7633</v>
      </c>
      <c r="D1384" s="1" t="s">
        <v>7634</v>
      </c>
      <c r="E1384" s="1" t="s">
        <v>7635</v>
      </c>
      <c r="F1384" s="1" t="s">
        <v>66</v>
      </c>
      <c r="G1384" s="1" t="s">
        <v>7636</v>
      </c>
      <c r="H1384" s="1" t="s">
        <v>7637</v>
      </c>
      <c r="I1384" s="1" t="s">
        <v>7638</v>
      </c>
      <c r="J1384" s="1">
        <f t="shared" si="50"/>
        <v>59</v>
      </c>
      <c r="K1384" s="1">
        <f t="shared" si="51"/>
        <v>0.69491525423728817</v>
      </c>
      <c r="L1384" s="1" t="s">
        <v>7639</v>
      </c>
      <c r="M1384" s="1">
        <v>1.748</v>
      </c>
      <c r="N1384" s="1" t="s">
        <v>7640</v>
      </c>
      <c r="O1384" s="1">
        <v>30</v>
      </c>
      <c r="P1384" s="1" t="s">
        <v>7641</v>
      </c>
      <c r="Q1384" s="1" t="s">
        <v>57</v>
      </c>
      <c r="R1384" s="1" t="s">
        <v>103</v>
      </c>
      <c r="S1384" s="1">
        <v>7.4</v>
      </c>
      <c r="T1384" s="1" t="s">
        <v>36</v>
      </c>
      <c r="U1384" s="1" t="s">
        <v>7642</v>
      </c>
      <c r="V1384" s="1" t="s">
        <v>38</v>
      </c>
      <c r="W1384" s="1" t="s">
        <v>91</v>
      </c>
      <c r="X1384" s="1">
        <v>10001338</v>
      </c>
      <c r="Z1384" s="1" t="s">
        <v>7643</v>
      </c>
      <c r="AA1384" s="1" t="s">
        <v>41</v>
      </c>
    </row>
    <row r="1385" spans="1:28" x14ac:dyDescent="0.3">
      <c r="A1385" s="1">
        <v>2020</v>
      </c>
      <c r="B1385" s="1" t="s">
        <v>7644</v>
      </c>
      <c r="C1385" s="1" t="s">
        <v>3921</v>
      </c>
      <c r="D1385" s="1" t="s">
        <v>7645</v>
      </c>
      <c r="E1385" s="1" t="s">
        <v>8701</v>
      </c>
      <c r="F1385" s="1" t="s">
        <v>66</v>
      </c>
      <c r="G1385" s="1" t="s">
        <v>7646</v>
      </c>
      <c r="H1385" s="1" t="s">
        <v>7647</v>
      </c>
      <c r="I1385" s="1" t="s">
        <v>7648</v>
      </c>
      <c r="J1385" s="1">
        <f t="shared" si="50"/>
        <v>40</v>
      </c>
      <c r="K1385" s="1">
        <f t="shared" si="51"/>
        <v>0.5</v>
      </c>
      <c r="L1385" s="1" t="s">
        <v>7649</v>
      </c>
      <c r="M1385" s="1">
        <v>8.8000000000000007</v>
      </c>
      <c r="N1385" s="1" t="s">
        <v>7650</v>
      </c>
      <c r="O1385" s="1">
        <v>40</v>
      </c>
      <c r="P1385" s="1" t="s">
        <v>7651</v>
      </c>
      <c r="Q1385" s="1" t="s">
        <v>297</v>
      </c>
      <c r="R1385" s="1" t="s">
        <v>34</v>
      </c>
      <c r="S1385" s="1" t="s">
        <v>35</v>
      </c>
      <c r="T1385" s="1" t="s">
        <v>36</v>
      </c>
      <c r="U1385" s="1" t="s">
        <v>7652</v>
      </c>
      <c r="V1385" s="1" t="s">
        <v>38</v>
      </c>
      <c r="W1385" s="1" t="s">
        <v>7653</v>
      </c>
      <c r="X1385" s="1">
        <v>10001339</v>
      </c>
      <c r="Z1385" s="1" t="s">
        <v>7654</v>
      </c>
      <c r="AA1385" s="1" t="s">
        <v>41</v>
      </c>
      <c r="AB1385" s="1" t="s">
        <v>8508</v>
      </c>
    </row>
    <row r="1386" spans="1:28" x14ac:dyDescent="0.3">
      <c r="A1386" s="1">
        <v>2020</v>
      </c>
      <c r="B1386" s="1" t="s">
        <v>7644</v>
      </c>
      <c r="C1386" s="1" t="s">
        <v>3921</v>
      </c>
      <c r="D1386" s="1" t="s">
        <v>7645</v>
      </c>
      <c r="E1386" s="1" t="s">
        <v>8701</v>
      </c>
      <c r="F1386" s="1" t="s">
        <v>66</v>
      </c>
      <c r="G1386" s="1" t="s">
        <v>639</v>
      </c>
      <c r="H1386" s="1" t="s">
        <v>7655</v>
      </c>
      <c r="I1386" s="1" t="s">
        <v>7656</v>
      </c>
      <c r="J1386" s="1">
        <f t="shared" si="50"/>
        <v>76</v>
      </c>
      <c r="K1386" s="1">
        <f t="shared" si="51"/>
        <v>0.39473684210526316</v>
      </c>
      <c r="L1386" s="1" t="s">
        <v>7657</v>
      </c>
      <c r="M1386" s="1">
        <v>65.8</v>
      </c>
      <c r="N1386" s="1" t="s">
        <v>7650</v>
      </c>
      <c r="O1386" s="1">
        <v>40</v>
      </c>
      <c r="P1386" s="1" t="s">
        <v>7651</v>
      </c>
      <c r="Q1386" s="1" t="s">
        <v>297</v>
      </c>
      <c r="R1386" s="1" t="s">
        <v>34</v>
      </c>
      <c r="S1386" s="1" t="s">
        <v>35</v>
      </c>
      <c r="T1386" s="1" t="s">
        <v>36</v>
      </c>
      <c r="U1386" s="1" t="s">
        <v>7652</v>
      </c>
      <c r="V1386" s="1" t="s">
        <v>38</v>
      </c>
      <c r="W1386" s="1" t="s">
        <v>7653</v>
      </c>
      <c r="X1386" s="1">
        <v>10001340</v>
      </c>
      <c r="Z1386" s="1" t="s">
        <v>7654</v>
      </c>
      <c r="AA1386" s="1" t="s">
        <v>41</v>
      </c>
    </row>
    <row r="1387" spans="1:28" x14ac:dyDescent="0.3">
      <c r="A1387" s="1">
        <v>2020</v>
      </c>
      <c r="B1387" s="1" t="s">
        <v>7644</v>
      </c>
      <c r="C1387" s="1" t="s">
        <v>3921</v>
      </c>
      <c r="D1387" s="1" t="s">
        <v>7645</v>
      </c>
      <c r="E1387" s="1" t="s">
        <v>8701</v>
      </c>
      <c r="F1387" s="1" t="s">
        <v>66</v>
      </c>
      <c r="G1387" s="1" t="s">
        <v>4939</v>
      </c>
      <c r="H1387" s="1" t="s">
        <v>7647</v>
      </c>
      <c r="I1387" s="1" t="s">
        <v>7658</v>
      </c>
      <c r="J1387" s="1">
        <f t="shared" si="50"/>
        <v>75</v>
      </c>
      <c r="K1387" s="1">
        <f t="shared" si="51"/>
        <v>0.37333333333333335</v>
      </c>
      <c r="L1387" s="1" t="s">
        <v>7659</v>
      </c>
      <c r="M1387" s="1">
        <v>86.7</v>
      </c>
      <c r="N1387" s="1" t="s">
        <v>7650</v>
      </c>
      <c r="O1387" s="1">
        <v>40</v>
      </c>
      <c r="P1387" s="1" t="s">
        <v>7651</v>
      </c>
      <c r="Q1387" s="1" t="s">
        <v>297</v>
      </c>
      <c r="R1387" s="1" t="s">
        <v>34</v>
      </c>
      <c r="S1387" s="1" t="s">
        <v>35</v>
      </c>
      <c r="T1387" s="1" t="s">
        <v>36</v>
      </c>
      <c r="U1387" s="1" t="s">
        <v>7652</v>
      </c>
      <c r="V1387" s="1" t="s">
        <v>38</v>
      </c>
      <c r="W1387" s="1" t="s">
        <v>7653</v>
      </c>
      <c r="X1387" s="1">
        <v>10001341</v>
      </c>
      <c r="Z1387" s="1" t="s">
        <v>7654</v>
      </c>
      <c r="AA1387" s="1" t="s">
        <v>41</v>
      </c>
    </row>
    <row r="1388" spans="1:28" x14ac:dyDescent="0.3">
      <c r="A1388" s="1">
        <v>2020</v>
      </c>
      <c r="B1388" s="1" t="s">
        <v>7644</v>
      </c>
      <c r="C1388" s="1" t="s">
        <v>3921</v>
      </c>
      <c r="D1388" s="1" t="s">
        <v>7645</v>
      </c>
      <c r="E1388" s="1" t="s">
        <v>8701</v>
      </c>
      <c r="F1388" s="1" t="s">
        <v>66</v>
      </c>
      <c r="G1388" s="1" t="s">
        <v>653</v>
      </c>
      <c r="H1388" s="1" t="s">
        <v>7647</v>
      </c>
      <c r="I1388" s="1" t="s">
        <v>7660</v>
      </c>
      <c r="J1388" s="1">
        <f t="shared" si="50"/>
        <v>76</v>
      </c>
      <c r="K1388" s="1">
        <f t="shared" si="51"/>
        <v>0.40789473684210525</v>
      </c>
      <c r="L1388" s="1" t="s">
        <v>7661</v>
      </c>
      <c r="M1388" s="1">
        <v>56.5</v>
      </c>
      <c r="N1388" s="1" t="s">
        <v>7650</v>
      </c>
      <c r="O1388" s="1">
        <v>40</v>
      </c>
      <c r="P1388" s="1" t="s">
        <v>7651</v>
      </c>
      <c r="Q1388" s="1" t="s">
        <v>297</v>
      </c>
      <c r="R1388" s="1" t="s">
        <v>34</v>
      </c>
      <c r="S1388" s="1" t="s">
        <v>35</v>
      </c>
      <c r="T1388" s="1" t="s">
        <v>36</v>
      </c>
      <c r="U1388" s="1" t="s">
        <v>7652</v>
      </c>
      <c r="V1388" s="1" t="s">
        <v>38</v>
      </c>
      <c r="W1388" s="1" t="s">
        <v>7653</v>
      </c>
      <c r="X1388" s="1">
        <v>10001342</v>
      </c>
      <c r="Z1388" s="1" t="s">
        <v>7654</v>
      </c>
      <c r="AA1388" s="1" t="s">
        <v>41</v>
      </c>
    </row>
    <row r="1389" spans="1:28" x14ac:dyDescent="0.3">
      <c r="A1389" s="1">
        <v>2020</v>
      </c>
      <c r="B1389" s="1" t="s">
        <v>7644</v>
      </c>
      <c r="C1389" s="1" t="s">
        <v>3921</v>
      </c>
      <c r="D1389" s="1" t="s">
        <v>7645</v>
      </c>
      <c r="E1389" s="1" t="s">
        <v>8701</v>
      </c>
      <c r="F1389" s="1" t="s">
        <v>66</v>
      </c>
      <c r="G1389" s="1" t="s">
        <v>7662</v>
      </c>
      <c r="H1389" s="1" t="s">
        <v>7647</v>
      </c>
      <c r="I1389" s="1" t="s">
        <v>7663</v>
      </c>
      <c r="J1389" s="1">
        <f t="shared" si="50"/>
        <v>40</v>
      </c>
      <c r="K1389" s="1">
        <f t="shared" si="51"/>
        <v>0.45</v>
      </c>
      <c r="L1389" s="1" t="s">
        <v>7664</v>
      </c>
      <c r="M1389" s="1">
        <v>17.600000000000001</v>
      </c>
      <c r="N1389" s="1" t="s">
        <v>7650</v>
      </c>
      <c r="O1389" s="1">
        <v>40</v>
      </c>
      <c r="P1389" s="1" t="s">
        <v>7651</v>
      </c>
      <c r="Q1389" s="1" t="s">
        <v>297</v>
      </c>
      <c r="R1389" s="1" t="s">
        <v>34</v>
      </c>
      <c r="S1389" s="1" t="s">
        <v>35</v>
      </c>
      <c r="T1389" s="1" t="s">
        <v>36</v>
      </c>
      <c r="U1389" s="1" t="s">
        <v>7652</v>
      </c>
      <c r="V1389" s="1" t="s">
        <v>38</v>
      </c>
      <c r="W1389" s="1" t="s">
        <v>7653</v>
      </c>
      <c r="X1389" s="1">
        <v>10001343</v>
      </c>
      <c r="Z1389" s="1" t="s">
        <v>7654</v>
      </c>
      <c r="AA1389" s="1" t="s">
        <v>41</v>
      </c>
      <c r="AB1389" s="1" t="s">
        <v>8850</v>
      </c>
    </row>
    <row r="1390" spans="1:28" x14ac:dyDescent="0.3">
      <c r="A1390" s="1">
        <v>2020</v>
      </c>
      <c r="B1390" s="1" t="s">
        <v>7644</v>
      </c>
      <c r="C1390" s="1" t="s">
        <v>3921</v>
      </c>
      <c r="D1390" s="1" t="s">
        <v>7645</v>
      </c>
      <c r="E1390" s="1" t="s">
        <v>8701</v>
      </c>
      <c r="F1390" s="1" t="s">
        <v>66</v>
      </c>
      <c r="G1390" s="1" t="s">
        <v>7665</v>
      </c>
      <c r="H1390" s="1" t="s">
        <v>7647</v>
      </c>
      <c r="I1390" s="1" t="s">
        <v>7666</v>
      </c>
      <c r="J1390" s="1">
        <f t="shared" si="50"/>
        <v>76</v>
      </c>
      <c r="K1390" s="1">
        <f t="shared" si="51"/>
        <v>0.38157894736842107</v>
      </c>
      <c r="L1390" s="1" t="s">
        <v>7667</v>
      </c>
      <c r="M1390" s="1">
        <v>82.4</v>
      </c>
      <c r="N1390" s="1" t="s">
        <v>7650</v>
      </c>
      <c r="O1390" s="1">
        <v>40</v>
      </c>
      <c r="P1390" s="1" t="s">
        <v>7651</v>
      </c>
      <c r="Q1390" s="1" t="s">
        <v>297</v>
      </c>
      <c r="R1390" s="1" t="s">
        <v>34</v>
      </c>
      <c r="S1390" s="1" t="s">
        <v>35</v>
      </c>
      <c r="T1390" s="1" t="s">
        <v>36</v>
      </c>
      <c r="U1390" s="1" t="s">
        <v>7652</v>
      </c>
      <c r="V1390" s="1" t="s">
        <v>38</v>
      </c>
      <c r="W1390" s="1" t="s">
        <v>7653</v>
      </c>
      <c r="X1390" s="1">
        <v>10001344</v>
      </c>
      <c r="Z1390" s="1" t="s">
        <v>7654</v>
      </c>
      <c r="AA1390" s="1" t="s">
        <v>41</v>
      </c>
    </row>
    <row r="1391" spans="1:28" x14ac:dyDescent="0.3">
      <c r="A1391" s="1">
        <v>2021</v>
      </c>
      <c r="B1391" s="1" t="s">
        <v>7668</v>
      </c>
      <c r="C1391" s="1" t="s">
        <v>7669</v>
      </c>
      <c r="D1391" s="1" t="s">
        <v>7670</v>
      </c>
      <c r="E1391" s="1" t="s">
        <v>8851</v>
      </c>
      <c r="F1391" s="1" t="s">
        <v>66</v>
      </c>
      <c r="G1391" s="1" t="s">
        <v>7671</v>
      </c>
      <c r="H1391" s="1" t="s">
        <v>7672</v>
      </c>
      <c r="I1391" s="1" t="s">
        <v>7673</v>
      </c>
      <c r="J1391" s="1">
        <f t="shared" si="50"/>
        <v>87</v>
      </c>
      <c r="K1391" s="1">
        <f t="shared" si="51"/>
        <v>0.35632183908045978</v>
      </c>
      <c r="L1391" s="1" t="s">
        <v>7674</v>
      </c>
      <c r="M1391" s="1">
        <v>148.41</v>
      </c>
      <c r="N1391" s="1" t="s">
        <v>4910</v>
      </c>
      <c r="O1391" s="1">
        <v>52</v>
      </c>
      <c r="P1391" s="1" t="s">
        <v>7675</v>
      </c>
      <c r="Q1391" s="1" t="s">
        <v>33</v>
      </c>
      <c r="R1391" s="1" t="s">
        <v>34</v>
      </c>
      <c r="S1391" s="1" t="s">
        <v>4656</v>
      </c>
      <c r="T1391" s="1" t="s">
        <v>36</v>
      </c>
      <c r="U1391" s="1" t="s">
        <v>7676</v>
      </c>
      <c r="V1391" s="1" t="s">
        <v>38</v>
      </c>
      <c r="W1391" s="1" t="s">
        <v>7677</v>
      </c>
      <c r="X1391" s="1">
        <v>10001345</v>
      </c>
      <c r="Z1391" s="1" t="s">
        <v>7678</v>
      </c>
      <c r="AA1391" s="1" t="s">
        <v>41</v>
      </c>
    </row>
    <row r="1392" spans="1:28" x14ac:dyDescent="0.3">
      <c r="A1392" s="1">
        <v>2021</v>
      </c>
      <c r="B1392" s="1" t="s">
        <v>7679</v>
      </c>
      <c r="C1392" s="1" t="s">
        <v>6414</v>
      </c>
      <c r="D1392" s="1" t="s">
        <v>7680</v>
      </c>
      <c r="E1392" s="1" t="s">
        <v>8702</v>
      </c>
      <c r="F1392" s="1" t="s">
        <v>66</v>
      </c>
      <c r="G1392" s="1" t="s">
        <v>7681</v>
      </c>
      <c r="H1392" s="1" t="s">
        <v>7682</v>
      </c>
      <c r="I1392" s="1" t="s">
        <v>7683</v>
      </c>
      <c r="J1392" s="1">
        <f t="shared" si="50"/>
        <v>101</v>
      </c>
      <c r="K1392" s="1">
        <f t="shared" si="51"/>
        <v>0.60396039603960394</v>
      </c>
      <c r="L1392" s="1" t="s">
        <v>7684</v>
      </c>
      <c r="M1392" s="1">
        <v>0.81</v>
      </c>
      <c r="N1392" s="1" t="s">
        <v>7685</v>
      </c>
      <c r="O1392" s="1">
        <v>40</v>
      </c>
      <c r="P1392" s="1" t="s">
        <v>7686</v>
      </c>
      <c r="Q1392" s="1" t="s">
        <v>297</v>
      </c>
      <c r="R1392" s="1" t="s">
        <v>103</v>
      </c>
      <c r="S1392" s="1" t="s">
        <v>73</v>
      </c>
      <c r="T1392" s="1" t="s">
        <v>36</v>
      </c>
      <c r="U1392" s="1" t="s">
        <v>7687</v>
      </c>
      <c r="V1392" s="1" t="s">
        <v>38</v>
      </c>
      <c r="W1392" s="1" t="s">
        <v>7688</v>
      </c>
      <c r="X1392" s="1">
        <v>10001346</v>
      </c>
      <c r="Z1392" s="1" t="s">
        <v>7689</v>
      </c>
      <c r="AA1392" s="1" t="s">
        <v>41</v>
      </c>
    </row>
    <row r="1393" spans="1:28" x14ac:dyDescent="0.3">
      <c r="A1393" s="1">
        <v>2021</v>
      </c>
      <c r="B1393" s="1" t="s">
        <v>7690</v>
      </c>
      <c r="C1393" s="1" t="s">
        <v>6414</v>
      </c>
      <c r="D1393" s="1" t="s">
        <v>7691</v>
      </c>
      <c r="E1393" s="1" t="s">
        <v>8852</v>
      </c>
      <c r="F1393" s="1" t="s">
        <v>66</v>
      </c>
      <c r="G1393" s="1" t="s">
        <v>7692</v>
      </c>
      <c r="H1393" s="1" t="s">
        <v>7693</v>
      </c>
      <c r="I1393" s="1" t="s">
        <v>7694</v>
      </c>
      <c r="J1393" s="1">
        <f t="shared" si="50"/>
        <v>96</v>
      </c>
      <c r="K1393" s="1">
        <f t="shared" si="51"/>
        <v>0.47916666666666669</v>
      </c>
      <c r="L1393" s="1" t="s">
        <v>7695</v>
      </c>
      <c r="M1393" s="1">
        <v>55.5</v>
      </c>
      <c r="N1393" s="1" t="s">
        <v>2863</v>
      </c>
      <c r="O1393" s="1">
        <v>60</v>
      </c>
      <c r="P1393" s="1" t="s">
        <v>7696</v>
      </c>
      <c r="Q1393" s="1" t="s">
        <v>33</v>
      </c>
      <c r="R1393" s="1" t="s">
        <v>34</v>
      </c>
      <c r="S1393" s="1" t="s">
        <v>391</v>
      </c>
      <c r="T1393" s="1" t="s">
        <v>36</v>
      </c>
      <c r="U1393" s="1" t="s">
        <v>7697</v>
      </c>
      <c r="V1393" s="1" t="s">
        <v>38</v>
      </c>
      <c r="W1393" s="1" t="s">
        <v>91</v>
      </c>
      <c r="X1393" s="1">
        <v>10001347</v>
      </c>
      <c r="Z1393" s="1" t="s">
        <v>7698</v>
      </c>
      <c r="AA1393" s="1" t="s">
        <v>41</v>
      </c>
    </row>
    <row r="1394" spans="1:28" x14ac:dyDescent="0.3">
      <c r="A1394" s="1">
        <v>2021</v>
      </c>
      <c r="B1394" s="1" t="s">
        <v>7690</v>
      </c>
      <c r="C1394" s="1" t="s">
        <v>6414</v>
      </c>
      <c r="D1394" s="1" t="s">
        <v>7691</v>
      </c>
      <c r="E1394" s="1" t="s">
        <v>8852</v>
      </c>
      <c r="F1394" s="1" t="s">
        <v>66</v>
      </c>
      <c r="G1394" s="1" t="s">
        <v>7699</v>
      </c>
      <c r="H1394" s="1" t="s">
        <v>7700</v>
      </c>
      <c r="I1394" s="1" t="s">
        <v>7701</v>
      </c>
      <c r="J1394" s="1">
        <f t="shared" si="50"/>
        <v>59</v>
      </c>
      <c r="K1394" s="1">
        <f t="shared" si="51"/>
        <v>0.49152542372881358</v>
      </c>
      <c r="L1394" s="1" t="s">
        <v>7702</v>
      </c>
      <c r="M1394" s="1">
        <v>69.34</v>
      </c>
      <c r="N1394" s="1" t="s">
        <v>2863</v>
      </c>
      <c r="O1394" s="1">
        <v>60</v>
      </c>
      <c r="P1394" s="1" t="s">
        <v>7696</v>
      </c>
      <c r="Q1394" s="1" t="s">
        <v>33</v>
      </c>
      <c r="R1394" s="1" t="s">
        <v>34</v>
      </c>
      <c r="S1394" s="1" t="s">
        <v>391</v>
      </c>
      <c r="T1394" s="1" t="s">
        <v>36</v>
      </c>
      <c r="U1394" s="1" t="s">
        <v>7697</v>
      </c>
      <c r="V1394" s="1" t="s">
        <v>38</v>
      </c>
      <c r="W1394" s="1" t="s">
        <v>91</v>
      </c>
      <c r="X1394" s="1">
        <v>10001348</v>
      </c>
      <c r="Z1394" s="1" t="s">
        <v>7698</v>
      </c>
      <c r="AA1394" s="1" t="s">
        <v>41</v>
      </c>
      <c r="AB1394" s="1" t="s">
        <v>8509</v>
      </c>
    </row>
    <row r="1395" spans="1:28" x14ac:dyDescent="0.3">
      <c r="A1395" s="1">
        <v>2021</v>
      </c>
      <c r="B1395" s="1" t="s">
        <v>7703</v>
      </c>
      <c r="C1395" s="1" t="s">
        <v>6414</v>
      </c>
      <c r="D1395" s="1" t="s">
        <v>7704</v>
      </c>
      <c r="E1395" s="1" t="s">
        <v>8703</v>
      </c>
      <c r="F1395" s="1" t="s">
        <v>66</v>
      </c>
      <c r="G1395" s="1" t="s">
        <v>7705</v>
      </c>
      <c r="H1395" s="1" t="s">
        <v>7706</v>
      </c>
      <c r="I1395" s="1" t="s">
        <v>7707</v>
      </c>
      <c r="J1395" s="1">
        <f t="shared" si="50"/>
        <v>82</v>
      </c>
      <c r="K1395" s="1">
        <f t="shared" si="51"/>
        <v>0.56097560975609762</v>
      </c>
      <c r="L1395" s="1" t="s">
        <v>7708</v>
      </c>
      <c r="M1395" s="1">
        <v>3.18</v>
      </c>
      <c r="N1395" s="1" t="s">
        <v>7709</v>
      </c>
      <c r="O1395" s="1">
        <v>40</v>
      </c>
      <c r="P1395" s="1" t="s">
        <v>7710</v>
      </c>
      <c r="Q1395" s="1" t="s">
        <v>33</v>
      </c>
      <c r="R1395" s="1" t="s">
        <v>34</v>
      </c>
      <c r="S1395" s="1" t="s">
        <v>720</v>
      </c>
      <c r="T1395" s="1" t="s">
        <v>7711</v>
      </c>
      <c r="U1395" s="1" t="s">
        <v>7712</v>
      </c>
      <c r="V1395" s="1" t="s">
        <v>38</v>
      </c>
      <c r="W1395" s="1" t="s">
        <v>7713</v>
      </c>
      <c r="X1395" s="1">
        <v>10001349</v>
      </c>
      <c r="Z1395" s="1" t="s">
        <v>7714</v>
      </c>
      <c r="AA1395" s="1" t="s">
        <v>41</v>
      </c>
      <c r="AB1395" s="1" t="s">
        <v>8510</v>
      </c>
    </row>
    <row r="1396" spans="1:28" x14ac:dyDescent="0.3">
      <c r="A1396" s="1">
        <v>2021</v>
      </c>
      <c r="B1396" s="1" t="s">
        <v>7715</v>
      </c>
      <c r="C1396" s="1" t="s">
        <v>7716</v>
      </c>
      <c r="D1396" s="1" t="s">
        <v>7717</v>
      </c>
      <c r="E1396" s="1" t="s">
        <v>8853</v>
      </c>
      <c r="F1396" s="1" t="s">
        <v>66</v>
      </c>
      <c r="G1396" s="1" t="s">
        <v>7718</v>
      </c>
      <c r="H1396" s="1" t="s">
        <v>7719</v>
      </c>
      <c r="I1396" s="1" t="s">
        <v>7720</v>
      </c>
      <c r="J1396" s="1">
        <f t="shared" si="50"/>
        <v>40</v>
      </c>
      <c r="K1396" s="1">
        <f t="shared" si="51"/>
        <v>0.6</v>
      </c>
      <c r="L1396" s="1" t="s">
        <v>7721</v>
      </c>
      <c r="M1396" s="1">
        <v>1.8</v>
      </c>
      <c r="N1396" s="1" t="s">
        <v>7722</v>
      </c>
      <c r="O1396" s="1">
        <v>40</v>
      </c>
      <c r="P1396" s="1" t="s">
        <v>7723</v>
      </c>
      <c r="Q1396" s="1" t="s">
        <v>297</v>
      </c>
      <c r="R1396" s="1" t="s">
        <v>315</v>
      </c>
      <c r="S1396" s="1" t="s">
        <v>73</v>
      </c>
      <c r="T1396" s="1" t="s">
        <v>36</v>
      </c>
      <c r="U1396" s="1" t="s">
        <v>7724</v>
      </c>
      <c r="V1396" s="1" t="s">
        <v>7725</v>
      </c>
      <c r="W1396" s="1" t="s">
        <v>91</v>
      </c>
      <c r="X1396" s="1">
        <v>10001350</v>
      </c>
      <c r="Z1396" s="1" t="s">
        <v>7726</v>
      </c>
      <c r="AA1396" s="1" t="s">
        <v>41</v>
      </c>
    </row>
    <row r="1397" spans="1:28" x14ac:dyDescent="0.3">
      <c r="A1397" s="1">
        <v>2021</v>
      </c>
      <c r="B1397" s="1" t="s">
        <v>7727</v>
      </c>
      <c r="C1397" s="1" t="s">
        <v>1695</v>
      </c>
      <c r="D1397" s="1" t="s">
        <v>7728</v>
      </c>
      <c r="E1397" s="1" t="s">
        <v>8704</v>
      </c>
      <c r="F1397" s="1" t="s">
        <v>66</v>
      </c>
      <c r="G1397" s="1" t="s">
        <v>7729</v>
      </c>
      <c r="H1397" s="1" t="s">
        <v>7730</v>
      </c>
      <c r="I1397" s="1" t="s">
        <v>7731</v>
      </c>
      <c r="J1397" s="1">
        <f t="shared" si="50"/>
        <v>44</v>
      </c>
      <c r="K1397" s="1">
        <f t="shared" si="51"/>
        <v>0.63636363636363635</v>
      </c>
      <c r="L1397" s="1" t="s">
        <v>7732</v>
      </c>
      <c r="M1397" s="1">
        <v>1970</v>
      </c>
      <c r="N1397" s="1" t="s">
        <v>7733</v>
      </c>
      <c r="O1397" s="1">
        <v>44</v>
      </c>
      <c r="P1397" s="1" t="s">
        <v>7734</v>
      </c>
      <c r="Q1397" s="1" t="s">
        <v>33</v>
      </c>
      <c r="R1397" s="1" t="s">
        <v>34</v>
      </c>
      <c r="S1397" s="1" t="s">
        <v>73</v>
      </c>
      <c r="T1397" s="1" t="s">
        <v>36</v>
      </c>
      <c r="U1397" s="1" t="s">
        <v>7735</v>
      </c>
      <c r="V1397" s="1" t="s">
        <v>7736</v>
      </c>
      <c r="W1397" s="1" t="s">
        <v>91</v>
      </c>
      <c r="X1397" s="1">
        <v>10001351</v>
      </c>
      <c r="Z1397" s="1" t="s">
        <v>7737</v>
      </c>
      <c r="AA1397" s="1" t="s">
        <v>41</v>
      </c>
    </row>
    <row r="1398" spans="1:28" x14ac:dyDescent="0.3">
      <c r="A1398" s="1">
        <v>2021</v>
      </c>
      <c r="B1398" s="1" t="s">
        <v>7738</v>
      </c>
      <c r="C1398" s="1" t="s">
        <v>7739</v>
      </c>
      <c r="D1398" s="1" t="s">
        <v>7740</v>
      </c>
      <c r="E1398" s="1" t="s">
        <v>8705</v>
      </c>
      <c r="F1398" s="1" t="s">
        <v>66</v>
      </c>
      <c r="G1398" s="1" t="s">
        <v>5748</v>
      </c>
      <c r="H1398" s="1" t="s">
        <v>7741</v>
      </c>
      <c r="I1398" s="1" t="s">
        <v>7742</v>
      </c>
      <c r="J1398" s="1">
        <f t="shared" si="50"/>
        <v>76</v>
      </c>
      <c r="K1398" s="1">
        <f t="shared" si="51"/>
        <v>0.28947368421052633</v>
      </c>
      <c r="L1398" s="1" t="s">
        <v>7743</v>
      </c>
      <c r="M1398" s="1">
        <v>95.73</v>
      </c>
      <c r="N1398" s="1" t="s">
        <v>4151</v>
      </c>
      <c r="O1398" s="1">
        <v>40</v>
      </c>
      <c r="P1398" s="1" t="s">
        <v>7744</v>
      </c>
      <c r="Q1398" s="1" t="s">
        <v>33</v>
      </c>
      <c r="R1398" s="1" t="s">
        <v>103</v>
      </c>
      <c r="S1398" s="1">
        <v>7.4</v>
      </c>
      <c r="T1398" s="1" t="s">
        <v>36</v>
      </c>
      <c r="U1398" s="1" t="s">
        <v>7745</v>
      </c>
      <c r="V1398" s="1" t="s">
        <v>38</v>
      </c>
      <c r="W1398" s="1" t="s">
        <v>7746</v>
      </c>
      <c r="X1398" s="1">
        <v>10001352</v>
      </c>
      <c r="Z1398" s="1" t="s">
        <v>7747</v>
      </c>
      <c r="AA1398" s="1" t="s">
        <v>41</v>
      </c>
    </row>
    <row r="1399" spans="1:28" x14ac:dyDescent="0.3">
      <c r="A1399" s="1">
        <v>2021</v>
      </c>
      <c r="B1399" s="1" t="s">
        <v>7748</v>
      </c>
      <c r="C1399" s="1" t="s">
        <v>3071</v>
      </c>
      <c r="D1399" s="1" t="s">
        <v>7749</v>
      </c>
      <c r="E1399" s="1" t="s">
        <v>8854</v>
      </c>
      <c r="F1399" s="1" t="s">
        <v>66</v>
      </c>
      <c r="G1399" s="1" t="s">
        <v>7750</v>
      </c>
      <c r="H1399" s="1" t="s">
        <v>7751</v>
      </c>
      <c r="I1399" s="1" t="s">
        <v>7752</v>
      </c>
      <c r="J1399" s="1">
        <f t="shared" si="50"/>
        <v>9</v>
      </c>
      <c r="K1399" s="1">
        <f t="shared" si="51"/>
        <v>0.55555555555555558</v>
      </c>
      <c r="L1399" s="1" t="s">
        <v>7753</v>
      </c>
      <c r="M1399" s="1">
        <v>24.6</v>
      </c>
      <c r="N1399" s="1" t="s">
        <v>7754</v>
      </c>
      <c r="O1399" s="1">
        <v>40</v>
      </c>
      <c r="P1399" s="1" t="s">
        <v>7755</v>
      </c>
      <c r="Q1399" s="1" t="s">
        <v>297</v>
      </c>
      <c r="R1399" s="1" t="s">
        <v>34</v>
      </c>
      <c r="S1399" s="1" t="s">
        <v>73</v>
      </c>
      <c r="T1399" s="1" t="s">
        <v>36</v>
      </c>
      <c r="U1399" s="1" t="s">
        <v>7756</v>
      </c>
      <c r="V1399" s="1" t="s">
        <v>7757</v>
      </c>
      <c r="W1399" s="1" t="s">
        <v>7758</v>
      </c>
      <c r="X1399" s="1">
        <v>10001353</v>
      </c>
      <c r="Z1399" s="1" t="s">
        <v>7759</v>
      </c>
      <c r="AA1399" s="1" t="s">
        <v>41</v>
      </c>
    </row>
    <row r="1400" spans="1:28" x14ac:dyDescent="0.3">
      <c r="A1400" s="1">
        <v>2021</v>
      </c>
      <c r="B1400" s="1" t="s">
        <v>7760</v>
      </c>
      <c r="C1400" s="1" t="s">
        <v>3112</v>
      </c>
      <c r="D1400" s="1" t="s">
        <v>7761</v>
      </c>
      <c r="E1400" s="1" t="s">
        <v>8855</v>
      </c>
      <c r="F1400" s="1" t="s">
        <v>66</v>
      </c>
      <c r="G1400" s="1" t="s">
        <v>7762</v>
      </c>
      <c r="H1400" s="1" t="s">
        <v>7763</v>
      </c>
      <c r="I1400" s="1" t="s">
        <v>7764</v>
      </c>
      <c r="J1400" s="1">
        <f t="shared" si="50"/>
        <v>32</v>
      </c>
      <c r="K1400" s="1">
        <f t="shared" si="51"/>
        <v>0.4375</v>
      </c>
      <c r="L1400" s="1" t="s">
        <v>7765</v>
      </c>
      <c r="M1400" s="1">
        <v>25.7</v>
      </c>
      <c r="N1400" s="1" t="s">
        <v>7766</v>
      </c>
      <c r="O1400" s="1">
        <v>40</v>
      </c>
      <c r="P1400" s="1" t="s">
        <v>7767</v>
      </c>
      <c r="Q1400" s="1" t="s">
        <v>33</v>
      </c>
      <c r="R1400" s="1" t="s">
        <v>103</v>
      </c>
      <c r="S1400" s="1" t="s">
        <v>59</v>
      </c>
      <c r="T1400" s="1" t="s">
        <v>36</v>
      </c>
      <c r="U1400" s="1" t="s">
        <v>7768</v>
      </c>
      <c r="V1400" s="1" t="s">
        <v>7769</v>
      </c>
      <c r="W1400" s="1" t="s">
        <v>91</v>
      </c>
      <c r="X1400" s="1">
        <v>10001354</v>
      </c>
      <c r="Z1400" s="1" t="s">
        <v>7770</v>
      </c>
      <c r="AA1400" s="1" t="s">
        <v>41</v>
      </c>
    </row>
    <row r="1401" spans="1:28" x14ac:dyDescent="0.3">
      <c r="A1401" s="1">
        <v>2021</v>
      </c>
      <c r="B1401" s="1" t="s">
        <v>7760</v>
      </c>
      <c r="C1401" s="1" t="s">
        <v>3112</v>
      </c>
      <c r="D1401" s="1" t="s">
        <v>7761</v>
      </c>
      <c r="E1401" s="1" t="s">
        <v>8855</v>
      </c>
      <c r="F1401" s="1" t="s">
        <v>66</v>
      </c>
      <c r="G1401" s="1" t="s">
        <v>7771</v>
      </c>
      <c r="H1401" s="1" t="s">
        <v>7763</v>
      </c>
      <c r="I1401" s="1" t="s">
        <v>7772</v>
      </c>
      <c r="J1401" s="1">
        <f t="shared" si="50"/>
        <v>72</v>
      </c>
      <c r="K1401" s="1">
        <f t="shared" si="51"/>
        <v>0.4861111111111111</v>
      </c>
      <c r="L1401" s="1" t="s">
        <v>7773</v>
      </c>
      <c r="M1401" s="1">
        <v>27.5</v>
      </c>
      <c r="N1401" s="1" t="s">
        <v>7766</v>
      </c>
      <c r="O1401" s="1">
        <v>40</v>
      </c>
      <c r="P1401" s="1" t="s">
        <v>7767</v>
      </c>
      <c r="Q1401" s="1" t="s">
        <v>33</v>
      </c>
      <c r="R1401" s="1" t="s">
        <v>103</v>
      </c>
      <c r="S1401" s="1" t="s">
        <v>59</v>
      </c>
      <c r="T1401" s="1" t="s">
        <v>36</v>
      </c>
      <c r="U1401" s="1" t="s">
        <v>7768</v>
      </c>
      <c r="V1401" s="1" t="s">
        <v>38</v>
      </c>
      <c r="W1401" s="1" t="s">
        <v>91</v>
      </c>
      <c r="X1401" s="1">
        <v>10001355</v>
      </c>
      <c r="Z1401" s="1" t="s">
        <v>7770</v>
      </c>
      <c r="AA1401" s="1" t="s">
        <v>41</v>
      </c>
    </row>
    <row r="1402" spans="1:28" x14ac:dyDescent="0.3">
      <c r="A1402" s="1">
        <v>2021</v>
      </c>
      <c r="B1402" s="1" t="s">
        <v>7774</v>
      </c>
      <c r="C1402" s="1" t="s">
        <v>154</v>
      </c>
      <c r="D1402" s="1" t="s">
        <v>7775</v>
      </c>
      <c r="E1402" s="1" t="s">
        <v>8856</v>
      </c>
      <c r="F1402" s="1" t="s">
        <v>117</v>
      </c>
      <c r="G1402" s="1" t="s">
        <v>7776</v>
      </c>
      <c r="H1402" s="1" t="s">
        <v>7777</v>
      </c>
      <c r="I1402" s="1" t="s">
        <v>7778</v>
      </c>
      <c r="J1402" s="1">
        <f t="shared" si="50"/>
        <v>80</v>
      </c>
      <c r="K1402" s="1">
        <f t="shared" si="51"/>
        <v>0.6</v>
      </c>
      <c r="L1402" s="1" t="s">
        <v>7779</v>
      </c>
      <c r="M1402" s="1">
        <v>2.85</v>
      </c>
      <c r="N1402" s="1" t="s">
        <v>7780</v>
      </c>
      <c r="O1402" s="1">
        <v>40</v>
      </c>
      <c r="P1402" s="1" t="s">
        <v>7781</v>
      </c>
      <c r="Q1402" s="1" t="s">
        <v>33</v>
      </c>
      <c r="R1402" s="1" t="s">
        <v>315</v>
      </c>
      <c r="S1402" s="1" t="s">
        <v>391</v>
      </c>
      <c r="T1402" s="1" t="s">
        <v>36</v>
      </c>
      <c r="U1402" s="1" t="s">
        <v>7782</v>
      </c>
      <c r="W1402" s="1" t="s">
        <v>7783</v>
      </c>
      <c r="X1402" s="1">
        <v>10001356</v>
      </c>
      <c r="Z1402" s="1" t="s">
        <v>7784</v>
      </c>
      <c r="AA1402" s="1" t="s">
        <v>41</v>
      </c>
    </row>
    <row r="1403" spans="1:28" x14ac:dyDescent="0.3">
      <c r="A1403" s="1">
        <v>2021</v>
      </c>
      <c r="B1403" s="1" t="s">
        <v>7785</v>
      </c>
      <c r="C1403" s="1" t="s">
        <v>4878</v>
      </c>
      <c r="D1403" s="1" t="s">
        <v>7786</v>
      </c>
      <c r="E1403" s="1" t="s">
        <v>7787</v>
      </c>
      <c r="F1403" s="1" t="s">
        <v>66</v>
      </c>
      <c r="G1403" s="1" t="s">
        <v>7788</v>
      </c>
      <c r="H1403" s="1" t="s">
        <v>7789</v>
      </c>
      <c r="I1403" s="1" t="s">
        <v>7790</v>
      </c>
      <c r="J1403" s="1">
        <f t="shared" si="50"/>
        <v>95</v>
      </c>
      <c r="K1403" s="1">
        <f t="shared" si="51"/>
        <v>0.5368421052631579</v>
      </c>
      <c r="L1403" s="1" t="s">
        <v>7791</v>
      </c>
      <c r="M1403" s="1">
        <v>220.86</v>
      </c>
      <c r="N1403" s="1" t="s">
        <v>7792</v>
      </c>
      <c r="O1403" s="1">
        <v>50</v>
      </c>
      <c r="P1403" s="1" t="s">
        <v>7793</v>
      </c>
      <c r="Q1403" s="1" t="s">
        <v>33</v>
      </c>
      <c r="R1403" s="1" t="s">
        <v>103</v>
      </c>
      <c r="S1403" s="1">
        <v>7.4</v>
      </c>
      <c r="T1403" s="1" t="s">
        <v>36</v>
      </c>
      <c r="U1403" s="1" t="s">
        <v>7794</v>
      </c>
      <c r="V1403" s="1" t="s">
        <v>38</v>
      </c>
      <c r="W1403" s="1" t="s">
        <v>7795</v>
      </c>
      <c r="X1403" s="1">
        <v>10001357</v>
      </c>
      <c r="Z1403" s="1" t="s">
        <v>7796</v>
      </c>
      <c r="AA1403" s="1" t="s">
        <v>41</v>
      </c>
      <c r="AB1403" s="1" t="s">
        <v>8857</v>
      </c>
    </row>
    <row r="1404" spans="1:28" x14ac:dyDescent="0.3">
      <c r="A1404" s="1">
        <v>2021</v>
      </c>
      <c r="B1404" s="1" t="s">
        <v>7785</v>
      </c>
      <c r="C1404" s="1" t="s">
        <v>4878</v>
      </c>
      <c r="D1404" s="1" t="s">
        <v>7786</v>
      </c>
      <c r="E1404" s="1" t="s">
        <v>7787</v>
      </c>
      <c r="F1404" s="1" t="s">
        <v>66</v>
      </c>
      <c r="G1404" s="1" t="s">
        <v>7797</v>
      </c>
      <c r="H1404" s="1" t="s">
        <v>7789</v>
      </c>
      <c r="I1404" s="1" t="s">
        <v>7798</v>
      </c>
      <c r="J1404" s="1">
        <f t="shared" si="50"/>
        <v>95</v>
      </c>
      <c r="K1404" s="1">
        <f t="shared" si="51"/>
        <v>0.47368421052631576</v>
      </c>
      <c r="L1404" s="1" t="s">
        <v>7799</v>
      </c>
      <c r="M1404" s="1">
        <v>176.63</v>
      </c>
      <c r="N1404" s="1" t="s">
        <v>7792</v>
      </c>
      <c r="O1404" s="1">
        <v>50</v>
      </c>
      <c r="P1404" s="1" t="s">
        <v>7793</v>
      </c>
      <c r="Q1404" s="1" t="s">
        <v>33</v>
      </c>
      <c r="R1404" s="1" t="s">
        <v>103</v>
      </c>
      <c r="S1404" s="1">
        <v>7.4</v>
      </c>
      <c r="T1404" s="1" t="s">
        <v>36</v>
      </c>
      <c r="U1404" s="1" t="s">
        <v>7794</v>
      </c>
      <c r="V1404" s="1" t="s">
        <v>38</v>
      </c>
      <c r="W1404" s="1" t="s">
        <v>7795</v>
      </c>
      <c r="X1404" s="1">
        <v>10001358</v>
      </c>
      <c r="Z1404" s="1" t="s">
        <v>7796</v>
      </c>
      <c r="AA1404" s="1" t="s">
        <v>41</v>
      </c>
      <c r="AB1404" s="1" t="s">
        <v>8858</v>
      </c>
    </row>
    <row r="1405" spans="1:28" x14ac:dyDescent="0.3">
      <c r="A1405" s="1">
        <v>2021</v>
      </c>
      <c r="B1405" s="1" t="s">
        <v>7785</v>
      </c>
      <c r="C1405" s="1" t="s">
        <v>4878</v>
      </c>
      <c r="D1405" s="1" t="s">
        <v>7786</v>
      </c>
      <c r="E1405" s="1" t="s">
        <v>7787</v>
      </c>
      <c r="F1405" s="1" t="s">
        <v>66</v>
      </c>
      <c r="G1405" s="1" t="s">
        <v>7800</v>
      </c>
      <c r="H1405" s="1" t="s">
        <v>7789</v>
      </c>
      <c r="I1405" s="1" t="s">
        <v>7801</v>
      </c>
      <c r="J1405" s="1">
        <f t="shared" si="50"/>
        <v>102</v>
      </c>
      <c r="K1405" s="1">
        <f t="shared" si="51"/>
        <v>0.58823529411764708</v>
      </c>
      <c r="L1405" s="1" t="s">
        <v>7802</v>
      </c>
      <c r="M1405" s="1">
        <v>278.66000000000003</v>
      </c>
      <c r="N1405" s="1" t="s">
        <v>7792</v>
      </c>
      <c r="O1405" s="1">
        <v>50</v>
      </c>
      <c r="P1405" s="1" t="s">
        <v>7793</v>
      </c>
      <c r="Q1405" s="1" t="s">
        <v>33</v>
      </c>
      <c r="R1405" s="1" t="s">
        <v>103</v>
      </c>
      <c r="S1405" s="1">
        <v>7.4</v>
      </c>
      <c r="T1405" s="1" t="s">
        <v>36</v>
      </c>
      <c r="U1405" s="1" t="s">
        <v>7794</v>
      </c>
      <c r="V1405" s="1" t="s">
        <v>38</v>
      </c>
      <c r="W1405" s="1" t="s">
        <v>7795</v>
      </c>
      <c r="X1405" s="1">
        <v>10001359</v>
      </c>
      <c r="Z1405" s="1" t="s">
        <v>7796</v>
      </c>
      <c r="AA1405" s="1" t="s">
        <v>41</v>
      </c>
    </row>
    <row r="1406" spans="1:28" x14ac:dyDescent="0.3">
      <c r="A1406" s="1">
        <v>2021</v>
      </c>
      <c r="B1406" s="1" t="s">
        <v>7803</v>
      </c>
      <c r="C1406" s="1" t="s">
        <v>7804</v>
      </c>
      <c r="D1406" s="1" t="s">
        <v>7805</v>
      </c>
      <c r="E1406" s="1" t="s">
        <v>8706</v>
      </c>
      <c r="F1406" s="1" t="s">
        <v>66</v>
      </c>
      <c r="G1406" s="1" t="s">
        <v>7806</v>
      </c>
      <c r="H1406" s="1" t="s">
        <v>7807</v>
      </c>
      <c r="I1406" s="1" t="s">
        <v>7808</v>
      </c>
      <c r="J1406" s="1">
        <f t="shared" si="50"/>
        <v>76</v>
      </c>
      <c r="K1406" s="1">
        <f t="shared" si="51"/>
        <v>0.38157894736842107</v>
      </c>
      <c r="L1406" s="1" t="s">
        <v>7809</v>
      </c>
      <c r="M1406" s="1">
        <v>16.2</v>
      </c>
      <c r="N1406" s="1" t="s">
        <v>7810</v>
      </c>
      <c r="O1406" s="1">
        <v>40</v>
      </c>
      <c r="P1406" s="1" t="s">
        <v>7811</v>
      </c>
      <c r="Q1406" s="1" t="s">
        <v>33</v>
      </c>
      <c r="R1406" s="1" t="s">
        <v>103</v>
      </c>
      <c r="S1406" s="1">
        <v>7.4</v>
      </c>
      <c r="T1406" s="1" t="s">
        <v>36</v>
      </c>
      <c r="U1406" s="1" t="s">
        <v>7812</v>
      </c>
      <c r="V1406" s="1" t="s">
        <v>38</v>
      </c>
      <c r="W1406" s="1" t="s">
        <v>7746</v>
      </c>
      <c r="X1406" s="1">
        <v>10001360</v>
      </c>
      <c r="Z1406" s="1" t="s">
        <v>7813</v>
      </c>
      <c r="AA1406" s="1" t="s">
        <v>41</v>
      </c>
    </row>
    <row r="1407" spans="1:28" x14ac:dyDescent="0.3">
      <c r="A1407" s="1">
        <v>2021</v>
      </c>
      <c r="B1407" s="1" t="s">
        <v>7814</v>
      </c>
      <c r="C1407" s="1" t="s">
        <v>2682</v>
      </c>
      <c r="D1407" s="1" t="s">
        <v>7815</v>
      </c>
      <c r="E1407" s="1" t="s">
        <v>8859</v>
      </c>
      <c r="F1407" s="1" t="s">
        <v>66</v>
      </c>
      <c r="G1407" s="1" t="s">
        <v>7816</v>
      </c>
      <c r="H1407" s="1" t="s">
        <v>7817</v>
      </c>
      <c r="I1407" s="1" t="s">
        <v>7818</v>
      </c>
      <c r="J1407" s="1">
        <f t="shared" si="50"/>
        <v>85</v>
      </c>
      <c r="K1407" s="1">
        <f t="shared" si="51"/>
        <v>0.51764705882352946</v>
      </c>
      <c r="L1407" s="1" t="s">
        <v>7819</v>
      </c>
      <c r="M1407" s="1">
        <v>314</v>
      </c>
      <c r="N1407" s="1" t="s">
        <v>7820</v>
      </c>
      <c r="O1407" s="1">
        <v>40</v>
      </c>
      <c r="P1407" s="1" t="s">
        <v>7821</v>
      </c>
      <c r="Q1407" s="1" t="s">
        <v>33</v>
      </c>
      <c r="R1407" s="1" t="s">
        <v>34</v>
      </c>
      <c r="S1407" s="1" t="s">
        <v>73</v>
      </c>
      <c r="T1407" s="1" t="s">
        <v>36</v>
      </c>
      <c r="U1407" s="1" t="s">
        <v>7822</v>
      </c>
      <c r="V1407" s="1" t="s">
        <v>38</v>
      </c>
      <c r="W1407" s="1" t="s">
        <v>7823</v>
      </c>
      <c r="X1407" s="1">
        <v>10001361</v>
      </c>
      <c r="Z1407" s="1" t="s">
        <v>7824</v>
      </c>
      <c r="AA1407" s="1" t="s">
        <v>41</v>
      </c>
    </row>
    <row r="1408" spans="1:28" x14ac:dyDescent="0.3">
      <c r="A1408" s="1">
        <v>2021</v>
      </c>
      <c r="B1408" s="1" t="s">
        <v>7814</v>
      </c>
      <c r="C1408" s="1" t="s">
        <v>2682</v>
      </c>
      <c r="D1408" s="1" t="s">
        <v>7815</v>
      </c>
      <c r="E1408" s="1" t="s">
        <v>8859</v>
      </c>
      <c r="F1408" s="1" t="s">
        <v>66</v>
      </c>
      <c r="G1408" s="1" t="s">
        <v>7825</v>
      </c>
      <c r="H1408" s="1" t="s">
        <v>7826</v>
      </c>
      <c r="I1408" s="1" t="s">
        <v>7827</v>
      </c>
      <c r="J1408" s="1">
        <f t="shared" si="50"/>
        <v>85</v>
      </c>
      <c r="K1408" s="1">
        <f t="shared" si="51"/>
        <v>0.54117647058823526</v>
      </c>
      <c r="L1408" s="1" t="s">
        <v>7828</v>
      </c>
      <c r="M1408" s="1">
        <v>23</v>
      </c>
      <c r="N1408" s="1" t="s">
        <v>7829</v>
      </c>
      <c r="O1408" s="1">
        <v>40</v>
      </c>
      <c r="P1408" s="1" t="s">
        <v>7821</v>
      </c>
      <c r="Q1408" s="1" t="s">
        <v>33</v>
      </c>
      <c r="R1408" s="1" t="s">
        <v>34</v>
      </c>
      <c r="S1408" s="1" t="s">
        <v>73</v>
      </c>
      <c r="T1408" s="1" t="s">
        <v>36</v>
      </c>
      <c r="U1408" s="1" t="s">
        <v>7822</v>
      </c>
      <c r="V1408" s="1" t="s">
        <v>38</v>
      </c>
      <c r="W1408" s="1" t="s">
        <v>7823</v>
      </c>
      <c r="X1408" s="1">
        <v>10001362</v>
      </c>
      <c r="Z1408" s="1" t="s">
        <v>7824</v>
      </c>
      <c r="AA1408" s="1" t="s">
        <v>41</v>
      </c>
    </row>
    <row r="1409" spans="1:28" x14ac:dyDescent="0.3">
      <c r="A1409" s="1">
        <v>2021</v>
      </c>
      <c r="B1409" s="1" t="s">
        <v>7814</v>
      </c>
      <c r="C1409" s="1" t="s">
        <v>2682</v>
      </c>
      <c r="D1409" s="1" t="s">
        <v>7815</v>
      </c>
      <c r="E1409" s="1" t="s">
        <v>8707</v>
      </c>
      <c r="F1409" s="1" t="s">
        <v>66</v>
      </c>
      <c r="G1409" s="1" t="s">
        <v>7830</v>
      </c>
      <c r="H1409" s="1" t="s">
        <v>7831</v>
      </c>
      <c r="I1409" s="1" t="s">
        <v>7832</v>
      </c>
      <c r="J1409" s="1">
        <f t="shared" si="50"/>
        <v>76</v>
      </c>
      <c r="K1409" s="1">
        <f t="shared" si="51"/>
        <v>0.5</v>
      </c>
      <c r="L1409" s="1" t="s">
        <v>7833</v>
      </c>
      <c r="M1409" s="1">
        <v>0.56999999999999995</v>
      </c>
      <c r="N1409" s="1" t="s">
        <v>5301</v>
      </c>
      <c r="O1409" s="1">
        <v>40</v>
      </c>
      <c r="P1409" s="1" t="s">
        <v>7821</v>
      </c>
      <c r="Q1409" s="1" t="s">
        <v>33</v>
      </c>
      <c r="R1409" s="1" t="s">
        <v>34</v>
      </c>
      <c r="S1409" s="1" t="s">
        <v>73</v>
      </c>
      <c r="T1409" s="1" t="s">
        <v>36</v>
      </c>
      <c r="U1409" s="1" t="s">
        <v>7822</v>
      </c>
      <c r="V1409" s="1" t="s">
        <v>38</v>
      </c>
      <c r="W1409" s="1" t="s">
        <v>7823</v>
      </c>
      <c r="X1409" s="1">
        <v>10001363</v>
      </c>
      <c r="Z1409" s="1" t="s">
        <v>7824</v>
      </c>
      <c r="AA1409" s="1" t="s">
        <v>41</v>
      </c>
    </row>
    <row r="1410" spans="1:28" x14ac:dyDescent="0.3">
      <c r="A1410" s="1">
        <v>2021</v>
      </c>
      <c r="B1410" s="1" t="s">
        <v>7834</v>
      </c>
      <c r="C1410" s="1" t="s">
        <v>7835</v>
      </c>
      <c r="D1410" s="1" t="s">
        <v>7836</v>
      </c>
      <c r="E1410" s="1" t="s">
        <v>8708</v>
      </c>
      <c r="F1410" s="1" t="s">
        <v>66</v>
      </c>
      <c r="G1410" s="1" t="s">
        <v>7837</v>
      </c>
      <c r="H1410" s="1" t="s">
        <v>7838</v>
      </c>
      <c r="I1410" s="1" t="s">
        <v>7839</v>
      </c>
      <c r="J1410" s="1">
        <f t="shared" si="50"/>
        <v>71</v>
      </c>
      <c r="K1410" s="1">
        <f t="shared" si="51"/>
        <v>0.57746478873239437</v>
      </c>
      <c r="L1410" s="1" t="s">
        <v>7840</v>
      </c>
      <c r="M1410" s="1">
        <v>80.12</v>
      </c>
      <c r="N1410" s="1" t="s">
        <v>7841</v>
      </c>
      <c r="O1410" s="1">
        <v>35</v>
      </c>
      <c r="P1410" s="1" t="s">
        <v>7842</v>
      </c>
      <c r="Q1410" s="1" t="s">
        <v>33</v>
      </c>
      <c r="R1410" s="1" t="s">
        <v>103</v>
      </c>
      <c r="S1410" s="1">
        <v>7</v>
      </c>
      <c r="T1410" s="1" t="s">
        <v>36</v>
      </c>
      <c r="U1410" s="1" t="s">
        <v>7843</v>
      </c>
      <c r="V1410" s="1" t="s">
        <v>38</v>
      </c>
      <c r="W1410" s="1" t="s">
        <v>7844</v>
      </c>
      <c r="X1410" s="1">
        <v>10001364</v>
      </c>
      <c r="Z1410" s="1" t="s">
        <v>7845</v>
      </c>
      <c r="AA1410" s="1" t="s">
        <v>41</v>
      </c>
    </row>
    <row r="1411" spans="1:28" x14ac:dyDescent="0.3">
      <c r="A1411" s="1">
        <v>2021</v>
      </c>
      <c r="B1411" s="1" t="s">
        <v>7834</v>
      </c>
      <c r="C1411" s="1" t="s">
        <v>7835</v>
      </c>
      <c r="D1411" s="1" t="s">
        <v>7836</v>
      </c>
      <c r="E1411" s="1" t="s">
        <v>7846</v>
      </c>
      <c r="F1411" s="1" t="s">
        <v>66</v>
      </c>
      <c r="G1411" s="1" t="s">
        <v>7837</v>
      </c>
      <c r="H1411" s="1" t="s">
        <v>7847</v>
      </c>
      <c r="I1411" s="1" t="s">
        <v>7839</v>
      </c>
      <c r="J1411" s="1">
        <f t="shared" si="50"/>
        <v>71</v>
      </c>
      <c r="K1411" s="1">
        <f t="shared" si="51"/>
        <v>0.57746478873239437</v>
      </c>
      <c r="L1411" s="1" t="s">
        <v>7848</v>
      </c>
      <c r="M1411" s="1">
        <v>35.17</v>
      </c>
      <c r="N1411" s="1" t="s">
        <v>7841</v>
      </c>
      <c r="O1411" s="1">
        <v>35</v>
      </c>
      <c r="P1411" s="1" t="s">
        <v>7842</v>
      </c>
      <c r="Q1411" s="1" t="s">
        <v>33</v>
      </c>
      <c r="R1411" s="1" t="s">
        <v>103</v>
      </c>
      <c r="S1411" s="1">
        <v>7</v>
      </c>
      <c r="T1411" s="1" t="s">
        <v>36</v>
      </c>
      <c r="U1411" s="1" t="s">
        <v>7843</v>
      </c>
      <c r="V1411" s="1" t="s">
        <v>38</v>
      </c>
      <c r="W1411" s="1" t="s">
        <v>7844</v>
      </c>
      <c r="X1411" s="1">
        <v>10001364</v>
      </c>
      <c r="Z1411" s="1" t="s">
        <v>7845</v>
      </c>
      <c r="AA1411" s="1" t="s">
        <v>41</v>
      </c>
    </row>
    <row r="1412" spans="1:28" x14ac:dyDescent="0.3">
      <c r="A1412" s="1">
        <v>2021</v>
      </c>
      <c r="B1412" s="1" t="s">
        <v>7834</v>
      </c>
      <c r="C1412" s="1" t="s">
        <v>7835</v>
      </c>
      <c r="D1412" s="1" t="s">
        <v>7836</v>
      </c>
      <c r="E1412" s="1" t="s">
        <v>7846</v>
      </c>
      <c r="F1412" s="1" t="s">
        <v>66</v>
      </c>
      <c r="G1412" s="1" t="s">
        <v>7837</v>
      </c>
      <c r="H1412" s="1" t="s">
        <v>7849</v>
      </c>
      <c r="I1412" s="1" t="s">
        <v>7839</v>
      </c>
      <c r="J1412" s="1">
        <f t="shared" si="50"/>
        <v>71</v>
      </c>
      <c r="K1412" s="1">
        <f t="shared" si="51"/>
        <v>0.57746478873239437</v>
      </c>
      <c r="L1412" s="1" t="s">
        <v>7850</v>
      </c>
      <c r="M1412" s="1">
        <v>101.19</v>
      </c>
      <c r="N1412" s="1" t="s">
        <v>7841</v>
      </c>
      <c r="O1412" s="1">
        <v>35</v>
      </c>
      <c r="P1412" s="1" t="s">
        <v>7842</v>
      </c>
      <c r="Q1412" s="1" t="s">
        <v>33</v>
      </c>
      <c r="R1412" s="1" t="s">
        <v>103</v>
      </c>
      <c r="S1412" s="1">
        <v>7</v>
      </c>
      <c r="T1412" s="1" t="s">
        <v>36</v>
      </c>
      <c r="U1412" s="1" t="s">
        <v>7843</v>
      </c>
      <c r="V1412" s="1" t="s">
        <v>38</v>
      </c>
      <c r="W1412" s="1" t="s">
        <v>7844</v>
      </c>
      <c r="X1412" s="1">
        <v>10001364</v>
      </c>
      <c r="Z1412" s="1" t="s">
        <v>7845</v>
      </c>
      <c r="AA1412" s="1" t="s">
        <v>41</v>
      </c>
    </row>
    <row r="1413" spans="1:28" x14ac:dyDescent="0.3">
      <c r="A1413" s="1">
        <v>2021</v>
      </c>
      <c r="B1413" s="1" t="s">
        <v>7851</v>
      </c>
      <c r="C1413" s="1" t="s">
        <v>4767</v>
      </c>
      <c r="D1413" s="1" t="s">
        <v>7852</v>
      </c>
      <c r="E1413" s="1" t="s">
        <v>7853</v>
      </c>
      <c r="F1413" s="1" t="s">
        <v>66</v>
      </c>
      <c r="G1413" s="1" t="s">
        <v>7854</v>
      </c>
      <c r="H1413" s="1" t="s">
        <v>7855</v>
      </c>
      <c r="I1413" s="1" t="s">
        <v>7856</v>
      </c>
      <c r="J1413" s="1">
        <f t="shared" si="50"/>
        <v>95</v>
      </c>
      <c r="K1413" s="1">
        <f t="shared" si="51"/>
        <v>0.54736842105263162</v>
      </c>
      <c r="L1413" s="1" t="s">
        <v>7857</v>
      </c>
      <c r="M1413" s="1">
        <v>191</v>
      </c>
      <c r="N1413" s="1" t="s">
        <v>7858</v>
      </c>
      <c r="O1413" s="1">
        <v>50</v>
      </c>
      <c r="P1413" s="1" t="s">
        <v>7859</v>
      </c>
      <c r="Q1413" s="1" t="s">
        <v>33</v>
      </c>
      <c r="R1413" s="1" t="s">
        <v>315</v>
      </c>
      <c r="S1413" s="1" t="s">
        <v>59</v>
      </c>
      <c r="T1413" s="1" t="s">
        <v>36</v>
      </c>
      <c r="U1413" s="1" t="s">
        <v>7860</v>
      </c>
      <c r="V1413" s="1" t="s">
        <v>38</v>
      </c>
      <c r="W1413" s="1" t="s">
        <v>8860</v>
      </c>
      <c r="X1413" s="1">
        <v>10001365</v>
      </c>
      <c r="Z1413" s="1" t="s">
        <v>7861</v>
      </c>
      <c r="AA1413" s="1" t="s">
        <v>41</v>
      </c>
    </row>
    <row r="1414" spans="1:28" x14ac:dyDescent="0.3">
      <c r="A1414" s="1">
        <v>2021</v>
      </c>
      <c r="B1414" s="1" t="s">
        <v>7851</v>
      </c>
      <c r="C1414" s="1" t="s">
        <v>4767</v>
      </c>
      <c r="D1414" s="1" t="s">
        <v>7852</v>
      </c>
      <c r="E1414" s="1" t="s">
        <v>7853</v>
      </c>
      <c r="F1414" s="1" t="s">
        <v>66</v>
      </c>
      <c r="G1414" s="1" t="s">
        <v>7862</v>
      </c>
      <c r="H1414" s="1" t="s">
        <v>7855</v>
      </c>
      <c r="I1414" s="1" t="s">
        <v>7863</v>
      </c>
      <c r="J1414" s="1">
        <f t="shared" si="50"/>
        <v>95</v>
      </c>
      <c r="K1414" s="1">
        <f t="shared" si="51"/>
        <v>0.5368421052631579</v>
      </c>
      <c r="L1414" s="1" t="s">
        <v>7864</v>
      </c>
      <c r="M1414" s="1">
        <v>497</v>
      </c>
      <c r="N1414" s="1" t="s">
        <v>7858</v>
      </c>
      <c r="O1414" s="1">
        <v>50</v>
      </c>
      <c r="P1414" s="1" t="s">
        <v>7859</v>
      </c>
      <c r="Q1414" s="1" t="s">
        <v>33</v>
      </c>
      <c r="R1414" s="1" t="s">
        <v>315</v>
      </c>
      <c r="S1414" s="1" t="s">
        <v>59</v>
      </c>
      <c r="T1414" s="1" t="s">
        <v>36</v>
      </c>
      <c r="U1414" s="1" t="s">
        <v>7860</v>
      </c>
      <c r="V1414" s="1" t="s">
        <v>38</v>
      </c>
      <c r="W1414" s="1" t="s">
        <v>8860</v>
      </c>
      <c r="X1414" s="1">
        <v>10001366</v>
      </c>
      <c r="Z1414" s="1" t="s">
        <v>7865</v>
      </c>
      <c r="AA1414" s="1" t="s">
        <v>41</v>
      </c>
    </row>
    <row r="1415" spans="1:28" x14ac:dyDescent="0.3">
      <c r="A1415" s="1">
        <v>2021</v>
      </c>
      <c r="B1415" s="1" t="s">
        <v>7866</v>
      </c>
      <c r="C1415" s="1" t="s">
        <v>5627</v>
      </c>
      <c r="D1415" s="1" t="s">
        <v>7867</v>
      </c>
      <c r="E1415" s="1" t="s">
        <v>7853</v>
      </c>
      <c r="F1415" s="1" t="s">
        <v>66</v>
      </c>
      <c r="G1415" s="1" t="s">
        <v>855</v>
      </c>
      <c r="H1415" s="1" t="s">
        <v>7868</v>
      </c>
      <c r="I1415" s="1" t="s">
        <v>7869</v>
      </c>
      <c r="J1415" s="1">
        <f t="shared" si="50"/>
        <v>90</v>
      </c>
      <c r="K1415" s="1">
        <f t="shared" si="51"/>
        <v>0.48888888888888887</v>
      </c>
      <c r="L1415" s="1" t="s">
        <v>7870</v>
      </c>
      <c r="M1415" s="1">
        <v>44.3</v>
      </c>
      <c r="N1415" s="1" t="s">
        <v>7871</v>
      </c>
      <c r="O1415" s="1">
        <v>49</v>
      </c>
      <c r="P1415" s="1" t="s">
        <v>7872</v>
      </c>
      <c r="Q1415" s="1" t="s">
        <v>297</v>
      </c>
      <c r="R1415" s="1" t="s">
        <v>103</v>
      </c>
      <c r="S1415" s="1">
        <v>7.4</v>
      </c>
      <c r="T1415" s="1" t="s">
        <v>36</v>
      </c>
      <c r="U1415" s="1" t="s">
        <v>7860</v>
      </c>
      <c r="V1415" s="1" t="s">
        <v>38</v>
      </c>
      <c r="W1415" s="1" t="s">
        <v>91</v>
      </c>
      <c r="X1415" s="1">
        <v>10001367</v>
      </c>
      <c r="Z1415" s="1" t="s">
        <v>7873</v>
      </c>
      <c r="AA1415" s="1" t="s">
        <v>41</v>
      </c>
    </row>
    <row r="1416" spans="1:28" x14ac:dyDescent="0.3">
      <c r="A1416" s="1">
        <v>2021</v>
      </c>
      <c r="B1416" s="1" t="s">
        <v>7866</v>
      </c>
      <c r="C1416" s="1" t="s">
        <v>5627</v>
      </c>
      <c r="D1416" s="1" t="s">
        <v>7867</v>
      </c>
      <c r="E1416" s="1" t="s">
        <v>7853</v>
      </c>
      <c r="F1416" s="1" t="s">
        <v>66</v>
      </c>
      <c r="G1416" s="1" t="s">
        <v>865</v>
      </c>
      <c r="H1416" s="1" t="s">
        <v>7868</v>
      </c>
      <c r="I1416" s="1" t="s">
        <v>7874</v>
      </c>
      <c r="J1416" s="1">
        <f t="shared" si="50"/>
        <v>90</v>
      </c>
      <c r="K1416" s="1">
        <f t="shared" si="51"/>
        <v>0.5444444444444444</v>
      </c>
      <c r="L1416" s="1" t="s">
        <v>7875</v>
      </c>
      <c r="M1416" s="1">
        <v>17.7</v>
      </c>
      <c r="N1416" s="1" t="s">
        <v>7871</v>
      </c>
      <c r="O1416" s="1">
        <v>49</v>
      </c>
      <c r="P1416" s="1" t="s">
        <v>7872</v>
      </c>
      <c r="Q1416" s="1" t="s">
        <v>297</v>
      </c>
      <c r="R1416" s="1" t="s">
        <v>103</v>
      </c>
      <c r="S1416" s="1">
        <v>7.4</v>
      </c>
      <c r="T1416" s="1" t="s">
        <v>36</v>
      </c>
      <c r="U1416" s="1" t="s">
        <v>7860</v>
      </c>
      <c r="V1416" s="1" t="s">
        <v>38</v>
      </c>
      <c r="W1416" s="1" t="s">
        <v>91</v>
      </c>
      <c r="X1416" s="1">
        <v>10001368</v>
      </c>
      <c r="Z1416" s="1" t="s">
        <v>7873</v>
      </c>
      <c r="AA1416" s="1" t="s">
        <v>41</v>
      </c>
    </row>
    <row r="1417" spans="1:28" x14ac:dyDescent="0.3">
      <c r="A1417" s="1">
        <v>2021</v>
      </c>
      <c r="B1417" s="1" t="s">
        <v>7876</v>
      </c>
      <c r="C1417" s="1" t="s">
        <v>7877</v>
      </c>
      <c r="D1417" s="1" t="s">
        <v>7878</v>
      </c>
      <c r="E1417" s="1" t="s">
        <v>7886</v>
      </c>
      <c r="F1417" s="1" t="s">
        <v>66</v>
      </c>
      <c r="G1417" s="1" t="s">
        <v>7879</v>
      </c>
      <c r="H1417" s="1" t="s">
        <v>7868</v>
      </c>
      <c r="I1417" s="1" t="s">
        <v>7880</v>
      </c>
      <c r="J1417" s="1">
        <f t="shared" si="50"/>
        <v>74</v>
      </c>
      <c r="K1417" s="1">
        <f t="shared" si="51"/>
        <v>0.67567567567567566</v>
      </c>
      <c r="L1417" s="1" t="s">
        <v>7881</v>
      </c>
      <c r="M1417" s="1">
        <v>45.82</v>
      </c>
      <c r="N1417" s="1" t="s">
        <v>7882</v>
      </c>
      <c r="O1417" s="1">
        <v>35</v>
      </c>
      <c r="P1417" s="1" t="s">
        <v>7883</v>
      </c>
      <c r="Q1417" s="1" t="s">
        <v>33</v>
      </c>
      <c r="R1417" s="1" t="s">
        <v>103</v>
      </c>
      <c r="S1417" s="1" t="s">
        <v>391</v>
      </c>
      <c r="T1417" s="1" t="s">
        <v>36</v>
      </c>
      <c r="U1417" s="1" t="s">
        <v>7884</v>
      </c>
      <c r="V1417" s="1" t="s">
        <v>38</v>
      </c>
      <c r="W1417" s="1" t="s">
        <v>91</v>
      </c>
      <c r="X1417" s="1">
        <v>10001369</v>
      </c>
      <c r="Z1417" s="1" t="s">
        <v>7885</v>
      </c>
      <c r="AA1417" s="1" t="s">
        <v>41</v>
      </c>
    </row>
    <row r="1418" spans="1:28" x14ac:dyDescent="0.3">
      <c r="A1418" s="1">
        <v>2021</v>
      </c>
      <c r="B1418" s="1" t="s">
        <v>7876</v>
      </c>
      <c r="C1418" s="1" t="s">
        <v>7877</v>
      </c>
      <c r="D1418" s="1" t="s">
        <v>7878</v>
      </c>
      <c r="E1418" s="1" t="s">
        <v>7886</v>
      </c>
      <c r="F1418" s="1" t="s">
        <v>66</v>
      </c>
      <c r="G1418" s="1" t="s">
        <v>7887</v>
      </c>
      <c r="H1418" s="1" t="s">
        <v>7888</v>
      </c>
      <c r="I1418" s="1" t="s">
        <v>7889</v>
      </c>
      <c r="J1418" s="1">
        <f t="shared" si="50"/>
        <v>74</v>
      </c>
      <c r="K1418" s="1">
        <f t="shared" si="51"/>
        <v>0.64864864864864868</v>
      </c>
      <c r="L1418" s="1" t="s">
        <v>7890</v>
      </c>
      <c r="M1418" s="1">
        <v>60.06</v>
      </c>
      <c r="N1418" s="1" t="s">
        <v>7882</v>
      </c>
      <c r="O1418" s="1">
        <v>35</v>
      </c>
      <c r="P1418" s="1" t="s">
        <v>7883</v>
      </c>
      <c r="Q1418" s="1" t="s">
        <v>33</v>
      </c>
      <c r="R1418" s="1" t="s">
        <v>103</v>
      </c>
      <c r="S1418" s="1" t="s">
        <v>391</v>
      </c>
      <c r="T1418" s="1" t="s">
        <v>36</v>
      </c>
      <c r="U1418" s="1" t="s">
        <v>7884</v>
      </c>
      <c r="V1418" s="1" t="s">
        <v>38</v>
      </c>
      <c r="W1418" s="1" t="s">
        <v>91</v>
      </c>
      <c r="X1418" s="1">
        <v>10001370</v>
      </c>
      <c r="Z1418" s="1" t="s">
        <v>7885</v>
      </c>
      <c r="AA1418" s="1" t="s">
        <v>41</v>
      </c>
    </row>
    <row r="1419" spans="1:28" x14ac:dyDescent="0.3">
      <c r="A1419" s="1">
        <v>2021</v>
      </c>
      <c r="B1419" s="1" t="s">
        <v>7876</v>
      </c>
      <c r="C1419" s="1" t="s">
        <v>7877</v>
      </c>
      <c r="D1419" s="1" t="s">
        <v>7878</v>
      </c>
      <c r="E1419" s="1" t="s">
        <v>7886</v>
      </c>
      <c r="F1419" s="1" t="s">
        <v>66</v>
      </c>
      <c r="G1419" s="1" t="s">
        <v>7891</v>
      </c>
      <c r="H1419" s="1" t="s">
        <v>7888</v>
      </c>
      <c r="I1419" s="1" t="s">
        <v>7892</v>
      </c>
      <c r="J1419" s="1">
        <f t="shared" si="50"/>
        <v>75</v>
      </c>
      <c r="K1419" s="1">
        <f t="shared" si="51"/>
        <v>0.64</v>
      </c>
      <c r="L1419" s="1" t="s">
        <v>7893</v>
      </c>
      <c r="M1419" s="1">
        <v>128.80000000000001</v>
      </c>
      <c r="N1419" s="1" t="s">
        <v>7882</v>
      </c>
      <c r="O1419" s="1">
        <v>35</v>
      </c>
      <c r="P1419" s="1" t="s">
        <v>7883</v>
      </c>
      <c r="Q1419" s="1" t="s">
        <v>33</v>
      </c>
      <c r="R1419" s="1" t="s">
        <v>103</v>
      </c>
      <c r="S1419" s="1" t="s">
        <v>391</v>
      </c>
      <c r="T1419" s="1" t="s">
        <v>36</v>
      </c>
      <c r="U1419" s="1" t="s">
        <v>7884</v>
      </c>
      <c r="V1419" s="1" t="s">
        <v>38</v>
      </c>
      <c r="W1419" s="1" t="s">
        <v>91</v>
      </c>
      <c r="X1419" s="1">
        <v>10001371</v>
      </c>
      <c r="Z1419" s="1" t="s">
        <v>7885</v>
      </c>
      <c r="AA1419" s="1" t="s">
        <v>41</v>
      </c>
    </row>
    <row r="1420" spans="1:28" x14ac:dyDescent="0.3">
      <c r="A1420" s="1">
        <v>2021</v>
      </c>
      <c r="B1420" s="1" t="s">
        <v>7894</v>
      </c>
      <c r="C1420" s="1" t="s">
        <v>7021</v>
      </c>
      <c r="D1420" s="1" t="s">
        <v>7895</v>
      </c>
      <c r="E1420" s="1" t="s">
        <v>7896</v>
      </c>
      <c r="F1420" s="1" t="s">
        <v>66</v>
      </c>
      <c r="G1420" s="1" t="s">
        <v>7897</v>
      </c>
      <c r="H1420" s="1" t="s">
        <v>7898</v>
      </c>
      <c r="I1420" s="1" t="s">
        <v>7899</v>
      </c>
      <c r="J1420" s="1">
        <f t="shared" si="50"/>
        <v>80</v>
      </c>
      <c r="K1420" s="1">
        <f t="shared" si="51"/>
        <v>0.55000000000000004</v>
      </c>
      <c r="L1420" s="1" t="s">
        <v>7900</v>
      </c>
      <c r="M1420" s="1">
        <v>19.3</v>
      </c>
      <c r="N1420" s="1" t="s">
        <v>7901</v>
      </c>
      <c r="O1420" s="1">
        <v>40</v>
      </c>
      <c r="P1420" s="1" t="s">
        <v>7902</v>
      </c>
      <c r="Q1420" s="1" t="s">
        <v>33</v>
      </c>
      <c r="R1420" s="1" t="s">
        <v>34</v>
      </c>
      <c r="S1420" s="1" t="s">
        <v>391</v>
      </c>
      <c r="T1420" s="1" t="s">
        <v>36</v>
      </c>
      <c r="U1420" s="1" t="s">
        <v>7903</v>
      </c>
      <c r="V1420" s="1" t="s">
        <v>38</v>
      </c>
      <c r="W1420" s="1" t="s">
        <v>91</v>
      </c>
      <c r="X1420" s="1">
        <v>10001372</v>
      </c>
      <c r="Z1420" s="1" t="s">
        <v>7904</v>
      </c>
      <c r="AA1420" s="1" t="s">
        <v>41</v>
      </c>
      <c r="AB1420" s="1" t="s">
        <v>8861</v>
      </c>
    </row>
    <row r="1421" spans="1:28" x14ac:dyDescent="0.3">
      <c r="A1421" s="1">
        <v>2021</v>
      </c>
      <c r="B1421" s="1" t="s">
        <v>7905</v>
      </c>
      <c r="C1421" s="1" t="s">
        <v>5627</v>
      </c>
      <c r="D1421" s="1" t="s">
        <v>7906</v>
      </c>
      <c r="E1421" s="1" t="s">
        <v>8709</v>
      </c>
      <c r="F1421" s="1" t="s">
        <v>66</v>
      </c>
      <c r="G1421" s="1" t="s">
        <v>7907</v>
      </c>
      <c r="H1421" s="1" t="s">
        <v>7908</v>
      </c>
      <c r="I1421" s="1" t="s">
        <v>7909</v>
      </c>
      <c r="J1421" s="1">
        <f t="shared" si="50"/>
        <v>78</v>
      </c>
      <c r="K1421" s="1">
        <f t="shared" si="51"/>
        <v>0.5641025641025641</v>
      </c>
      <c r="L1421" s="1" t="s">
        <v>7910</v>
      </c>
      <c r="M1421" s="1">
        <v>0.66200000000000003</v>
      </c>
      <c r="N1421" s="1" t="s">
        <v>7911</v>
      </c>
      <c r="O1421" s="1">
        <v>40</v>
      </c>
      <c r="P1421" s="1" t="s">
        <v>6935</v>
      </c>
      <c r="Q1421" s="1" t="s">
        <v>57</v>
      </c>
      <c r="R1421" s="1" t="s">
        <v>103</v>
      </c>
      <c r="S1421" s="1">
        <v>7.4</v>
      </c>
      <c r="T1421" s="1" t="s">
        <v>36</v>
      </c>
      <c r="U1421" s="1" t="s">
        <v>7912</v>
      </c>
      <c r="V1421" s="1" t="s">
        <v>38</v>
      </c>
      <c r="W1421" s="1" t="s">
        <v>91</v>
      </c>
      <c r="X1421" s="1">
        <v>10001373</v>
      </c>
      <c r="Z1421" s="1" t="s">
        <v>7913</v>
      </c>
      <c r="AA1421" s="1" t="s">
        <v>41</v>
      </c>
    </row>
    <row r="1422" spans="1:28" x14ac:dyDescent="0.3">
      <c r="A1422" s="1">
        <v>2021</v>
      </c>
      <c r="B1422" s="1" t="s">
        <v>7914</v>
      </c>
      <c r="C1422" s="1" t="s">
        <v>3071</v>
      </c>
      <c r="D1422" s="1" t="s">
        <v>7915</v>
      </c>
      <c r="E1422" s="1" t="s">
        <v>7916</v>
      </c>
      <c r="F1422" s="1" t="s">
        <v>66</v>
      </c>
      <c r="G1422" s="1" t="s">
        <v>7917</v>
      </c>
      <c r="H1422" s="1" t="s">
        <v>7918</v>
      </c>
      <c r="I1422" s="1" t="s">
        <v>7919</v>
      </c>
      <c r="J1422" s="1">
        <f t="shared" si="50"/>
        <v>77</v>
      </c>
      <c r="K1422" s="1">
        <f t="shared" si="51"/>
        <v>0.46753246753246752</v>
      </c>
      <c r="L1422" s="1" t="s">
        <v>7920</v>
      </c>
      <c r="M1422" s="1">
        <v>21.3</v>
      </c>
      <c r="N1422" s="1" t="s">
        <v>7921</v>
      </c>
      <c r="O1422" s="1">
        <v>30</v>
      </c>
      <c r="P1422" s="1" t="s">
        <v>6585</v>
      </c>
      <c r="Q1422" s="1" t="s">
        <v>33</v>
      </c>
      <c r="R1422" s="1" t="s">
        <v>34</v>
      </c>
      <c r="S1422" s="1" t="s">
        <v>73</v>
      </c>
      <c r="T1422" s="1" t="s">
        <v>36</v>
      </c>
      <c r="U1422" s="1" t="s">
        <v>7922</v>
      </c>
      <c r="V1422" s="1" t="s">
        <v>38</v>
      </c>
      <c r="W1422" s="1" t="s">
        <v>91</v>
      </c>
      <c r="X1422" s="1">
        <v>10001374</v>
      </c>
      <c r="Z1422" s="1" t="s">
        <v>7923</v>
      </c>
      <c r="AA1422" s="1" t="s">
        <v>41</v>
      </c>
    </row>
    <row r="1423" spans="1:28" x14ac:dyDescent="0.3">
      <c r="A1423" s="1">
        <v>2021</v>
      </c>
      <c r="B1423" s="1" t="s">
        <v>7914</v>
      </c>
      <c r="C1423" s="1" t="s">
        <v>3071</v>
      </c>
      <c r="D1423" s="1" t="s">
        <v>7915</v>
      </c>
      <c r="E1423" s="1" t="s">
        <v>7916</v>
      </c>
      <c r="F1423" s="1" t="s">
        <v>66</v>
      </c>
      <c r="G1423" s="1" t="s">
        <v>7924</v>
      </c>
      <c r="H1423" s="1" t="s">
        <v>7918</v>
      </c>
      <c r="I1423" s="1" t="s">
        <v>7925</v>
      </c>
      <c r="J1423" s="1">
        <f t="shared" si="50"/>
        <v>87</v>
      </c>
      <c r="K1423" s="1">
        <f t="shared" si="51"/>
        <v>0.4942528735632184</v>
      </c>
      <c r="L1423" s="1" t="s">
        <v>7926</v>
      </c>
      <c r="M1423" s="1">
        <v>12</v>
      </c>
      <c r="N1423" s="1" t="s">
        <v>3278</v>
      </c>
      <c r="O1423" s="1">
        <v>40</v>
      </c>
      <c r="P1423" s="1" t="s">
        <v>6585</v>
      </c>
      <c r="Q1423" s="1" t="s">
        <v>33</v>
      </c>
      <c r="R1423" s="1" t="s">
        <v>34</v>
      </c>
      <c r="S1423" s="1" t="s">
        <v>73</v>
      </c>
      <c r="T1423" s="1" t="s">
        <v>36</v>
      </c>
      <c r="U1423" s="1" t="s">
        <v>7922</v>
      </c>
      <c r="V1423" s="1" t="s">
        <v>38</v>
      </c>
      <c r="W1423" s="1" t="s">
        <v>91</v>
      </c>
      <c r="X1423" s="1">
        <v>10001375</v>
      </c>
      <c r="Z1423" s="1" t="s">
        <v>7923</v>
      </c>
      <c r="AA1423" s="1" t="s">
        <v>41</v>
      </c>
    </row>
    <row r="1424" spans="1:28" x14ac:dyDescent="0.3">
      <c r="A1424" s="1">
        <v>2021</v>
      </c>
      <c r="B1424" s="1" t="s">
        <v>7914</v>
      </c>
      <c r="C1424" s="1" t="s">
        <v>3071</v>
      </c>
      <c r="D1424" s="1" t="s">
        <v>7915</v>
      </c>
      <c r="E1424" s="1" t="s">
        <v>8710</v>
      </c>
      <c r="F1424" s="1" t="s">
        <v>66</v>
      </c>
      <c r="G1424" s="1" t="s">
        <v>7927</v>
      </c>
      <c r="H1424" s="1" t="s">
        <v>7918</v>
      </c>
      <c r="I1424" s="1" t="s">
        <v>7928</v>
      </c>
      <c r="J1424" s="1">
        <f t="shared" ref="J1424:J1462" si="57">(LEN(I1424)- LEN(SUBSTITUTE(I1424,"G","")))+ (LEN(I1424)-LEN(SUBSTITUTE(I1424,"C",""))) +(LEN(I1424)-LEN(SUBSTITUTE(I1424,"A",""))) +(LEN(I1424)-LEN(SUBSTITUTE(I1424,"T","")))+ (LEN(I1424)-LEN(SUBSTITUTE(I1424,"U",""))) + (LEN(I1424)- LEN(SUBSTITUTE(I1424,"g","")))+ (LEN(I1424)-LEN(SUBSTITUTE(I1424,"c",""))) +(LEN(I1424)-LEN(SUBSTITUTE(I1424,"a",""))) +(LEN(I1424)-LEN(SUBSTITUTE(I1424,"t","")))+ (LEN(I1424)-LEN(SUBSTITUTE(I1424,"u","")))</f>
        <v>97</v>
      </c>
      <c r="K1424" s="1">
        <f t="shared" ref="K1424:K1462" si="58">((LEN(I1424)- LEN(SUBSTITUTE(I1424,"G",""))
)+ (LEN(I1424)- LEN(SUBSTITUTE(I1424,"C",""))
)+ (LEN(I1424)- LEN(SUBSTITUTE(I1424,"g",""))
)+ (LEN(I1424)- LEN(SUBSTITUTE(I1424,"c",""))
))/J1424</f>
        <v>0.4329896907216495</v>
      </c>
      <c r="L1424" s="1" t="s">
        <v>7929</v>
      </c>
      <c r="M1424" s="1">
        <v>10.199999999999999</v>
      </c>
      <c r="N1424" s="1" t="s">
        <v>7930</v>
      </c>
      <c r="O1424" s="1">
        <v>50</v>
      </c>
      <c r="P1424" s="1" t="s">
        <v>6585</v>
      </c>
      <c r="Q1424" s="1" t="s">
        <v>33</v>
      </c>
      <c r="R1424" s="1" t="s">
        <v>34</v>
      </c>
      <c r="S1424" s="1" t="s">
        <v>73</v>
      </c>
      <c r="T1424" s="1" t="s">
        <v>36</v>
      </c>
      <c r="U1424" s="1" t="s">
        <v>7922</v>
      </c>
      <c r="V1424" s="1" t="s">
        <v>38</v>
      </c>
      <c r="W1424" s="1" t="s">
        <v>91</v>
      </c>
      <c r="X1424" s="1">
        <v>10001376</v>
      </c>
      <c r="Z1424" s="1" t="s">
        <v>7923</v>
      </c>
      <c r="AA1424" s="1" t="s">
        <v>41</v>
      </c>
    </row>
    <row r="1425" spans="1:27" x14ac:dyDescent="0.3">
      <c r="A1425" s="1">
        <v>2021</v>
      </c>
      <c r="B1425" s="1" t="s">
        <v>7914</v>
      </c>
      <c r="C1425" s="1" t="s">
        <v>3071</v>
      </c>
      <c r="D1425" s="1" t="s">
        <v>7915</v>
      </c>
      <c r="E1425" s="1" t="s">
        <v>7916</v>
      </c>
      <c r="F1425" s="1" t="s">
        <v>66</v>
      </c>
      <c r="G1425" s="1" t="s">
        <v>7931</v>
      </c>
      <c r="H1425" s="1" t="s">
        <v>7918</v>
      </c>
      <c r="I1425" s="1" t="s">
        <v>7932</v>
      </c>
      <c r="J1425" s="1">
        <f t="shared" si="57"/>
        <v>77</v>
      </c>
      <c r="K1425" s="1">
        <f t="shared" si="58"/>
        <v>0.46753246753246752</v>
      </c>
      <c r="L1425" s="1" t="s">
        <v>7933</v>
      </c>
      <c r="M1425" s="1">
        <v>19.3</v>
      </c>
      <c r="N1425" s="1" t="s">
        <v>7934</v>
      </c>
      <c r="O1425" s="1">
        <v>30</v>
      </c>
      <c r="P1425" s="1" t="s">
        <v>6585</v>
      </c>
      <c r="Q1425" s="1" t="s">
        <v>33</v>
      </c>
      <c r="R1425" s="1" t="s">
        <v>34</v>
      </c>
      <c r="S1425" s="1" t="s">
        <v>73</v>
      </c>
      <c r="T1425" s="1" t="s">
        <v>36</v>
      </c>
      <c r="U1425" s="1" t="s">
        <v>7922</v>
      </c>
      <c r="V1425" s="1" t="s">
        <v>38</v>
      </c>
      <c r="W1425" s="1" t="s">
        <v>91</v>
      </c>
      <c r="X1425" s="1">
        <v>10001377</v>
      </c>
      <c r="Z1425" s="1" t="s">
        <v>7923</v>
      </c>
      <c r="AA1425" s="1" t="s">
        <v>41</v>
      </c>
    </row>
    <row r="1426" spans="1:27" x14ac:dyDescent="0.3">
      <c r="A1426" s="1">
        <v>2021</v>
      </c>
      <c r="B1426" s="1" t="s">
        <v>7935</v>
      </c>
      <c r="C1426" s="1" t="s">
        <v>1572</v>
      </c>
      <c r="D1426" s="1" t="s">
        <v>7936</v>
      </c>
      <c r="E1426" s="1" t="s">
        <v>7937</v>
      </c>
      <c r="F1426" s="1" t="s">
        <v>66</v>
      </c>
      <c r="G1426" s="1" t="s">
        <v>7938</v>
      </c>
      <c r="H1426" s="1" t="s">
        <v>7939</v>
      </c>
      <c r="I1426" s="1" t="s">
        <v>7940</v>
      </c>
      <c r="J1426" s="1">
        <f t="shared" si="57"/>
        <v>76</v>
      </c>
      <c r="K1426" s="1">
        <f t="shared" si="58"/>
        <v>0.53947368421052633</v>
      </c>
      <c r="L1426" s="1" t="s">
        <v>7941</v>
      </c>
      <c r="M1426" s="1">
        <v>6.05</v>
      </c>
      <c r="N1426" s="1" t="s">
        <v>5301</v>
      </c>
      <c r="O1426" s="1">
        <v>40</v>
      </c>
      <c r="P1426" s="1" t="s">
        <v>36</v>
      </c>
      <c r="Q1426" s="1" t="s">
        <v>57</v>
      </c>
      <c r="R1426" s="1" t="s">
        <v>58</v>
      </c>
      <c r="S1426" s="1" t="s">
        <v>59</v>
      </c>
      <c r="T1426" s="1" t="s">
        <v>36</v>
      </c>
      <c r="U1426" s="1" t="s">
        <v>7942</v>
      </c>
      <c r="V1426" s="1" t="s">
        <v>38</v>
      </c>
      <c r="W1426" s="1" t="s">
        <v>7943</v>
      </c>
      <c r="X1426" s="1">
        <v>10001378</v>
      </c>
      <c r="Z1426" s="1" t="s">
        <v>7944</v>
      </c>
      <c r="AA1426" s="1" t="s">
        <v>41</v>
      </c>
    </row>
    <row r="1427" spans="1:27" x14ac:dyDescent="0.3">
      <c r="A1427" s="1">
        <v>2021</v>
      </c>
      <c r="B1427" s="1" t="s">
        <v>7935</v>
      </c>
      <c r="C1427" s="1" t="s">
        <v>1572</v>
      </c>
      <c r="D1427" s="1" t="s">
        <v>7936</v>
      </c>
      <c r="E1427" s="1" t="s">
        <v>7937</v>
      </c>
      <c r="F1427" s="1" t="s">
        <v>66</v>
      </c>
      <c r="G1427" s="1" t="s">
        <v>7945</v>
      </c>
      <c r="H1427" s="1" t="s">
        <v>7939</v>
      </c>
      <c r="I1427" s="1" t="s">
        <v>7946</v>
      </c>
      <c r="J1427" s="1">
        <f t="shared" si="57"/>
        <v>76</v>
      </c>
      <c r="K1427" s="1">
        <f t="shared" si="58"/>
        <v>0.5</v>
      </c>
      <c r="L1427" s="1" t="s">
        <v>7947</v>
      </c>
      <c r="M1427" s="1">
        <v>6.95</v>
      </c>
      <c r="N1427" s="1" t="s">
        <v>5301</v>
      </c>
      <c r="O1427" s="1">
        <v>40</v>
      </c>
      <c r="P1427" s="1" t="s">
        <v>36</v>
      </c>
      <c r="Q1427" s="1" t="s">
        <v>57</v>
      </c>
      <c r="R1427" s="1" t="s">
        <v>58</v>
      </c>
      <c r="S1427" s="1" t="s">
        <v>59</v>
      </c>
      <c r="T1427" s="1" t="s">
        <v>36</v>
      </c>
      <c r="U1427" s="1" t="s">
        <v>7942</v>
      </c>
      <c r="V1427" s="1" t="s">
        <v>38</v>
      </c>
      <c r="W1427" s="1" t="s">
        <v>7943</v>
      </c>
      <c r="X1427" s="1">
        <v>10001379</v>
      </c>
      <c r="Z1427" s="1" t="s">
        <v>7944</v>
      </c>
      <c r="AA1427" s="1" t="s">
        <v>41</v>
      </c>
    </row>
    <row r="1428" spans="1:27" x14ac:dyDescent="0.3">
      <c r="A1428" s="1">
        <v>2021</v>
      </c>
      <c r="B1428" s="1" t="s">
        <v>7935</v>
      </c>
      <c r="C1428" s="1" t="s">
        <v>1572</v>
      </c>
      <c r="D1428" s="1" t="s">
        <v>7936</v>
      </c>
      <c r="E1428" s="1" t="s">
        <v>7937</v>
      </c>
      <c r="F1428" s="1" t="s">
        <v>66</v>
      </c>
      <c r="G1428" s="1" t="s">
        <v>7948</v>
      </c>
      <c r="H1428" s="1" t="s">
        <v>7939</v>
      </c>
      <c r="I1428" s="1" t="s">
        <v>7949</v>
      </c>
      <c r="J1428" s="1">
        <f t="shared" si="57"/>
        <v>76</v>
      </c>
      <c r="K1428" s="1">
        <f t="shared" si="58"/>
        <v>0.57894736842105265</v>
      </c>
      <c r="L1428" s="1" t="s">
        <v>7950</v>
      </c>
      <c r="M1428" s="1">
        <v>7.52</v>
      </c>
      <c r="N1428" s="1" t="s">
        <v>5301</v>
      </c>
      <c r="O1428" s="1">
        <v>40</v>
      </c>
      <c r="P1428" s="1" t="s">
        <v>36</v>
      </c>
      <c r="Q1428" s="1" t="s">
        <v>57</v>
      </c>
      <c r="R1428" s="1" t="s">
        <v>58</v>
      </c>
      <c r="S1428" s="1" t="s">
        <v>59</v>
      </c>
      <c r="T1428" s="1" t="s">
        <v>36</v>
      </c>
      <c r="U1428" s="1" t="s">
        <v>7942</v>
      </c>
      <c r="V1428" s="1" t="s">
        <v>38</v>
      </c>
      <c r="W1428" s="1" t="s">
        <v>7943</v>
      </c>
      <c r="X1428" s="1">
        <v>10001380</v>
      </c>
      <c r="Z1428" s="1" t="s">
        <v>7944</v>
      </c>
      <c r="AA1428" s="1" t="s">
        <v>41</v>
      </c>
    </row>
    <row r="1429" spans="1:27" x14ac:dyDescent="0.3">
      <c r="A1429" s="1">
        <v>2021</v>
      </c>
      <c r="B1429" s="1" t="s">
        <v>7951</v>
      </c>
      <c r="C1429" s="1" t="s">
        <v>7877</v>
      </c>
      <c r="D1429" s="1" t="s">
        <v>7952</v>
      </c>
      <c r="E1429" s="1" t="s">
        <v>7953</v>
      </c>
      <c r="F1429" s="1" t="s">
        <v>66</v>
      </c>
      <c r="G1429" s="1" t="s">
        <v>7954</v>
      </c>
      <c r="H1429" s="1" t="s">
        <v>7955</v>
      </c>
      <c r="I1429" s="1" t="s">
        <v>7956</v>
      </c>
      <c r="J1429" s="1">
        <f t="shared" si="57"/>
        <v>87</v>
      </c>
      <c r="K1429" s="1">
        <f t="shared" si="58"/>
        <v>0.51724137931034486</v>
      </c>
      <c r="L1429" s="1" t="s">
        <v>36</v>
      </c>
      <c r="M1429" s="1" t="str">
        <f>IF(L1429="Not reported","N/A","")</f>
        <v>N/A</v>
      </c>
      <c r="N1429" s="1" t="s">
        <v>7957</v>
      </c>
      <c r="O1429" s="1">
        <v>51</v>
      </c>
      <c r="P1429" s="1" t="s">
        <v>7958</v>
      </c>
      <c r="Q1429" s="1" t="str">
        <f ca="1">IFERROR(__xludf.DUMMYFUNCTION("IFNA(IFS(REGEXMATCH(R1430,""MgCl""),""MgCl"",REGEXMATCH(R1430,""CaCl""),""CaCl"", REGEXMATCH(R1430,""MgCl CaCl""),""MgCl CaCl""),""None"")
"),"MgCl")</f>
        <v>MgCl</v>
      </c>
      <c r="R1429" s="1" t="s">
        <v>103</v>
      </c>
      <c r="S1429" s="1">
        <v>7.4</v>
      </c>
      <c r="T1429" s="1" t="s">
        <v>36</v>
      </c>
      <c r="U1429" s="1" t="s">
        <v>7959</v>
      </c>
      <c r="V1429" s="1" t="s">
        <v>38</v>
      </c>
      <c r="W1429" s="1" t="s">
        <v>91</v>
      </c>
      <c r="X1429" s="1">
        <v>10001381</v>
      </c>
      <c r="Z1429" s="1" t="s">
        <v>7960</v>
      </c>
      <c r="AA1429" s="1" t="s">
        <v>41</v>
      </c>
    </row>
    <row r="1430" spans="1:27" x14ac:dyDescent="0.3">
      <c r="A1430" s="1">
        <v>2022</v>
      </c>
      <c r="B1430" s="1" t="s">
        <v>7961</v>
      </c>
      <c r="C1430" s="1" t="s">
        <v>7962</v>
      </c>
      <c r="D1430" s="1" t="s">
        <v>7963</v>
      </c>
      <c r="E1430" s="1" t="s">
        <v>8862</v>
      </c>
      <c r="F1430" s="1" t="s">
        <v>107</v>
      </c>
      <c r="G1430" s="1" t="s">
        <v>7964</v>
      </c>
      <c r="H1430" s="1" t="s">
        <v>7965</v>
      </c>
      <c r="I1430" s="1" t="s">
        <v>7966</v>
      </c>
      <c r="J1430" s="1">
        <f t="shared" si="57"/>
        <v>58</v>
      </c>
      <c r="K1430" s="1">
        <f t="shared" si="58"/>
        <v>0.58620689655172409</v>
      </c>
      <c r="L1430" s="1" t="s">
        <v>7967</v>
      </c>
      <c r="M1430" s="1">
        <v>11.4</v>
      </c>
      <c r="N1430" s="1" t="s">
        <v>7968</v>
      </c>
      <c r="O1430" s="1">
        <v>40</v>
      </c>
      <c r="P1430" s="1" t="s">
        <v>7969</v>
      </c>
      <c r="Q1430" s="1" t="s">
        <v>796</v>
      </c>
      <c r="R1430" s="1" t="s">
        <v>315</v>
      </c>
      <c r="S1430" s="1" t="s">
        <v>73</v>
      </c>
      <c r="T1430" s="1" t="s">
        <v>36</v>
      </c>
      <c r="U1430" s="1" t="s">
        <v>7970</v>
      </c>
      <c r="V1430" s="1" t="s">
        <v>38</v>
      </c>
      <c r="W1430" s="1" t="s">
        <v>7971</v>
      </c>
      <c r="X1430" s="1">
        <v>10001382</v>
      </c>
      <c r="Z1430" s="1" t="s">
        <v>3996</v>
      </c>
      <c r="AA1430" s="1" t="s">
        <v>41</v>
      </c>
    </row>
    <row r="1431" spans="1:27" x14ac:dyDescent="0.3">
      <c r="A1431" s="1">
        <v>2022</v>
      </c>
      <c r="B1431" s="1" t="s">
        <v>7972</v>
      </c>
      <c r="C1431" s="1" t="s">
        <v>7973</v>
      </c>
      <c r="D1431" s="1" t="s">
        <v>7974</v>
      </c>
      <c r="E1431" s="1" t="s">
        <v>8711</v>
      </c>
      <c r="F1431" s="1" t="s">
        <v>66</v>
      </c>
      <c r="G1431" s="1" t="s">
        <v>7975</v>
      </c>
      <c r="H1431" s="1" t="s">
        <v>7976</v>
      </c>
      <c r="I1431" s="1" t="s">
        <v>7977</v>
      </c>
      <c r="J1431" s="1">
        <f t="shared" si="57"/>
        <v>76</v>
      </c>
      <c r="K1431" s="1">
        <f t="shared" si="58"/>
        <v>0.52631578947368418</v>
      </c>
      <c r="L1431" s="1" t="s">
        <v>7978</v>
      </c>
      <c r="M1431" s="1">
        <v>1.22</v>
      </c>
      <c r="N1431" s="1" t="s">
        <v>7979</v>
      </c>
      <c r="O1431" s="1">
        <v>40</v>
      </c>
      <c r="P1431" s="1" t="s">
        <v>7980</v>
      </c>
      <c r="Q1431" s="1" t="s">
        <v>33</v>
      </c>
      <c r="R1431" s="1" t="s">
        <v>103</v>
      </c>
      <c r="S1431" s="1">
        <v>7.4</v>
      </c>
      <c r="T1431" s="1" t="s">
        <v>36</v>
      </c>
      <c r="U1431" s="1" t="s">
        <v>7981</v>
      </c>
      <c r="V1431" s="1" t="s">
        <v>38</v>
      </c>
      <c r="W1431" s="1" t="s">
        <v>91</v>
      </c>
      <c r="X1431" s="1">
        <v>10001383</v>
      </c>
      <c r="Z1431" s="1" t="s">
        <v>7982</v>
      </c>
      <c r="AA1431" s="1" t="s">
        <v>41</v>
      </c>
    </row>
    <row r="1432" spans="1:27" x14ac:dyDescent="0.3">
      <c r="A1432" s="1">
        <v>2022</v>
      </c>
      <c r="B1432" s="1" t="s">
        <v>7972</v>
      </c>
      <c r="C1432" s="1" t="s">
        <v>7973</v>
      </c>
      <c r="D1432" s="1" t="s">
        <v>7974</v>
      </c>
      <c r="E1432" s="1" t="s">
        <v>8711</v>
      </c>
      <c r="F1432" s="1" t="s">
        <v>66</v>
      </c>
      <c r="G1432" s="1" t="s">
        <v>7975</v>
      </c>
      <c r="H1432" s="1" t="s">
        <v>7983</v>
      </c>
      <c r="I1432" s="1" t="s">
        <v>7977</v>
      </c>
      <c r="J1432" s="1">
        <f t="shared" si="57"/>
        <v>76</v>
      </c>
      <c r="K1432" s="1">
        <f t="shared" si="58"/>
        <v>0.52631578947368418</v>
      </c>
      <c r="L1432" s="1" t="s">
        <v>7984</v>
      </c>
      <c r="M1432" s="1">
        <v>2.09</v>
      </c>
      <c r="N1432" s="1" t="s">
        <v>5301</v>
      </c>
      <c r="O1432" s="1">
        <v>40</v>
      </c>
      <c r="P1432" s="1" t="s">
        <v>7980</v>
      </c>
      <c r="Q1432" s="1" t="s">
        <v>33</v>
      </c>
      <c r="R1432" s="1" t="s">
        <v>103</v>
      </c>
      <c r="S1432" s="1">
        <v>7.4</v>
      </c>
      <c r="T1432" s="1" t="s">
        <v>36</v>
      </c>
      <c r="U1432" s="1" t="s">
        <v>7981</v>
      </c>
      <c r="V1432" s="1" t="s">
        <v>38</v>
      </c>
      <c r="W1432" s="1" t="s">
        <v>91</v>
      </c>
      <c r="X1432" s="1">
        <v>10001383</v>
      </c>
      <c r="Z1432" s="1" t="s">
        <v>7982</v>
      </c>
      <c r="AA1432" s="1" t="s">
        <v>41</v>
      </c>
    </row>
    <row r="1433" spans="1:27" x14ac:dyDescent="0.3">
      <c r="A1433" s="1">
        <v>2022</v>
      </c>
      <c r="B1433" s="1" t="s">
        <v>7985</v>
      </c>
      <c r="C1433" s="1" t="s">
        <v>3071</v>
      </c>
      <c r="D1433" s="1" t="s">
        <v>7986</v>
      </c>
      <c r="E1433" s="1" t="s">
        <v>7987</v>
      </c>
      <c r="F1433" s="1" t="s">
        <v>66</v>
      </c>
      <c r="G1433" s="1" t="s">
        <v>7988</v>
      </c>
      <c r="H1433" s="1" t="s">
        <v>7989</v>
      </c>
      <c r="I1433" s="1" t="s">
        <v>7990</v>
      </c>
      <c r="J1433" s="1">
        <f t="shared" si="57"/>
        <v>98</v>
      </c>
      <c r="K1433" s="1">
        <f t="shared" si="58"/>
        <v>0.56122448979591832</v>
      </c>
      <c r="L1433" s="1" t="s">
        <v>7991</v>
      </c>
      <c r="M1433" s="1">
        <v>12000</v>
      </c>
      <c r="N1433" s="1" t="s">
        <v>7992</v>
      </c>
      <c r="O1433" s="1">
        <v>52</v>
      </c>
      <c r="P1433" s="1" t="s">
        <v>7993</v>
      </c>
      <c r="Q1433" s="1" t="s">
        <v>297</v>
      </c>
      <c r="R1433" s="1" t="s">
        <v>34</v>
      </c>
      <c r="S1433" s="1" t="s">
        <v>35</v>
      </c>
      <c r="T1433" s="1" t="s">
        <v>36</v>
      </c>
      <c r="U1433" s="1" t="s">
        <v>7994</v>
      </c>
      <c r="V1433" s="1" t="s">
        <v>91</v>
      </c>
      <c r="W1433" s="1" t="s">
        <v>91</v>
      </c>
      <c r="X1433" s="1">
        <v>10001384</v>
      </c>
      <c r="Z1433" s="1" t="s">
        <v>7995</v>
      </c>
      <c r="AA1433" s="1" t="s">
        <v>41</v>
      </c>
    </row>
    <row r="1434" spans="1:27" x14ac:dyDescent="0.3">
      <c r="A1434" s="1">
        <v>2022</v>
      </c>
      <c r="B1434" s="1" t="s">
        <v>7985</v>
      </c>
      <c r="C1434" s="1" t="s">
        <v>3071</v>
      </c>
      <c r="D1434" s="1" t="s">
        <v>7986</v>
      </c>
      <c r="E1434" s="1" t="s">
        <v>7987</v>
      </c>
      <c r="F1434" s="1" t="s">
        <v>66</v>
      </c>
      <c r="G1434" s="1" t="s">
        <v>7996</v>
      </c>
      <c r="H1434" s="1" t="s">
        <v>7989</v>
      </c>
      <c r="I1434" s="1" t="s">
        <v>7997</v>
      </c>
      <c r="J1434" s="1">
        <f t="shared" si="57"/>
        <v>39</v>
      </c>
      <c r="K1434" s="1">
        <f t="shared" si="58"/>
        <v>0.5641025641025641</v>
      </c>
      <c r="L1434" s="1" t="s">
        <v>36</v>
      </c>
      <c r="M1434" s="1" t="str">
        <f>IF(L1434="Not reported","N/A","")</f>
        <v>N/A</v>
      </c>
      <c r="N1434" s="1" t="s">
        <v>7992</v>
      </c>
      <c r="O1434" s="1">
        <v>52</v>
      </c>
      <c r="P1434" s="1" t="s">
        <v>7993</v>
      </c>
      <c r="Q1434" s="1" t="s">
        <v>297</v>
      </c>
      <c r="R1434" s="1" t="s">
        <v>34</v>
      </c>
      <c r="S1434" s="1" t="s">
        <v>35</v>
      </c>
      <c r="T1434" s="1" t="s">
        <v>36</v>
      </c>
      <c r="U1434" s="1" t="s">
        <v>7998</v>
      </c>
      <c r="V1434" s="1" t="s">
        <v>7999</v>
      </c>
      <c r="W1434" s="1" t="s">
        <v>8000</v>
      </c>
      <c r="X1434" s="1">
        <v>10001385</v>
      </c>
      <c r="Z1434" s="1" t="s">
        <v>7995</v>
      </c>
      <c r="AA1434" s="1" t="s">
        <v>41</v>
      </c>
    </row>
    <row r="1435" spans="1:27" x14ac:dyDescent="0.3">
      <c r="A1435" s="1">
        <v>2022</v>
      </c>
      <c r="B1435" s="1" t="s">
        <v>8001</v>
      </c>
      <c r="C1435" s="1" t="s">
        <v>2191</v>
      </c>
      <c r="D1435" s="1" t="s">
        <v>8002</v>
      </c>
      <c r="E1435" s="1" t="s">
        <v>8138</v>
      </c>
      <c r="F1435" s="1" t="s">
        <v>66</v>
      </c>
      <c r="G1435" s="1" t="s">
        <v>7646</v>
      </c>
      <c r="H1435" s="1" t="s">
        <v>8003</v>
      </c>
      <c r="I1435" s="1" t="s">
        <v>8004</v>
      </c>
      <c r="J1435" s="1">
        <f t="shared" si="57"/>
        <v>79</v>
      </c>
      <c r="K1435" s="1">
        <f t="shared" si="58"/>
        <v>0.54430379746835444</v>
      </c>
      <c r="L1435" s="1" t="s">
        <v>8005</v>
      </c>
      <c r="M1435" s="1">
        <v>89.41</v>
      </c>
      <c r="N1435" s="1" t="s">
        <v>8006</v>
      </c>
      <c r="O1435" s="1">
        <v>40</v>
      </c>
      <c r="P1435" s="1" t="s">
        <v>8007</v>
      </c>
      <c r="Q1435" s="1" t="s">
        <v>33</v>
      </c>
      <c r="R1435" s="1" t="s">
        <v>34</v>
      </c>
      <c r="S1435" s="1" t="s">
        <v>997</v>
      </c>
      <c r="T1435" s="1" t="s">
        <v>36</v>
      </c>
      <c r="U1435" s="1" t="s">
        <v>8008</v>
      </c>
      <c r="V1435" s="1" t="s">
        <v>38</v>
      </c>
      <c r="W1435" s="1" t="s">
        <v>91</v>
      </c>
      <c r="X1435" s="1">
        <v>10001386</v>
      </c>
      <c r="Z1435" s="1" t="s">
        <v>8009</v>
      </c>
      <c r="AA1435" s="1" t="s">
        <v>41</v>
      </c>
    </row>
    <row r="1436" spans="1:27" x14ac:dyDescent="0.3">
      <c r="A1436" s="1">
        <v>2022</v>
      </c>
      <c r="B1436" s="1" t="s">
        <v>8001</v>
      </c>
      <c r="C1436" s="1" t="s">
        <v>2191</v>
      </c>
      <c r="D1436" s="1" t="s">
        <v>8002</v>
      </c>
      <c r="E1436" s="1" t="s">
        <v>8138</v>
      </c>
      <c r="F1436" s="1" t="s">
        <v>66</v>
      </c>
      <c r="G1436" s="1" t="s">
        <v>657</v>
      </c>
      <c r="H1436" s="1" t="s">
        <v>8003</v>
      </c>
      <c r="I1436" s="1" t="s">
        <v>8010</v>
      </c>
      <c r="J1436" s="1">
        <f t="shared" si="57"/>
        <v>80</v>
      </c>
      <c r="K1436" s="1">
        <f t="shared" si="58"/>
        <v>0.61250000000000004</v>
      </c>
      <c r="L1436" s="1" t="s">
        <v>8011</v>
      </c>
      <c r="M1436" s="1">
        <v>231.9</v>
      </c>
      <c r="N1436" s="1" t="s">
        <v>8006</v>
      </c>
      <c r="O1436" s="1">
        <v>40</v>
      </c>
      <c r="P1436" s="1" t="s">
        <v>8007</v>
      </c>
      <c r="Q1436" s="1" t="s">
        <v>33</v>
      </c>
      <c r="R1436" s="1" t="s">
        <v>34</v>
      </c>
      <c r="S1436" s="1" t="s">
        <v>997</v>
      </c>
      <c r="T1436" s="1" t="s">
        <v>36</v>
      </c>
      <c r="U1436" s="1" t="s">
        <v>8008</v>
      </c>
      <c r="V1436" s="1" t="s">
        <v>38</v>
      </c>
      <c r="W1436" s="1" t="s">
        <v>91</v>
      </c>
      <c r="X1436" s="1">
        <v>10001387</v>
      </c>
      <c r="Z1436" s="1" t="s">
        <v>8009</v>
      </c>
      <c r="AA1436" s="1" t="s">
        <v>41</v>
      </c>
    </row>
    <row r="1437" spans="1:27" x14ac:dyDescent="0.3">
      <c r="A1437" s="1">
        <v>2022</v>
      </c>
      <c r="B1437" s="1" t="s">
        <v>8012</v>
      </c>
      <c r="C1437" s="1" t="s">
        <v>4822</v>
      </c>
      <c r="D1437" s="1" t="s">
        <v>8013</v>
      </c>
      <c r="E1437" s="1" t="s">
        <v>8014</v>
      </c>
      <c r="F1437" s="1" t="s">
        <v>66</v>
      </c>
      <c r="G1437" s="1" t="s">
        <v>8015</v>
      </c>
      <c r="H1437" s="1" t="s">
        <v>8016</v>
      </c>
      <c r="I1437" s="1" t="s">
        <v>8017</v>
      </c>
      <c r="J1437" s="1">
        <f t="shared" si="57"/>
        <v>76</v>
      </c>
      <c r="K1437" s="1">
        <f t="shared" si="58"/>
        <v>0.51315789473684215</v>
      </c>
      <c r="L1437" s="1" t="s">
        <v>36</v>
      </c>
      <c r="M1437" s="1" t="str">
        <f>IF(L1437="Not reported","N/A","")</f>
        <v>N/A</v>
      </c>
      <c r="N1437" s="1" t="s">
        <v>8018</v>
      </c>
      <c r="O1437" s="1">
        <v>40</v>
      </c>
      <c r="P1437" s="1" t="s">
        <v>8019</v>
      </c>
      <c r="Q1437" s="1" t="str">
        <f ca="1">IFERROR(__xludf.DUMMYFUNCTION("IFNA(IFS(REGEXMATCH(R1438,""MgCl""),""MgCl"",REGEXMATCH(R1438,""CaCl""),""CaCl"", REGEXMATCH(R1438,""MgCl CaCl""),""MgCl CaCl""),""None"")
"),"MgCl")</f>
        <v>MgCl</v>
      </c>
      <c r="R1437" s="1" t="s">
        <v>34</v>
      </c>
      <c r="S1437" s="1" t="s">
        <v>73</v>
      </c>
      <c r="T1437" s="1" t="s">
        <v>8020</v>
      </c>
      <c r="U1437" s="1" t="s">
        <v>8021</v>
      </c>
      <c r="V1437" s="1" t="s">
        <v>38</v>
      </c>
      <c r="W1437" s="1" t="s">
        <v>91</v>
      </c>
      <c r="X1437" s="1">
        <v>10001388</v>
      </c>
      <c r="Z1437" s="1" t="s">
        <v>8022</v>
      </c>
      <c r="AA1437" s="1" t="s">
        <v>41</v>
      </c>
    </row>
    <row r="1438" spans="1:27" x14ac:dyDescent="0.3">
      <c r="A1438" s="1">
        <v>2022</v>
      </c>
      <c r="B1438" s="1" t="s">
        <v>8023</v>
      </c>
      <c r="C1438" s="1" t="s">
        <v>6414</v>
      </c>
      <c r="D1438" s="1" t="s">
        <v>8024</v>
      </c>
      <c r="E1438" s="1" t="s">
        <v>8712</v>
      </c>
      <c r="F1438" s="1" t="s">
        <v>66</v>
      </c>
      <c r="G1438" s="1" t="s">
        <v>8025</v>
      </c>
      <c r="H1438" s="1" t="s">
        <v>8026</v>
      </c>
      <c r="I1438" s="1" t="s">
        <v>8027</v>
      </c>
      <c r="J1438" s="1">
        <f t="shared" si="57"/>
        <v>76</v>
      </c>
      <c r="K1438" s="1">
        <f t="shared" si="58"/>
        <v>0.31578947368421051</v>
      </c>
      <c r="L1438" s="1" t="s">
        <v>8028</v>
      </c>
      <c r="M1438" s="1">
        <v>19</v>
      </c>
      <c r="N1438" s="1" t="s">
        <v>8029</v>
      </c>
      <c r="O1438" s="1">
        <v>40</v>
      </c>
      <c r="P1438" s="1" t="s">
        <v>8030</v>
      </c>
      <c r="Q1438" s="1" t="s">
        <v>297</v>
      </c>
      <c r="R1438" s="1" t="s">
        <v>34</v>
      </c>
      <c r="S1438" s="1" t="s">
        <v>35</v>
      </c>
      <c r="T1438" s="1" t="s">
        <v>1704</v>
      </c>
      <c r="U1438" s="1" t="s">
        <v>8031</v>
      </c>
      <c r="V1438" s="1" t="s">
        <v>91</v>
      </c>
      <c r="W1438" s="1" t="s">
        <v>8032</v>
      </c>
      <c r="X1438" s="1">
        <v>10001389</v>
      </c>
      <c r="Z1438" s="1" t="s">
        <v>8033</v>
      </c>
      <c r="AA1438" s="1" t="s">
        <v>41</v>
      </c>
    </row>
    <row r="1439" spans="1:27" x14ac:dyDescent="0.3">
      <c r="A1439" s="1">
        <v>2022</v>
      </c>
      <c r="B1439" s="1" t="s">
        <v>8023</v>
      </c>
      <c r="C1439" s="1" t="s">
        <v>6414</v>
      </c>
      <c r="D1439" s="1" t="s">
        <v>8024</v>
      </c>
      <c r="E1439" s="1" t="s">
        <v>8712</v>
      </c>
      <c r="F1439" s="1" t="s">
        <v>66</v>
      </c>
      <c r="G1439" s="1" t="s">
        <v>8034</v>
      </c>
      <c r="H1439" s="1" t="s">
        <v>8026</v>
      </c>
      <c r="I1439" s="1" t="s">
        <v>8027</v>
      </c>
      <c r="J1439" s="1">
        <f t="shared" si="57"/>
        <v>76</v>
      </c>
      <c r="K1439" s="1">
        <f t="shared" si="58"/>
        <v>0.31578947368421051</v>
      </c>
      <c r="L1439" s="1" t="s">
        <v>8035</v>
      </c>
      <c r="M1439" s="1">
        <v>25</v>
      </c>
      <c r="N1439" s="1" t="s">
        <v>8029</v>
      </c>
      <c r="O1439" s="1">
        <v>40</v>
      </c>
      <c r="P1439" s="1" t="s">
        <v>8030</v>
      </c>
      <c r="Q1439" s="1" t="s">
        <v>297</v>
      </c>
      <c r="R1439" s="1" t="s">
        <v>34</v>
      </c>
      <c r="S1439" s="1" t="s">
        <v>35</v>
      </c>
      <c r="T1439" s="1" t="s">
        <v>1704</v>
      </c>
      <c r="U1439" s="1" t="s">
        <v>8031</v>
      </c>
      <c r="V1439" s="1" t="s">
        <v>91</v>
      </c>
      <c r="W1439" s="1" t="s">
        <v>8032</v>
      </c>
      <c r="X1439" s="1">
        <v>10001390</v>
      </c>
      <c r="Z1439" s="1" t="s">
        <v>8033</v>
      </c>
      <c r="AA1439" s="1" t="s">
        <v>41</v>
      </c>
    </row>
    <row r="1440" spans="1:27" x14ac:dyDescent="0.3">
      <c r="A1440" s="1">
        <v>2022</v>
      </c>
      <c r="B1440" s="1" t="s">
        <v>8036</v>
      </c>
      <c r="C1440" s="1" t="s">
        <v>5316</v>
      </c>
      <c r="D1440" s="1" t="s">
        <v>8037</v>
      </c>
      <c r="E1440" s="1" t="s">
        <v>8713</v>
      </c>
      <c r="F1440" s="1" t="s">
        <v>66</v>
      </c>
      <c r="G1440" s="1" t="s">
        <v>8038</v>
      </c>
      <c r="H1440" s="1" t="s">
        <v>8039</v>
      </c>
      <c r="I1440" s="1" t="s">
        <v>8040</v>
      </c>
      <c r="J1440" s="1">
        <f t="shared" si="57"/>
        <v>72</v>
      </c>
      <c r="K1440" s="1">
        <f t="shared" si="58"/>
        <v>0.45833333333333331</v>
      </c>
      <c r="L1440" s="1" t="s">
        <v>8041</v>
      </c>
      <c r="M1440" s="1">
        <v>54.29</v>
      </c>
      <c r="N1440" s="1" t="s">
        <v>8042</v>
      </c>
      <c r="O1440" s="1">
        <v>40</v>
      </c>
      <c r="P1440" s="1" t="s">
        <v>8043</v>
      </c>
      <c r="Q1440" s="1" t="s">
        <v>33</v>
      </c>
      <c r="R1440" s="1" t="s">
        <v>103</v>
      </c>
      <c r="S1440" s="1">
        <v>7.4</v>
      </c>
      <c r="T1440" s="1" t="s">
        <v>8044</v>
      </c>
      <c r="U1440" s="1" t="s">
        <v>8045</v>
      </c>
      <c r="V1440" s="1" t="s">
        <v>91</v>
      </c>
      <c r="W1440" s="1" t="s">
        <v>8046</v>
      </c>
      <c r="X1440" s="1">
        <v>10001391</v>
      </c>
      <c r="Z1440" s="1" t="s">
        <v>8047</v>
      </c>
      <c r="AA1440" s="1" t="s">
        <v>41</v>
      </c>
    </row>
    <row r="1441" spans="1:28" x14ac:dyDescent="0.3">
      <c r="A1441" s="1">
        <v>2022</v>
      </c>
      <c r="B1441" s="1" t="s">
        <v>8048</v>
      </c>
      <c r="C1441" s="1" t="s">
        <v>7739</v>
      </c>
      <c r="D1441" s="1" t="s">
        <v>8049</v>
      </c>
      <c r="E1441" s="1" t="s">
        <v>8714</v>
      </c>
      <c r="F1441" s="1" t="s">
        <v>66</v>
      </c>
      <c r="G1441" s="1" t="s">
        <v>8050</v>
      </c>
      <c r="H1441" s="1" t="s">
        <v>8051</v>
      </c>
      <c r="I1441" s="1" t="s">
        <v>8052</v>
      </c>
      <c r="J1441" s="1">
        <f t="shared" si="57"/>
        <v>51</v>
      </c>
      <c r="K1441" s="1">
        <f t="shared" si="58"/>
        <v>0.47058823529411764</v>
      </c>
      <c r="L1441" s="1" t="s">
        <v>8053</v>
      </c>
      <c r="M1441" s="1">
        <v>16.3</v>
      </c>
      <c r="N1441" s="1" t="s">
        <v>8054</v>
      </c>
      <c r="O1441" s="1">
        <v>40</v>
      </c>
      <c r="P1441" s="1" t="s">
        <v>8055</v>
      </c>
      <c r="Q1441" s="1" t="s">
        <v>297</v>
      </c>
      <c r="R1441" s="1" t="s">
        <v>103</v>
      </c>
      <c r="S1441" s="1">
        <v>7.4</v>
      </c>
      <c r="T1441" s="1" t="s">
        <v>8056</v>
      </c>
      <c r="U1441" s="1" t="s">
        <v>8057</v>
      </c>
      <c r="V1441" s="1" t="s">
        <v>91</v>
      </c>
      <c r="W1441" s="1" t="s">
        <v>8058</v>
      </c>
      <c r="X1441" s="1">
        <v>10001392</v>
      </c>
      <c r="Z1441" s="1" t="s">
        <v>8059</v>
      </c>
      <c r="AA1441" s="1" t="s">
        <v>41</v>
      </c>
    </row>
    <row r="1442" spans="1:28" x14ac:dyDescent="0.3">
      <c r="A1442" s="1">
        <v>2022</v>
      </c>
      <c r="B1442" s="1" t="s">
        <v>8060</v>
      </c>
      <c r="C1442" s="1" t="s">
        <v>8061</v>
      </c>
      <c r="D1442" s="1" t="s">
        <v>8062</v>
      </c>
      <c r="E1442" s="1" t="s">
        <v>8715</v>
      </c>
      <c r="F1442" s="1" t="s">
        <v>66</v>
      </c>
      <c r="G1442" s="1" t="s">
        <v>8063</v>
      </c>
      <c r="H1442" s="1" t="s">
        <v>8064</v>
      </c>
      <c r="I1442" s="1" t="s">
        <v>8065</v>
      </c>
      <c r="J1442" s="1">
        <f t="shared" si="57"/>
        <v>76</v>
      </c>
      <c r="K1442" s="1">
        <f t="shared" si="58"/>
        <v>0.52631578947368418</v>
      </c>
      <c r="L1442" s="1" t="s">
        <v>8066</v>
      </c>
      <c r="M1442" s="1" t="s">
        <v>59</v>
      </c>
      <c r="N1442" s="1" t="s">
        <v>8067</v>
      </c>
      <c r="O1442" s="1">
        <v>40</v>
      </c>
      <c r="P1442" s="1" t="s">
        <v>8068</v>
      </c>
      <c r="Q1442" s="1" t="s">
        <v>297</v>
      </c>
      <c r="R1442" s="1" t="s">
        <v>34</v>
      </c>
      <c r="S1442" s="1" t="s">
        <v>73</v>
      </c>
      <c r="T1442" s="1" t="s">
        <v>406</v>
      </c>
      <c r="U1442" s="1" t="s">
        <v>8069</v>
      </c>
      <c r="V1442" s="1" t="s">
        <v>91</v>
      </c>
      <c r="W1442" s="1" t="s">
        <v>8070</v>
      </c>
      <c r="X1442" s="1">
        <v>10001393</v>
      </c>
      <c r="Z1442" s="1" t="s">
        <v>8071</v>
      </c>
      <c r="AA1442" s="1" t="s">
        <v>41</v>
      </c>
    </row>
    <row r="1443" spans="1:28" x14ac:dyDescent="0.3">
      <c r="A1443" s="1">
        <v>2022</v>
      </c>
      <c r="B1443" s="1" t="s">
        <v>8060</v>
      </c>
      <c r="C1443" s="1" t="s">
        <v>8061</v>
      </c>
      <c r="D1443" s="1" t="s">
        <v>8062</v>
      </c>
      <c r="E1443" s="1" t="s">
        <v>8715</v>
      </c>
      <c r="F1443" s="1" t="s">
        <v>66</v>
      </c>
      <c r="G1443" s="1" t="s">
        <v>8072</v>
      </c>
      <c r="H1443" s="1" t="s">
        <v>8064</v>
      </c>
      <c r="I1443" s="1" t="s">
        <v>8073</v>
      </c>
      <c r="J1443" s="1">
        <f t="shared" si="57"/>
        <v>76</v>
      </c>
      <c r="K1443" s="1">
        <f t="shared" si="58"/>
        <v>0.55263157894736847</v>
      </c>
      <c r="L1443" s="1" t="s">
        <v>8074</v>
      </c>
      <c r="M1443" s="1" t="s">
        <v>59</v>
      </c>
      <c r="N1443" s="1" t="s">
        <v>8067</v>
      </c>
      <c r="O1443" s="1">
        <v>40</v>
      </c>
      <c r="P1443" s="1" t="s">
        <v>8068</v>
      </c>
      <c r="Q1443" s="1" t="s">
        <v>297</v>
      </c>
      <c r="R1443" s="1" t="s">
        <v>34</v>
      </c>
      <c r="S1443" s="1" t="s">
        <v>73</v>
      </c>
      <c r="T1443" s="1" t="s">
        <v>406</v>
      </c>
      <c r="U1443" s="1" t="s">
        <v>8069</v>
      </c>
      <c r="V1443" s="1" t="s">
        <v>91</v>
      </c>
      <c r="W1443" s="1" t="s">
        <v>8070</v>
      </c>
      <c r="X1443" s="1">
        <v>10001394</v>
      </c>
      <c r="Z1443" s="1" t="s">
        <v>8071</v>
      </c>
      <c r="AA1443" s="1" t="s">
        <v>41</v>
      </c>
    </row>
    <row r="1444" spans="1:28" x14ac:dyDescent="0.3">
      <c r="A1444" s="1">
        <v>2022</v>
      </c>
      <c r="B1444" s="1" t="s">
        <v>8075</v>
      </c>
      <c r="C1444" s="1" t="s">
        <v>4822</v>
      </c>
      <c r="D1444" s="1" t="s">
        <v>8076</v>
      </c>
      <c r="E1444" s="1" t="s">
        <v>8077</v>
      </c>
      <c r="F1444" s="1" t="s">
        <v>66</v>
      </c>
      <c r="G1444" s="1" t="s">
        <v>4825</v>
      </c>
      <c r="H1444" s="1" t="s">
        <v>8078</v>
      </c>
      <c r="I1444" s="1" t="s">
        <v>8079</v>
      </c>
      <c r="J1444" s="1">
        <f t="shared" si="57"/>
        <v>40</v>
      </c>
      <c r="K1444" s="1">
        <f t="shared" si="58"/>
        <v>0.57499999999999996</v>
      </c>
      <c r="L1444" s="1" t="s">
        <v>8080</v>
      </c>
      <c r="M1444" s="1">
        <v>25</v>
      </c>
      <c r="N1444" s="1" t="s">
        <v>8081</v>
      </c>
      <c r="O1444" s="1">
        <v>40</v>
      </c>
      <c r="P1444" s="1" t="s">
        <v>8082</v>
      </c>
      <c r="Q1444" s="1" t="s">
        <v>57</v>
      </c>
      <c r="R1444" s="1" t="s">
        <v>34</v>
      </c>
      <c r="S1444" s="1" t="s">
        <v>73</v>
      </c>
      <c r="T1444" s="1" t="s">
        <v>8083</v>
      </c>
      <c r="U1444" s="1" t="s">
        <v>8084</v>
      </c>
      <c r="V1444" s="1" t="s">
        <v>91</v>
      </c>
      <c r="W1444" s="1" t="s">
        <v>8085</v>
      </c>
      <c r="X1444" s="1">
        <v>10001395</v>
      </c>
      <c r="Z1444" s="1" t="s">
        <v>8086</v>
      </c>
      <c r="AA1444" s="1" t="s">
        <v>41</v>
      </c>
      <c r="AB1444" s="1" t="s">
        <v>8511</v>
      </c>
    </row>
    <row r="1445" spans="1:28" x14ac:dyDescent="0.3">
      <c r="A1445" s="1">
        <v>2022</v>
      </c>
      <c r="B1445" s="1" t="s">
        <v>8087</v>
      </c>
      <c r="C1445" s="1" t="s">
        <v>8088</v>
      </c>
      <c r="D1445" s="1" t="s">
        <v>8089</v>
      </c>
      <c r="E1445" s="1" t="s">
        <v>8716</v>
      </c>
      <c r="F1445" s="1" t="s">
        <v>66</v>
      </c>
      <c r="G1445" s="1" t="s">
        <v>8090</v>
      </c>
      <c r="H1445" s="1" t="s">
        <v>8091</v>
      </c>
      <c r="I1445" s="1" t="s">
        <v>8092</v>
      </c>
      <c r="J1445" s="1">
        <f t="shared" si="57"/>
        <v>87</v>
      </c>
      <c r="K1445" s="1">
        <f t="shared" si="58"/>
        <v>0.56321839080459768</v>
      </c>
      <c r="L1445" s="1" t="s">
        <v>8093</v>
      </c>
      <c r="M1445" s="1">
        <v>28.93</v>
      </c>
      <c r="N1445" s="1" t="s">
        <v>8094</v>
      </c>
      <c r="O1445" s="1">
        <v>40</v>
      </c>
      <c r="P1445" s="1" t="s">
        <v>8095</v>
      </c>
      <c r="Q1445" s="1" t="s">
        <v>57</v>
      </c>
      <c r="R1445" s="1" t="s">
        <v>34</v>
      </c>
      <c r="S1445" s="1" t="s">
        <v>59</v>
      </c>
      <c r="T1445" s="1" t="s">
        <v>406</v>
      </c>
      <c r="U1445" s="1" t="s">
        <v>8096</v>
      </c>
      <c r="V1445" s="1" t="s">
        <v>91</v>
      </c>
      <c r="W1445" s="1" t="s">
        <v>8097</v>
      </c>
      <c r="X1445" s="1">
        <v>10001396</v>
      </c>
      <c r="Z1445" s="1" t="s">
        <v>8098</v>
      </c>
      <c r="AA1445" s="1" t="s">
        <v>41</v>
      </c>
    </row>
    <row r="1446" spans="1:28" x14ac:dyDescent="0.3">
      <c r="A1446" s="1">
        <v>2022</v>
      </c>
      <c r="B1446" s="1" t="s">
        <v>8099</v>
      </c>
      <c r="C1446" s="1" t="s">
        <v>6567</v>
      </c>
      <c r="D1446" s="1" t="s">
        <v>8100</v>
      </c>
      <c r="E1446" s="1" t="s">
        <v>8717</v>
      </c>
      <c r="F1446" s="1" t="s">
        <v>66</v>
      </c>
      <c r="G1446" s="1" t="s">
        <v>8101</v>
      </c>
      <c r="H1446" s="1" t="s">
        <v>8102</v>
      </c>
      <c r="I1446" s="1" t="s">
        <v>8103</v>
      </c>
      <c r="J1446" s="1">
        <f t="shared" si="57"/>
        <v>51</v>
      </c>
      <c r="K1446" s="1">
        <f t="shared" si="58"/>
        <v>0.52941176470588236</v>
      </c>
      <c r="L1446" s="1" t="s">
        <v>8104</v>
      </c>
      <c r="M1446" s="1" t="s">
        <v>59</v>
      </c>
      <c r="N1446" s="1" t="s">
        <v>36</v>
      </c>
      <c r="O1446" s="1" t="s">
        <v>59</v>
      </c>
      <c r="P1446" s="1" t="s">
        <v>8105</v>
      </c>
      <c r="Q1446" s="1" t="str">
        <f ca="1">IFERROR(__xludf.DUMMYFUNCTION("IFNA(IFS(REGEXMATCH(R1447,""MgCl""),""MgCl"",REGEXMATCH(R1447,""CaCl""),""CaCl"", REGEXMATCH(R1447,""MgCl CaCl""),""MgCl CaCl""),""None"")
"),"None")</f>
        <v>None</v>
      </c>
      <c r="R1446" s="1" t="s">
        <v>103</v>
      </c>
      <c r="S1446" s="1">
        <v>7.4</v>
      </c>
      <c r="T1446" s="1" t="s">
        <v>406</v>
      </c>
      <c r="U1446" s="1" t="s">
        <v>8106</v>
      </c>
      <c r="V1446" s="1" t="s">
        <v>8107</v>
      </c>
      <c r="W1446" s="1" t="s">
        <v>8108</v>
      </c>
      <c r="X1446" s="1">
        <v>10001397</v>
      </c>
      <c r="Z1446" s="1" t="s">
        <v>8109</v>
      </c>
      <c r="AA1446" s="1" t="s">
        <v>41</v>
      </c>
    </row>
    <row r="1447" spans="1:28" x14ac:dyDescent="0.3">
      <c r="A1447" s="1">
        <v>2022</v>
      </c>
      <c r="B1447" s="1" t="s">
        <v>8110</v>
      </c>
      <c r="C1447" s="1" t="s">
        <v>8111</v>
      </c>
      <c r="D1447" s="1" t="s">
        <v>8112</v>
      </c>
      <c r="E1447" s="1" t="s">
        <v>8718</v>
      </c>
      <c r="F1447" s="1" t="s">
        <v>66</v>
      </c>
      <c r="G1447" s="1" t="s">
        <v>8113</v>
      </c>
      <c r="H1447" s="1" t="s">
        <v>8114</v>
      </c>
      <c r="I1447" s="1" t="s">
        <v>8115</v>
      </c>
      <c r="J1447" s="1">
        <f t="shared" si="57"/>
        <v>85</v>
      </c>
      <c r="K1447" s="1">
        <f t="shared" si="58"/>
        <v>0.49411764705882355</v>
      </c>
      <c r="L1447" s="1" t="s">
        <v>8116</v>
      </c>
      <c r="M1447" s="1">
        <v>12.8</v>
      </c>
      <c r="N1447" s="1" t="s">
        <v>8117</v>
      </c>
      <c r="O1447" s="1">
        <v>50</v>
      </c>
      <c r="P1447" s="1" t="s">
        <v>8118</v>
      </c>
      <c r="Q1447" s="1" t="s">
        <v>33</v>
      </c>
      <c r="R1447" s="1" t="s">
        <v>103</v>
      </c>
      <c r="S1447" s="1">
        <v>7.4</v>
      </c>
      <c r="T1447" s="1" t="s">
        <v>406</v>
      </c>
      <c r="U1447" s="1" t="s">
        <v>8119</v>
      </c>
      <c r="V1447" s="1" t="s">
        <v>91</v>
      </c>
      <c r="W1447" s="1" t="s">
        <v>91</v>
      </c>
      <c r="X1447" s="1">
        <v>10001398</v>
      </c>
      <c r="Z1447" s="1" t="s">
        <v>8120</v>
      </c>
      <c r="AA1447" s="1" t="s">
        <v>41</v>
      </c>
      <c r="AB1447" s="1" t="s">
        <v>8863</v>
      </c>
    </row>
    <row r="1448" spans="1:28" x14ac:dyDescent="0.3">
      <c r="A1448" s="1">
        <v>2022</v>
      </c>
      <c r="B1448" s="1" t="s">
        <v>8121</v>
      </c>
      <c r="C1448" s="1" t="s">
        <v>154</v>
      </c>
      <c r="D1448" s="1" t="s">
        <v>8122</v>
      </c>
      <c r="E1448" s="1" t="s">
        <v>8719</v>
      </c>
      <c r="F1448" s="1" t="s">
        <v>26</v>
      </c>
      <c r="G1448" s="1" t="s">
        <v>8123</v>
      </c>
      <c r="H1448" s="1" t="s">
        <v>8124</v>
      </c>
      <c r="I1448" s="1" t="s">
        <v>8125</v>
      </c>
      <c r="J1448" s="1">
        <f t="shared" si="57"/>
        <v>104</v>
      </c>
      <c r="K1448" s="1">
        <f t="shared" si="58"/>
        <v>0.48076923076923078</v>
      </c>
      <c r="L1448" s="1" t="s">
        <v>8126</v>
      </c>
      <c r="M1448" s="1">
        <v>350</v>
      </c>
      <c r="N1448" s="1" t="s">
        <v>8127</v>
      </c>
      <c r="O1448" s="1">
        <v>56</v>
      </c>
      <c r="P1448" s="1" t="s">
        <v>8128</v>
      </c>
      <c r="Q1448" s="1" t="s">
        <v>33</v>
      </c>
      <c r="R1448" s="1" t="s">
        <v>34</v>
      </c>
      <c r="S1448" s="1" t="s">
        <v>391</v>
      </c>
      <c r="T1448" s="1" t="s">
        <v>36</v>
      </c>
      <c r="U1448" s="1" t="s">
        <v>8129</v>
      </c>
      <c r="V1448" s="1" t="s">
        <v>91</v>
      </c>
      <c r="W1448" s="1" t="s">
        <v>8130</v>
      </c>
      <c r="X1448" s="1">
        <v>10001399</v>
      </c>
      <c r="Z1448" s="1" t="s">
        <v>8131</v>
      </c>
      <c r="AA1448" s="1" t="s">
        <v>41</v>
      </c>
    </row>
    <row r="1449" spans="1:28" x14ac:dyDescent="0.3">
      <c r="A1449" s="1">
        <v>2022</v>
      </c>
      <c r="B1449" s="1" t="s">
        <v>8001</v>
      </c>
      <c r="C1449" s="1" t="s">
        <v>2191</v>
      </c>
      <c r="D1449" s="1" t="s">
        <v>8132</v>
      </c>
      <c r="E1449" s="1" t="s">
        <v>8720</v>
      </c>
      <c r="F1449" s="1" t="s">
        <v>66</v>
      </c>
      <c r="G1449" s="1" t="s">
        <v>7646</v>
      </c>
      <c r="H1449" s="1" t="s">
        <v>8003</v>
      </c>
      <c r="I1449" s="1" t="s">
        <v>8133</v>
      </c>
      <c r="J1449" s="1">
        <f t="shared" si="57"/>
        <v>79</v>
      </c>
      <c r="K1449" s="1">
        <f t="shared" si="58"/>
        <v>0.54430379746835444</v>
      </c>
      <c r="L1449" s="1" t="s">
        <v>8005</v>
      </c>
      <c r="M1449" s="1">
        <v>89.41</v>
      </c>
      <c r="N1449" s="1" t="s">
        <v>8134</v>
      </c>
      <c r="O1449" s="1">
        <v>40</v>
      </c>
      <c r="P1449" s="1" t="s">
        <v>8007</v>
      </c>
      <c r="Q1449" s="1" t="s">
        <v>33</v>
      </c>
      <c r="R1449" s="1" t="s">
        <v>34</v>
      </c>
      <c r="S1449" s="1" t="s">
        <v>997</v>
      </c>
      <c r="T1449" s="1" t="s">
        <v>36</v>
      </c>
      <c r="U1449" s="1" t="s">
        <v>8135</v>
      </c>
      <c r="V1449" s="1" t="s">
        <v>91</v>
      </c>
      <c r="W1449" s="1" t="s">
        <v>8136</v>
      </c>
      <c r="X1449" s="1">
        <v>10001400</v>
      </c>
      <c r="Z1449" s="1" t="s">
        <v>8137</v>
      </c>
      <c r="AA1449" s="1" t="s">
        <v>41</v>
      </c>
    </row>
    <row r="1450" spans="1:28" x14ac:dyDescent="0.3">
      <c r="A1450" s="1">
        <v>2022</v>
      </c>
      <c r="B1450" s="1" t="s">
        <v>8001</v>
      </c>
      <c r="C1450" s="1" t="s">
        <v>2191</v>
      </c>
      <c r="D1450" s="1" t="s">
        <v>8132</v>
      </c>
      <c r="E1450" s="1" t="s">
        <v>8138</v>
      </c>
      <c r="F1450" s="1" t="s">
        <v>66</v>
      </c>
      <c r="G1450" s="1" t="s">
        <v>657</v>
      </c>
      <c r="H1450" s="1" t="s">
        <v>8003</v>
      </c>
      <c r="I1450" s="1" t="s">
        <v>8139</v>
      </c>
      <c r="J1450" s="1">
        <f t="shared" si="57"/>
        <v>80</v>
      </c>
      <c r="K1450" s="1">
        <f t="shared" si="58"/>
        <v>0.61250000000000004</v>
      </c>
      <c r="L1450" s="1" t="s">
        <v>8011</v>
      </c>
      <c r="M1450" s="1">
        <v>231.9</v>
      </c>
      <c r="N1450" s="1" t="s">
        <v>8134</v>
      </c>
      <c r="O1450" s="1">
        <v>40</v>
      </c>
      <c r="P1450" s="1" t="s">
        <v>8007</v>
      </c>
      <c r="Q1450" s="1" t="s">
        <v>33</v>
      </c>
      <c r="R1450" s="1" t="s">
        <v>34</v>
      </c>
      <c r="S1450" s="1" t="s">
        <v>997</v>
      </c>
      <c r="T1450" s="1" t="s">
        <v>36</v>
      </c>
      <c r="U1450" s="1" t="s">
        <v>8140</v>
      </c>
      <c r="V1450" s="1" t="s">
        <v>91</v>
      </c>
      <c r="W1450" s="1" t="s">
        <v>8136</v>
      </c>
      <c r="X1450" s="1">
        <v>10001401</v>
      </c>
      <c r="Z1450" s="1" t="s">
        <v>8137</v>
      </c>
      <c r="AA1450" s="1" t="s">
        <v>41</v>
      </c>
    </row>
    <row r="1451" spans="1:28" x14ac:dyDescent="0.3">
      <c r="A1451" s="1">
        <v>2011</v>
      </c>
      <c r="B1451" s="1" t="s">
        <v>8141</v>
      </c>
      <c r="C1451" s="1" t="s">
        <v>8142</v>
      </c>
      <c r="D1451" s="1" t="s">
        <v>8143</v>
      </c>
      <c r="E1451" s="1" t="s">
        <v>8144</v>
      </c>
      <c r="F1451" s="1" t="s">
        <v>26</v>
      </c>
      <c r="G1451" s="1" t="s">
        <v>8145</v>
      </c>
      <c r="H1451" s="1" t="s">
        <v>8146</v>
      </c>
      <c r="I1451" s="1" t="s">
        <v>8147</v>
      </c>
      <c r="J1451" s="1">
        <f t="shared" si="57"/>
        <v>98</v>
      </c>
      <c r="K1451" s="1">
        <f t="shared" si="58"/>
        <v>0.55102040816326525</v>
      </c>
      <c r="L1451" s="1" t="s">
        <v>8148</v>
      </c>
      <c r="M1451" s="1">
        <v>537</v>
      </c>
      <c r="N1451" s="1" t="s">
        <v>8149</v>
      </c>
      <c r="O1451" s="1">
        <v>70</v>
      </c>
      <c r="P1451" s="1" t="s">
        <v>8150</v>
      </c>
      <c r="Q1451" s="1" t="s">
        <v>33</v>
      </c>
      <c r="R1451" s="1" t="s">
        <v>315</v>
      </c>
      <c r="S1451" s="1">
        <v>7.4</v>
      </c>
      <c r="T1451" s="1" t="s">
        <v>406</v>
      </c>
      <c r="U1451" s="1" t="s">
        <v>8151</v>
      </c>
      <c r="V1451" s="1" t="s">
        <v>8152</v>
      </c>
      <c r="W1451" s="1" t="s">
        <v>8153</v>
      </c>
      <c r="X1451" s="1">
        <v>10001402</v>
      </c>
      <c r="Z1451" s="1" t="s">
        <v>8154</v>
      </c>
      <c r="AA1451" s="1" t="s">
        <v>41</v>
      </c>
    </row>
    <row r="1452" spans="1:28" x14ac:dyDescent="0.3">
      <c r="A1452" s="1">
        <v>2011</v>
      </c>
      <c r="B1452" s="1" t="s">
        <v>8141</v>
      </c>
      <c r="C1452" s="1" t="s">
        <v>8142</v>
      </c>
      <c r="D1452" s="1" t="s">
        <v>8143</v>
      </c>
      <c r="E1452" s="1" t="s">
        <v>8721</v>
      </c>
      <c r="F1452" s="1" t="s">
        <v>26</v>
      </c>
      <c r="G1452" s="1" t="s">
        <v>8155</v>
      </c>
      <c r="H1452" s="1" t="s">
        <v>8146</v>
      </c>
      <c r="I1452" s="1" t="s">
        <v>8156</v>
      </c>
      <c r="J1452" s="1">
        <f t="shared" si="57"/>
        <v>102</v>
      </c>
      <c r="K1452" s="1">
        <f t="shared" si="58"/>
        <v>0.52941176470588236</v>
      </c>
      <c r="L1452" s="1" t="s">
        <v>8157</v>
      </c>
      <c r="M1452" s="1">
        <v>464</v>
      </c>
      <c r="N1452" s="1" t="s">
        <v>8158</v>
      </c>
      <c r="O1452" s="1">
        <v>70</v>
      </c>
      <c r="P1452" s="1" t="s">
        <v>8150</v>
      </c>
      <c r="Q1452" s="1" t="s">
        <v>33</v>
      </c>
      <c r="R1452" s="1" t="s">
        <v>315</v>
      </c>
      <c r="S1452" s="1">
        <v>7.4</v>
      </c>
      <c r="T1452" s="1" t="s">
        <v>406</v>
      </c>
      <c r="U1452" s="1" t="s">
        <v>8151</v>
      </c>
      <c r="W1452" s="1" t="s">
        <v>8153</v>
      </c>
      <c r="X1452" s="1">
        <v>10001403</v>
      </c>
      <c r="Z1452" s="1" t="s">
        <v>8154</v>
      </c>
      <c r="AA1452" s="1" t="s">
        <v>41</v>
      </c>
    </row>
    <row r="1453" spans="1:28" x14ac:dyDescent="0.3">
      <c r="A1453" s="1">
        <v>2011</v>
      </c>
      <c r="B1453" s="1" t="s">
        <v>8141</v>
      </c>
      <c r="C1453" s="1" t="s">
        <v>8142</v>
      </c>
      <c r="D1453" s="1" t="s">
        <v>8143</v>
      </c>
      <c r="E1453" s="1" t="s">
        <v>8144</v>
      </c>
      <c r="F1453" s="1" t="s">
        <v>26</v>
      </c>
      <c r="G1453" s="1">
        <v>44626</v>
      </c>
      <c r="H1453" s="1" t="s">
        <v>8146</v>
      </c>
      <c r="I1453" s="1" t="s">
        <v>8159</v>
      </c>
      <c r="J1453" s="1">
        <f t="shared" si="57"/>
        <v>114</v>
      </c>
      <c r="K1453" s="1">
        <f t="shared" si="58"/>
        <v>0.54385964912280704</v>
      </c>
      <c r="L1453" s="1" t="s">
        <v>8160</v>
      </c>
      <c r="M1453" s="1">
        <v>406</v>
      </c>
      <c r="N1453" s="1" t="s">
        <v>8149</v>
      </c>
      <c r="O1453" s="1">
        <v>70</v>
      </c>
      <c r="P1453" s="1" t="s">
        <v>8150</v>
      </c>
      <c r="Q1453" s="1" t="s">
        <v>33</v>
      </c>
      <c r="R1453" s="1" t="s">
        <v>315</v>
      </c>
      <c r="S1453" s="1">
        <v>7.4</v>
      </c>
      <c r="T1453" s="1" t="s">
        <v>406</v>
      </c>
      <c r="U1453" s="1" t="s">
        <v>8151</v>
      </c>
      <c r="W1453" s="1" t="s">
        <v>8153</v>
      </c>
      <c r="X1453" s="1">
        <v>10001404</v>
      </c>
      <c r="Z1453" s="1" t="s">
        <v>8154</v>
      </c>
      <c r="AA1453" s="1" t="s">
        <v>41</v>
      </c>
    </row>
    <row r="1454" spans="1:28" x14ac:dyDescent="0.3">
      <c r="A1454" s="1">
        <v>2014</v>
      </c>
      <c r="B1454" s="1" t="s">
        <v>8161</v>
      </c>
      <c r="C1454" s="1" t="s">
        <v>8162</v>
      </c>
      <c r="D1454" s="1" t="s">
        <v>8163</v>
      </c>
      <c r="E1454" s="1" t="s">
        <v>8864</v>
      </c>
      <c r="F1454" s="1" t="s">
        <v>26</v>
      </c>
      <c r="G1454" s="1" t="s">
        <v>8164</v>
      </c>
      <c r="H1454" s="1" t="s">
        <v>8165</v>
      </c>
      <c r="I1454" s="1" t="s">
        <v>8166</v>
      </c>
      <c r="J1454" s="1">
        <f t="shared" si="57"/>
        <v>99</v>
      </c>
      <c r="K1454" s="1">
        <f t="shared" si="58"/>
        <v>0.5252525252525253</v>
      </c>
      <c r="L1454" s="1" t="s">
        <v>36</v>
      </c>
      <c r="M1454" s="1" t="s">
        <v>59</v>
      </c>
      <c r="N1454" s="1" t="s">
        <v>8167</v>
      </c>
      <c r="O1454" s="1">
        <v>26</v>
      </c>
      <c r="P1454" s="1" t="s">
        <v>8168</v>
      </c>
      <c r="Q1454" s="1" t="str">
        <f ca="1">IFERROR(__xludf.DUMMYFUNCTION("IFNA(IFS(REGEXMATCH(R1455,""MgCl""),""MgCl"",REGEXMATCH(R1455,""CaCl""),""CaCl"", REGEXMATCH(R1455,""MgCl CaCl""),""MgCl CaCl""),""None"")
"),"MgCl")</f>
        <v>MgCl</v>
      </c>
      <c r="R1454" s="1" t="s">
        <v>315</v>
      </c>
      <c r="S1454" s="1">
        <v>7.4</v>
      </c>
      <c r="T1454" s="1" t="s">
        <v>406</v>
      </c>
      <c r="U1454" s="1" t="s">
        <v>8169</v>
      </c>
      <c r="W1454" s="1" t="s">
        <v>8170</v>
      </c>
      <c r="X1454" s="1">
        <v>10001405</v>
      </c>
      <c r="Z1454" s="1" t="s">
        <v>8154</v>
      </c>
      <c r="AA1454" s="1" t="s">
        <v>41</v>
      </c>
    </row>
    <row r="1455" spans="1:28" x14ac:dyDescent="0.3">
      <c r="A1455" s="1">
        <v>2014</v>
      </c>
      <c r="B1455" s="1" t="s">
        <v>8161</v>
      </c>
      <c r="C1455" s="1" t="s">
        <v>8162</v>
      </c>
      <c r="D1455" s="1" t="s">
        <v>8163</v>
      </c>
      <c r="E1455" s="1" t="s">
        <v>8864</v>
      </c>
      <c r="F1455" s="1" t="s">
        <v>26</v>
      </c>
      <c r="G1455" s="1" t="s">
        <v>8171</v>
      </c>
      <c r="H1455" s="1" t="s">
        <v>8165</v>
      </c>
      <c r="I1455" s="1" t="s">
        <v>8172</v>
      </c>
      <c r="J1455" s="1">
        <f t="shared" si="57"/>
        <v>49</v>
      </c>
      <c r="K1455" s="1">
        <f t="shared" si="58"/>
        <v>0.55102040816326525</v>
      </c>
      <c r="L1455" s="1" t="s">
        <v>8173</v>
      </c>
      <c r="M1455" s="1">
        <v>360</v>
      </c>
      <c r="N1455" s="1" t="s">
        <v>8167</v>
      </c>
      <c r="O1455" s="1">
        <v>26</v>
      </c>
      <c r="P1455" s="1" t="s">
        <v>8168</v>
      </c>
      <c r="Q1455" s="1" t="s">
        <v>33</v>
      </c>
      <c r="R1455" s="1" t="s">
        <v>315</v>
      </c>
      <c r="S1455" s="1">
        <v>7.4</v>
      </c>
      <c r="T1455" s="1" t="s">
        <v>406</v>
      </c>
      <c r="U1455" s="1" t="s">
        <v>8169</v>
      </c>
      <c r="V1455" s="1" t="s">
        <v>8174</v>
      </c>
      <c r="W1455" s="1" t="s">
        <v>8175</v>
      </c>
      <c r="X1455" s="1">
        <v>10001406</v>
      </c>
      <c r="Z1455" s="1" t="s">
        <v>8154</v>
      </c>
      <c r="AA1455" s="1" t="s">
        <v>41</v>
      </c>
    </row>
    <row r="1456" spans="1:28" x14ac:dyDescent="0.3">
      <c r="A1456" s="1">
        <v>2014</v>
      </c>
      <c r="B1456" s="1" t="s">
        <v>8161</v>
      </c>
      <c r="C1456" s="1" t="s">
        <v>8162</v>
      </c>
      <c r="D1456" s="1" t="s">
        <v>8163</v>
      </c>
      <c r="E1456" s="1" t="s">
        <v>8864</v>
      </c>
      <c r="F1456" s="1" t="s">
        <v>26</v>
      </c>
      <c r="G1456" s="1" t="s">
        <v>8176</v>
      </c>
      <c r="H1456" s="1" t="s">
        <v>8165</v>
      </c>
      <c r="I1456" s="1" t="s">
        <v>8177</v>
      </c>
      <c r="J1456" s="1">
        <f t="shared" si="57"/>
        <v>114</v>
      </c>
      <c r="K1456" s="1">
        <f t="shared" si="58"/>
        <v>0.6228070175438597</v>
      </c>
      <c r="L1456" s="1" t="s">
        <v>36</v>
      </c>
      <c r="M1456" s="1" t="s">
        <v>59</v>
      </c>
      <c r="N1456" s="1" t="s">
        <v>8167</v>
      </c>
      <c r="O1456" s="1">
        <v>26</v>
      </c>
      <c r="P1456" s="1" t="s">
        <v>8168</v>
      </c>
      <c r="Q1456" s="1" t="str">
        <f ca="1">IFERROR(__xludf.DUMMYFUNCTION("IFNA(IFS(REGEXMATCH(R1457,""MgCl""),""MgCl"",REGEXMATCH(R1457,""CaCl""),""CaCl"", REGEXMATCH(R1457,""MgCl CaCl""),""MgCl CaCl""),""None"")
"),"MgCl")</f>
        <v>MgCl</v>
      </c>
      <c r="R1456" s="1" t="s">
        <v>315</v>
      </c>
      <c r="S1456" s="1">
        <v>7.4</v>
      </c>
      <c r="T1456" s="1" t="s">
        <v>406</v>
      </c>
      <c r="U1456" s="1" t="s">
        <v>8169</v>
      </c>
      <c r="V1456" s="1" t="s">
        <v>8178</v>
      </c>
      <c r="W1456" s="1" t="s">
        <v>8179</v>
      </c>
      <c r="X1456" s="1">
        <v>10001407</v>
      </c>
      <c r="Z1456" s="1" t="s">
        <v>8154</v>
      </c>
      <c r="AA1456" s="1" t="s">
        <v>41</v>
      </c>
    </row>
    <row r="1457" spans="1:27" x14ac:dyDescent="0.3">
      <c r="A1457" s="1">
        <v>2014</v>
      </c>
      <c r="B1457" s="1" t="s">
        <v>8161</v>
      </c>
      <c r="C1457" s="1" t="s">
        <v>8162</v>
      </c>
      <c r="D1457" s="1" t="s">
        <v>8163</v>
      </c>
      <c r="E1457" s="1" t="s">
        <v>8864</v>
      </c>
      <c r="F1457" s="1" t="s">
        <v>26</v>
      </c>
      <c r="G1457" s="1" t="s">
        <v>8180</v>
      </c>
      <c r="H1457" s="1" t="s">
        <v>8165</v>
      </c>
      <c r="I1457" s="1" t="s">
        <v>8181</v>
      </c>
      <c r="J1457" s="1">
        <f t="shared" si="57"/>
        <v>179</v>
      </c>
      <c r="K1457" s="1">
        <f t="shared" si="58"/>
        <v>0.60893854748603349</v>
      </c>
      <c r="L1457" s="1" t="s">
        <v>36</v>
      </c>
      <c r="M1457" s="1" t="s">
        <v>59</v>
      </c>
      <c r="N1457" s="1" t="s">
        <v>8167</v>
      </c>
      <c r="O1457" s="1">
        <v>26</v>
      </c>
      <c r="P1457" s="1" t="s">
        <v>8168</v>
      </c>
      <c r="Q1457" s="1" t="str">
        <f ca="1">IFERROR(__xludf.DUMMYFUNCTION("IFNA(IFS(REGEXMATCH(R1458,""MgCl""),""MgCl"",REGEXMATCH(R1458,""CaCl""),""CaCl"", REGEXMATCH(R1458,""MgCl CaCl""),""MgCl CaCl""),""None"")
"),"MgCl")</f>
        <v>MgCl</v>
      </c>
      <c r="R1457" s="1" t="s">
        <v>315</v>
      </c>
      <c r="S1457" s="1">
        <v>7.4</v>
      </c>
      <c r="T1457" s="1" t="s">
        <v>406</v>
      </c>
      <c r="U1457" s="1" t="s">
        <v>8169</v>
      </c>
      <c r="V1457" s="1" t="s">
        <v>8182</v>
      </c>
      <c r="W1457" s="1" t="s">
        <v>8183</v>
      </c>
      <c r="X1457" s="1">
        <v>10001408</v>
      </c>
      <c r="Z1457" s="1" t="s">
        <v>8154</v>
      </c>
      <c r="AA1457" s="1" t="s">
        <v>41</v>
      </c>
    </row>
    <row r="1458" spans="1:27" x14ac:dyDescent="0.3">
      <c r="A1458" s="1">
        <v>2014</v>
      </c>
      <c r="B1458" s="1" t="s">
        <v>8161</v>
      </c>
      <c r="C1458" s="1" t="s">
        <v>8162</v>
      </c>
      <c r="D1458" s="1" t="s">
        <v>8163</v>
      </c>
      <c r="E1458" s="1" t="s">
        <v>8864</v>
      </c>
      <c r="F1458" s="1" t="s">
        <v>26</v>
      </c>
      <c r="G1458" s="1" t="s">
        <v>8184</v>
      </c>
      <c r="H1458" s="1" t="s">
        <v>8165</v>
      </c>
      <c r="I1458" s="1" t="s">
        <v>8185</v>
      </c>
      <c r="J1458" s="1">
        <f t="shared" si="57"/>
        <v>157</v>
      </c>
      <c r="K1458" s="1">
        <f t="shared" si="58"/>
        <v>0.61146496815286622</v>
      </c>
      <c r="L1458" s="1" t="s">
        <v>36</v>
      </c>
      <c r="M1458" s="1" t="s">
        <v>59</v>
      </c>
      <c r="N1458" s="1" t="s">
        <v>8167</v>
      </c>
      <c r="O1458" s="1">
        <v>26</v>
      </c>
      <c r="P1458" s="1" t="s">
        <v>8168</v>
      </c>
      <c r="Q1458" s="1" t="str">
        <f ca="1">IFERROR(__xludf.DUMMYFUNCTION("IFNA(IFS(REGEXMATCH(R1459,""MgCl""),""MgCl"",REGEXMATCH(R1459,""CaCl""),""CaCl"", REGEXMATCH(R1459,""MgCl CaCl""),""MgCl CaCl""),""None"")
"),"MgCl")</f>
        <v>MgCl</v>
      </c>
      <c r="R1458" s="1" t="s">
        <v>315</v>
      </c>
      <c r="S1458" s="1">
        <v>7.4</v>
      </c>
      <c r="T1458" s="1" t="s">
        <v>406</v>
      </c>
      <c r="U1458" s="1" t="s">
        <v>8169</v>
      </c>
      <c r="V1458" s="1" t="s">
        <v>8186</v>
      </c>
      <c r="W1458" s="1" t="s">
        <v>8187</v>
      </c>
      <c r="X1458" s="1">
        <v>10001409</v>
      </c>
      <c r="Z1458" s="1" t="s">
        <v>8154</v>
      </c>
      <c r="AA1458" s="1" t="s">
        <v>41</v>
      </c>
    </row>
    <row r="1459" spans="1:27" x14ac:dyDescent="0.3">
      <c r="A1459" s="1">
        <v>2002</v>
      </c>
      <c r="B1459" s="1" t="s">
        <v>8188</v>
      </c>
      <c r="C1459" s="1" t="s">
        <v>8189</v>
      </c>
      <c r="D1459" s="1" t="s">
        <v>8190</v>
      </c>
      <c r="E1459" s="1" t="s">
        <v>8722</v>
      </c>
      <c r="F1459" s="1" t="s">
        <v>107</v>
      </c>
      <c r="G1459" s="1" t="s">
        <v>8191</v>
      </c>
      <c r="H1459" s="1" t="s">
        <v>8192</v>
      </c>
      <c r="I1459" s="1" t="s">
        <v>8193</v>
      </c>
      <c r="J1459" s="1">
        <f t="shared" si="57"/>
        <v>48</v>
      </c>
      <c r="K1459" s="1">
        <f t="shared" si="58"/>
        <v>0.60416666666666663</v>
      </c>
      <c r="L1459" s="1" t="s">
        <v>8194</v>
      </c>
      <c r="M1459" s="1">
        <v>0.65</v>
      </c>
      <c r="N1459" s="1" t="s">
        <v>8195</v>
      </c>
      <c r="O1459" s="1">
        <v>40</v>
      </c>
      <c r="P1459" s="1" t="s">
        <v>8196</v>
      </c>
      <c r="Q1459" s="1" t="s">
        <v>796</v>
      </c>
      <c r="R1459" s="1" t="s">
        <v>315</v>
      </c>
      <c r="S1459" s="1">
        <v>7.4</v>
      </c>
      <c r="T1459" s="1" t="s">
        <v>36</v>
      </c>
      <c r="U1459" s="1" t="s">
        <v>8197</v>
      </c>
      <c r="W1459" s="1" t="s">
        <v>8198</v>
      </c>
      <c r="X1459" s="1">
        <v>10001410</v>
      </c>
      <c r="Z1459" s="1" t="s">
        <v>8199</v>
      </c>
      <c r="AA1459" s="1" t="s">
        <v>41</v>
      </c>
    </row>
    <row r="1460" spans="1:27" x14ac:dyDescent="0.3">
      <c r="A1460" s="1">
        <v>2002</v>
      </c>
      <c r="B1460" s="1" t="s">
        <v>8188</v>
      </c>
      <c r="C1460" s="1" t="s">
        <v>8189</v>
      </c>
      <c r="D1460" s="1" t="s">
        <v>8190</v>
      </c>
      <c r="E1460" s="1" t="s">
        <v>8200</v>
      </c>
      <c r="F1460" s="1" t="s">
        <v>107</v>
      </c>
      <c r="G1460" s="1" t="s">
        <v>8201</v>
      </c>
      <c r="H1460" s="1" t="s">
        <v>8192</v>
      </c>
      <c r="I1460" s="1" t="s">
        <v>8202</v>
      </c>
      <c r="J1460" s="1">
        <f t="shared" si="57"/>
        <v>34</v>
      </c>
      <c r="K1460" s="1">
        <f t="shared" si="58"/>
        <v>0.55882352941176472</v>
      </c>
      <c r="L1460" s="1" t="s">
        <v>8203</v>
      </c>
      <c r="M1460" s="1">
        <v>0.57999999999999996</v>
      </c>
      <c r="N1460" s="1" t="s">
        <v>8195</v>
      </c>
      <c r="O1460" s="1">
        <v>40</v>
      </c>
      <c r="P1460" s="1" t="s">
        <v>8196</v>
      </c>
      <c r="Q1460" s="1" t="s">
        <v>796</v>
      </c>
      <c r="R1460" s="1" t="s">
        <v>315</v>
      </c>
      <c r="S1460" s="1">
        <v>7.4</v>
      </c>
      <c r="T1460" s="1" t="s">
        <v>36</v>
      </c>
      <c r="U1460" s="1" t="s">
        <v>8197</v>
      </c>
      <c r="V1460" s="1" t="s">
        <v>8204</v>
      </c>
      <c r="W1460" s="1" t="s">
        <v>8198</v>
      </c>
      <c r="X1460" s="1">
        <v>10001411</v>
      </c>
      <c r="Z1460" s="1" t="s">
        <v>8199</v>
      </c>
      <c r="AA1460" s="1" t="s">
        <v>41</v>
      </c>
    </row>
    <row r="1461" spans="1:27" x14ac:dyDescent="0.3">
      <c r="A1461" s="1">
        <v>1996</v>
      </c>
      <c r="B1461" s="1" t="s">
        <v>8205</v>
      </c>
      <c r="C1461" s="1" t="s">
        <v>8206</v>
      </c>
      <c r="D1461" s="1" t="s">
        <v>8207</v>
      </c>
      <c r="E1461" s="1" t="s">
        <v>8723</v>
      </c>
      <c r="F1461" s="1" t="s">
        <v>26</v>
      </c>
      <c r="G1461" s="1" t="s">
        <v>8208</v>
      </c>
      <c r="H1461" s="1" t="s">
        <v>8209</v>
      </c>
      <c r="I1461" s="1" t="s">
        <v>8210</v>
      </c>
      <c r="J1461" s="1">
        <f t="shared" si="57"/>
        <v>38</v>
      </c>
      <c r="K1461" s="1">
        <f t="shared" si="58"/>
        <v>0.55263157894736847</v>
      </c>
      <c r="L1461" s="1" t="s">
        <v>8211</v>
      </c>
      <c r="M1461" s="1">
        <v>135000</v>
      </c>
      <c r="N1461" s="1" t="s">
        <v>8212</v>
      </c>
      <c r="O1461" s="1">
        <v>50</v>
      </c>
      <c r="P1461" s="1" t="s">
        <v>8213</v>
      </c>
      <c r="Q1461" s="1" t="s">
        <v>33</v>
      </c>
      <c r="R1461" s="1" t="s">
        <v>34</v>
      </c>
      <c r="S1461" s="1">
        <v>7.5</v>
      </c>
      <c r="T1461" s="1" t="s">
        <v>36</v>
      </c>
      <c r="U1461" s="1" t="s">
        <v>8214</v>
      </c>
      <c r="V1461" s="1" t="s">
        <v>8215</v>
      </c>
      <c r="W1461" s="1" t="s">
        <v>8216</v>
      </c>
      <c r="X1461" s="1">
        <v>10001412</v>
      </c>
      <c r="Z1461" s="1" t="s">
        <v>8217</v>
      </c>
      <c r="AA1461" s="1" t="s">
        <v>41</v>
      </c>
    </row>
    <row r="1462" spans="1:27" x14ac:dyDescent="0.3">
      <c r="A1462" s="1">
        <v>1996</v>
      </c>
      <c r="B1462" s="1" t="s">
        <v>8205</v>
      </c>
      <c r="C1462" s="1" t="s">
        <v>8206</v>
      </c>
      <c r="D1462" s="1" t="s">
        <v>8207</v>
      </c>
      <c r="E1462" s="1" t="s">
        <v>8723</v>
      </c>
      <c r="F1462" s="1" t="s">
        <v>26</v>
      </c>
      <c r="G1462" s="1" t="s">
        <v>8218</v>
      </c>
      <c r="H1462" s="1" t="s">
        <v>378</v>
      </c>
      <c r="I1462" s="1" t="s">
        <v>8210</v>
      </c>
      <c r="J1462" s="1">
        <f t="shared" si="57"/>
        <v>38</v>
      </c>
      <c r="K1462" s="1">
        <f t="shared" si="58"/>
        <v>0.55263157894736847</v>
      </c>
      <c r="L1462" s="1" t="s">
        <v>8219</v>
      </c>
      <c r="M1462" s="1">
        <v>129000</v>
      </c>
      <c r="N1462" s="1" t="s">
        <v>8212</v>
      </c>
      <c r="O1462" s="1">
        <v>50</v>
      </c>
      <c r="P1462" s="1" t="s">
        <v>8213</v>
      </c>
      <c r="Q1462" s="1" t="s">
        <v>33</v>
      </c>
      <c r="R1462" s="1" t="s">
        <v>34</v>
      </c>
      <c r="S1462" s="1">
        <v>7.5</v>
      </c>
      <c r="T1462" s="1" t="s">
        <v>36</v>
      </c>
      <c r="U1462" s="1" t="s">
        <v>8214</v>
      </c>
      <c r="V1462" s="1" t="s">
        <v>8215</v>
      </c>
      <c r="W1462" s="1" t="s">
        <v>8216</v>
      </c>
      <c r="X1462" s="1">
        <v>10001413</v>
      </c>
      <c r="Z1462" s="1" t="s">
        <v>8217</v>
      </c>
      <c r="AA1462" s="1" t="s">
        <v>41</v>
      </c>
    </row>
    <row r="1463" spans="1:27" x14ac:dyDescent="0.3">
      <c r="A1463" s="1">
        <v>2001</v>
      </c>
      <c r="B1463" s="1" t="s">
        <v>1939</v>
      </c>
      <c r="C1463" s="1" t="s">
        <v>8220</v>
      </c>
      <c r="D1463" s="1" t="s">
        <v>1940</v>
      </c>
      <c r="E1463" s="1" t="s">
        <v>8221</v>
      </c>
      <c r="F1463" s="1" t="s">
        <v>107</v>
      </c>
      <c r="G1463" s="1" t="s">
        <v>8222</v>
      </c>
      <c r="H1463" s="1" t="s">
        <v>8223</v>
      </c>
      <c r="I1463" s="1" t="s">
        <v>8224</v>
      </c>
      <c r="J1463" s="1">
        <v>71</v>
      </c>
      <c r="K1463" s="1">
        <v>0.61971830985915488</v>
      </c>
      <c r="L1463" s="1" t="s">
        <v>8225</v>
      </c>
      <c r="M1463" s="1">
        <v>4</v>
      </c>
      <c r="N1463" s="1" t="s">
        <v>1945</v>
      </c>
      <c r="O1463" s="1">
        <v>40</v>
      </c>
      <c r="P1463" s="1" t="s">
        <v>1946</v>
      </c>
      <c r="Q1463" s="1" t="s">
        <v>297</v>
      </c>
      <c r="R1463" s="1" t="s">
        <v>103</v>
      </c>
      <c r="S1463" s="1">
        <v>7.4</v>
      </c>
      <c r="T1463" s="1" t="s">
        <v>1947</v>
      </c>
      <c r="U1463" s="1" t="s">
        <v>8226</v>
      </c>
      <c r="V1463" s="1" t="s">
        <v>8227</v>
      </c>
      <c r="W1463" s="1" t="s">
        <v>8228</v>
      </c>
      <c r="X1463" s="1">
        <v>10001414</v>
      </c>
      <c r="Z1463" s="1" t="s">
        <v>1951</v>
      </c>
      <c r="AA1463" s="1" t="s">
        <v>41</v>
      </c>
    </row>
    <row r="1464" spans="1:27" x14ac:dyDescent="0.3">
      <c r="A1464" s="1">
        <v>2002</v>
      </c>
      <c r="B1464" s="1" t="s">
        <v>2073</v>
      </c>
      <c r="C1464" s="1" t="s">
        <v>8229</v>
      </c>
      <c r="D1464" s="1" t="s">
        <v>2075</v>
      </c>
      <c r="E1464" s="1" t="s">
        <v>2076</v>
      </c>
      <c r="F1464" s="1" t="s">
        <v>107</v>
      </c>
      <c r="G1464" s="1" t="s">
        <v>8230</v>
      </c>
      <c r="H1464" s="1" t="s">
        <v>8231</v>
      </c>
      <c r="I1464" s="1" t="s">
        <v>8232</v>
      </c>
      <c r="J1464" s="1">
        <v>56</v>
      </c>
      <c r="K1464" s="1">
        <v>0.5535714285714286</v>
      </c>
      <c r="L1464" s="1" t="s">
        <v>8233</v>
      </c>
      <c r="M1464" s="1" t="s">
        <v>59</v>
      </c>
      <c r="N1464" s="1" t="s">
        <v>2081</v>
      </c>
      <c r="O1464" s="1">
        <v>40</v>
      </c>
      <c r="P1464" s="1" t="s">
        <v>2082</v>
      </c>
      <c r="Q1464" s="1" t="s">
        <v>297</v>
      </c>
      <c r="R1464" s="1" t="s">
        <v>315</v>
      </c>
      <c r="S1464" s="1">
        <v>7.4</v>
      </c>
      <c r="T1464" s="1" t="s">
        <v>36</v>
      </c>
      <c r="U1464" s="1" t="s">
        <v>2083</v>
      </c>
      <c r="V1464" s="1" t="s">
        <v>8234</v>
      </c>
      <c r="W1464" s="1" t="s">
        <v>2084</v>
      </c>
      <c r="X1464" s="1">
        <v>10001415</v>
      </c>
      <c r="Z1464" s="1" t="s">
        <v>2085</v>
      </c>
      <c r="AA1464" s="1" t="s">
        <v>41</v>
      </c>
    </row>
    <row r="1465" spans="1:27" x14ac:dyDescent="0.3">
      <c r="A1465" s="1">
        <v>2009</v>
      </c>
      <c r="B1465" s="1" t="s">
        <v>8235</v>
      </c>
      <c r="C1465" s="1" t="s">
        <v>8206</v>
      </c>
      <c r="D1465" s="1" t="s">
        <v>8236</v>
      </c>
      <c r="E1465" s="1" t="s">
        <v>8237</v>
      </c>
      <c r="F1465" s="1" t="s">
        <v>107</v>
      </c>
      <c r="G1465" s="1" t="s">
        <v>8238</v>
      </c>
      <c r="H1465" s="1" t="s">
        <v>8239</v>
      </c>
      <c r="I1465" s="1" t="s">
        <v>8240</v>
      </c>
      <c r="J1465" s="1">
        <v>82</v>
      </c>
      <c r="K1465" s="1">
        <v>0.57317073170731703</v>
      </c>
      <c r="L1465" s="1" t="s">
        <v>8241</v>
      </c>
      <c r="M1465" s="1">
        <v>2.9</v>
      </c>
      <c r="N1465" s="1" t="s">
        <v>1945</v>
      </c>
      <c r="O1465" s="1">
        <v>40</v>
      </c>
      <c r="P1465" s="1" t="s">
        <v>1946</v>
      </c>
      <c r="Q1465" s="1" t="s">
        <v>297</v>
      </c>
      <c r="R1465" s="1" t="s">
        <v>103</v>
      </c>
      <c r="S1465" s="1">
        <v>7.4</v>
      </c>
      <c r="T1465" s="1" t="s">
        <v>1947</v>
      </c>
      <c r="U1465" s="1" t="s">
        <v>8242</v>
      </c>
      <c r="V1465" s="1" t="s">
        <v>8243</v>
      </c>
      <c r="W1465" s="1" t="s">
        <v>8244</v>
      </c>
      <c r="X1465" s="1">
        <v>10001416</v>
      </c>
      <c r="Y1465" s="1">
        <v>10000364</v>
      </c>
      <c r="Z1465" s="1" t="s">
        <v>8245</v>
      </c>
      <c r="AA1465" s="1" t="s">
        <v>41</v>
      </c>
    </row>
    <row r="1466" spans="1:27" x14ac:dyDescent="0.3">
      <c r="A1466" s="1">
        <v>2011</v>
      </c>
      <c r="B1466" s="1" t="s">
        <v>8246</v>
      </c>
      <c r="C1466" s="1" t="s">
        <v>8247</v>
      </c>
      <c r="D1466" s="1" t="s">
        <v>8248</v>
      </c>
      <c r="E1466" s="1" t="s">
        <v>8249</v>
      </c>
      <c r="F1466" s="1" t="s">
        <v>107</v>
      </c>
      <c r="G1466" s="1" t="s">
        <v>8250</v>
      </c>
      <c r="H1466" s="1" t="s">
        <v>8251</v>
      </c>
      <c r="I1466" s="1" t="s">
        <v>8252</v>
      </c>
      <c r="J1466" s="1">
        <v>43</v>
      </c>
      <c r="K1466" s="1">
        <v>0.46511627906976744</v>
      </c>
      <c r="L1466" s="1" t="s">
        <v>8253</v>
      </c>
      <c r="M1466" s="1">
        <v>130</v>
      </c>
      <c r="N1466" s="1" t="s">
        <v>2081</v>
      </c>
      <c r="O1466" s="1">
        <v>40</v>
      </c>
      <c r="P1466" s="1" t="s">
        <v>2082</v>
      </c>
      <c r="Q1466" s="1" t="s">
        <v>297</v>
      </c>
      <c r="R1466" s="1" t="s">
        <v>315</v>
      </c>
      <c r="S1466" s="1">
        <v>7.4</v>
      </c>
      <c r="T1466" s="1" t="s">
        <v>36</v>
      </c>
      <c r="U1466" s="1" t="s">
        <v>8254</v>
      </c>
      <c r="V1466" s="1" t="s">
        <v>8255</v>
      </c>
      <c r="W1466" s="1" t="s">
        <v>8256</v>
      </c>
      <c r="X1466" s="1">
        <v>10001417</v>
      </c>
      <c r="Y1466" s="1">
        <v>10000363</v>
      </c>
      <c r="Z1466" s="1" t="s">
        <v>8257</v>
      </c>
      <c r="AA1466" s="1" t="s">
        <v>41</v>
      </c>
    </row>
    <row r="1467" spans="1:27" x14ac:dyDescent="0.3">
      <c r="A1467" s="1">
        <v>2011</v>
      </c>
      <c r="B1467" s="1" t="s">
        <v>8246</v>
      </c>
      <c r="C1467" s="1" t="s">
        <v>8247</v>
      </c>
      <c r="D1467" s="1" t="s">
        <v>8248</v>
      </c>
      <c r="E1467" s="1" t="s">
        <v>8249</v>
      </c>
      <c r="F1467" s="1" t="s">
        <v>107</v>
      </c>
      <c r="G1467" s="1" t="s">
        <v>8250</v>
      </c>
      <c r="H1467" s="1" t="s">
        <v>8258</v>
      </c>
      <c r="I1467" s="1" t="s">
        <v>8252</v>
      </c>
      <c r="J1467" s="1">
        <v>43</v>
      </c>
      <c r="K1467" s="1">
        <v>0.46511627906976744</v>
      </c>
      <c r="L1467" s="1" t="s">
        <v>8259</v>
      </c>
      <c r="M1467" s="1">
        <v>5</v>
      </c>
      <c r="N1467" s="1" t="s">
        <v>2081</v>
      </c>
      <c r="O1467" s="1">
        <v>40</v>
      </c>
      <c r="P1467" s="1" t="s">
        <v>2082</v>
      </c>
      <c r="Q1467" s="1" t="s">
        <v>297</v>
      </c>
      <c r="R1467" s="1" t="s">
        <v>315</v>
      </c>
      <c r="S1467" s="1">
        <v>7.4</v>
      </c>
      <c r="T1467" s="1" t="s">
        <v>36</v>
      </c>
      <c r="U1467" s="1" t="s">
        <v>8254</v>
      </c>
      <c r="V1467" s="1" t="s">
        <v>8255</v>
      </c>
      <c r="W1467" s="1" t="s">
        <v>8256</v>
      </c>
      <c r="X1467" s="1">
        <v>10001417</v>
      </c>
      <c r="Y1467" s="1">
        <v>10000363</v>
      </c>
      <c r="Z1467" s="1" t="s">
        <v>8257</v>
      </c>
      <c r="AA1467" s="1" t="s">
        <v>41</v>
      </c>
    </row>
    <row r="1468" spans="1:27" x14ac:dyDescent="0.3">
      <c r="A1468" s="1">
        <v>2011</v>
      </c>
      <c r="B1468" s="1" t="s">
        <v>8246</v>
      </c>
      <c r="C1468" s="1" t="s">
        <v>8247</v>
      </c>
      <c r="D1468" s="1" t="s">
        <v>8248</v>
      </c>
      <c r="E1468" s="1" t="s">
        <v>8249</v>
      </c>
      <c r="F1468" s="1" t="s">
        <v>107</v>
      </c>
      <c r="G1468" s="1" t="s">
        <v>8260</v>
      </c>
      <c r="H1468" s="1" t="s">
        <v>8231</v>
      </c>
      <c r="I1468" s="1" t="s">
        <v>8261</v>
      </c>
      <c r="J1468" s="1">
        <v>41</v>
      </c>
      <c r="K1468" s="1">
        <v>0.48780487804878048</v>
      </c>
      <c r="L1468" s="1" t="s">
        <v>8262</v>
      </c>
      <c r="M1468" s="1">
        <v>130</v>
      </c>
      <c r="N1468" s="1" t="s">
        <v>2081</v>
      </c>
      <c r="O1468" s="1">
        <v>40</v>
      </c>
      <c r="P1468" s="1" t="s">
        <v>2082</v>
      </c>
      <c r="Q1468" s="1" t="s">
        <v>297</v>
      </c>
      <c r="R1468" s="1" t="s">
        <v>315</v>
      </c>
      <c r="S1468" s="1">
        <v>7.4</v>
      </c>
      <c r="T1468" s="1" t="s">
        <v>36</v>
      </c>
      <c r="U1468" s="1" t="s">
        <v>8254</v>
      </c>
      <c r="V1468" s="1" t="s">
        <v>8263</v>
      </c>
      <c r="W1468" s="1" t="s">
        <v>8264</v>
      </c>
      <c r="X1468" s="1">
        <v>10001418</v>
      </c>
      <c r="Y1468" s="1" t="s">
        <v>8265</v>
      </c>
      <c r="Z1468" s="1" t="s">
        <v>8257</v>
      </c>
      <c r="AA1468" s="1" t="s">
        <v>41</v>
      </c>
    </row>
    <row r="1469" spans="1:27" x14ac:dyDescent="0.3">
      <c r="A1469" s="1">
        <v>2011</v>
      </c>
      <c r="B1469" s="1" t="s">
        <v>8246</v>
      </c>
      <c r="C1469" s="1" t="s">
        <v>8247</v>
      </c>
      <c r="D1469" s="1" t="s">
        <v>8248</v>
      </c>
      <c r="E1469" s="1" t="s">
        <v>8249</v>
      </c>
      <c r="F1469" s="1" t="s">
        <v>107</v>
      </c>
      <c r="G1469" s="1" t="s">
        <v>8260</v>
      </c>
      <c r="H1469" s="1" t="s">
        <v>8258</v>
      </c>
      <c r="I1469" s="1" t="s">
        <v>8261</v>
      </c>
      <c r="J1469" s="1">
        <v>41</v>
      </c>
      <c r="K1469" s="1">
        <v>0.48780487804878048</v>
      </c>
      <c r="L1469" s="1" t="s">
        <v>8266</v>
      </c>
      <c r="M1469" s="1">
        <v>5</v>
      </c>
      <c r="N1469" s="1" t="s">
        <v>2081</v>
      </c>
      <c r="O1469" s="1">
        <v>40</v>
      </c>
      <c r="P1469" s="1" t="s">
        <v>2082</v>
      </c>
      <c r="Q1469" s="1" t="s">
        <v>297</v>
      </c>
      <c r="R1469" s="1" t="s">
        <v>315</v>
      </c>
      <c r="S1469" s="1">
        <v>7.4</v>
      </c>
      <c r="T1469" s="1" t="s">
        <v>36</v>
      </c>
      <c r="U1469" s="1" t="s">
        <v>8254</v>
      </c>
      <c r="V1469" s="1" t="s">
        <v>8263</v>
      </c>
      <c r="W1469" s="1" t="s">
        <v>8267</v>
      </c>
      <c r="X1469" s="1">
        <v>10001418</v>
      </c>
      <c r="Y1469" s="1" t="s">
        <v>8265</v>
      </c>
      <c r="Z1469" s="1" t="s">
        <v>8257</v>
      </c>
      <c r="AA1469" s="1" t="s">
        <v>41</v>
      </c>
    </row>
    <row r="1470" spans="1:27" x14ac:dyDescent="0.3">
      <c r="A1470" s="1">
        <v>2007</v>
      </c>
      <c r="B1470" s="1" t="s">
        <v>8268</v>
      </c>
      <c r="C1470" s="1" t="s">
        <v>8269</v>
      </c>
      <c r="D1470" s="1" t="s">
        <v>8270</v>
      </c>
      <c r="E1470" s="1" t="s">
        <v>8271</v>
      </c>
      <c r="F1470" s="1" t="s">
        <v>66</v>
      </c>
      <c r="G1470" s="1" t="s">
        <v>8272</v>
      </c>
      <c r="H1470" s="1" t="s">
        <v>8273</v>
      </c>
      <c r="I1470" s="1" t="s">
        <v>8274</v>
      </c>
      <c r="J1470" s="1">
        <v>88</v>
      </c>
      <c r="K1470" s="1">
        <v>0.43181818181818182</v>
      </c>
      <c r="L1470" s="1" t="s">
        <v>8275</v>
      </c>
      <c r="M1470" s="1">
        <v>5</v>
      </c>
      <c r="N1470" s="1" t="s">
        <v>8276</v>
      </c>
      <c r="O1470" s="1">
        <v>52</v>
      </c>
      <c r="P1470" s="1" t="s">
        <v>8277</v>
      </c>
      <c r="Q1470" s="1" t="s">
        <v>4393</v>
      </c>
      <c r="R1470" s="1" t="s">
        <v>103</v>
      </c>
      <c r="S1470" s="1">
        <v>7.4</v>
      </c>
      <c r="T1470" s="1" t="s">
        <v>36</v>
      </c>
      <c r="U1470" s="1" t="s">
        <v>8278</v>
      </c>
      <c r="W1470" s="1" t="s">
        <v>8279</v>
      </c>
      <c r="X1470" s="1">
        <v>10001419</v>
      </c>
      <c r="Z1470" s="1" t="s">
        <v>8280</v>
      </c>
      <c r="AA1470" s="1" t="s">
        <v>41</v>
      </c>
    </row>
    <row r="1471" spans="1:27" x14ac:dyDescent="0.3">
      <c r="A1471" s="1">
        <v>2009</v>
      </c>
      <c r="B1471" s="1" t="s">
        <v>8235</v>
      </c>
      <c r="C1471" s="1" t="s">
        <v>8206</v>
      </c>
      <c r="D1471" s="1" t="s">
        <v>8236</v>
      </c>
      <c r="E1471" s="1" t="s">
        <v>8237</v>
      </c>
      <c r="F1471" s="1" t="s">
        <v>107</v>
      </c>
      <c r="G1471" s="1" t="s">
        <v>8281</v>
      </c>
      <c r="H1471" s="1" t="s">
        <v>8239</v>
      </c>
      <c r="I1471" s="1" t="s">
        <v>8282</v>
      </c>
      <c r="J1471" s="1">
        <v>39</v>
      </c>
      <c r="K1471" s="1">
        <v>0.5641025641025641</v>
      </c>
      <c r="L1471" s="1" t="s">
        <v>8241</v>
      </c>
      <c r="M1471" s="1">
        <v>2.9</v>
      </c>
      <c r="N1471" s="1" t="s">
        <v>1945</v>
      </c>
      <c r="O1471" s="1">
        <v>40</v>
      </c>
      <c r="P1471" s="1" t="s">
        <v>1946</v>
      </c>
      <c r="Q1471" s="1" t="s">
        <v>297</v>
      </c>
      <c r="R1471" s="1" t="s">
        <v>103</v>
      </c>
      <c r="S1471" s="1">
        <v>7.4</v>
      </c>
      <c r="T1471" s="1" t="s">
        <v>1947</v>
      </c>
      <c r="U1471" s="1" t="s">
        <v>8242</v>
      </c>
      <c r="V1471" s="1" t="s">
        <v>8243</v>
      </c>
      <c r="W1471" s="1" t="s">
        <v>8244</v>
      </c>
      <c r="X1471" s="1">
        <v>10001420</v>
      </c>
      <c r="Y1471" s="1">
        <v>10000364</v>
      </c>
      <c r="Z1471" s="1" t="s">
        <v>8245</v>
      </c>
      <c r="AA1471" s="1" t="s">
        <v>41</v>
      </c>
    </row>
    <row r="1472" spans="1:27" x14ac:dyDescent="0.3">
      <c r="A1472" s="1">
        <v>2012</v>
      </c>
      <c r="B1472" s="1" t="s">
        <v>8283</v>
      </c>
      <c r="C1472" s="1" t="s">
        <v>8284</v>
      </c>
      <c r="D1472" s="1" t="s">
        <v>8285</v>
      </c>
      <c r="E1472" s="1" t="s">
        <v>8286</v>
      </c>
      <c r="F1472" s="1" t="s">
        <v>107</v>
      </c>
      <c r="G1472" s="1" t="s">
        <v>639</v>
      </c>
      <c r="H1472" s="1" t="s">
        <v>8287</v>
      </c>
      <c r="I1472" s="1" t="s">
        <v>8288</v>
      </c>
      <c r="J1472" s="1">
        <v>93</v>
      </c>
      <c r="K1472" s="1">
        <v>0.4838709677419355</v>
      </c>
      <c r="L1472" s="1" t="s">
        <v>8289</v>
      </c>
      <c r="M1472" s="1">
        <v>17</v>
      </c>
      <c r="N1472" s="1" t="s">
        <v>8290</v>
      </c>
      <c r="O1472" s="1">
        <v>50</v>
      </c>
      <c r="P1472" s="1" t="s">
        <v>8291</v>
      </c>
      <c r="Q1472" s="1" t="s">
        <v>57</v>
      </c>
      <c r="R1472" s="1" t="s">
        <v>58</v>
      </c>
      <c r="S1472" s="1" t="s">
        <v>59</v>
      </c>
      <c r="T1472" s="1" t="s">
        <v>36</v>
      </c>
      <c r="U1472" s="1" t="s">
        <v>8292</v>
      </c>
      <c r="W1472" s="1" t="s">
        <v>8293</v>
      </c>
      <c r="X1472" s="1">
        <v>10001421</v>
      </c>
      <c r="Z1472" s="1" t="s">
        <v>8294</v>
      </c>
      <c r="AA1472" s="1" t="s">
        <v>41</v>
      </c>
    </row>
    <row r="1473" spans="1:27" x14ac:dyDescent="0.3">
      <c r="A1473" s="1">
        <v>2012</v>
      </c>
      <c r="B1473" s="1" t="s">
        <v>8283</v>
      </c>
      <c r="C1473" s="1" t="s">
        <v>8284</v>
      </c>
      <c r="D1473" s="1" t="s">
        <v>8285</v>
      </c>
      <c r="E1473" s="1" t="s">
        <v>8286</v>
      </c>
      <c r="F1473" s="1" t="s">
        <v>107</v>
      </c>
      <c r="G1473" s="1" t="s">
        <v>8295</v>
      </c>
      <c r="H1473" s="1" t="s">
        <v>8287</v>
      </c>
      <c r="I1473" s="1" t="s">
        <v>8296</v>
      </c>
      <c r="J1473" s="1">
        <v>42</v>
      </c>
      <c r="K1473" s="1">
        <v>0.71099999999999997</v>
      </c>
      <c r="L1473" s="1" t="s">
        <v>8297</v>
      </c>
      <c r="M1473" s="1">
        <v>102</v>
      </c>
      <c r="N1473" s="1" t="s">
        <v>8290</v>
      </c>
      <c r="O1473" s="1">
        <v>50</v>
      </c>
      <c r="P1473" s="1" t="s">
        <v>8291</v>
      </c>
      <c r="Q1473" s="1" t="s">
        <v>57</v>
      </c>
      <c r="R1473" s="1" t="s">
        <v>58</v>
      </c>
      <c r="S1473" s="1" t="s">
        <v>59</v>
      </c>
      <c r="T1473" s="1" t="s">
        <v>36</v>
      </c>
      <c r="U1473" s="1" t="s">
        <v>8292</v>
      </c>
      <c r="V1473" s="1" t="s">
        <v>8298</v>
      </c>
      <c r="W1473" s="1" t="s">
        <v>8293</v>
      </c>
      <c r="X1473" s="1">
        <v>10001440</v>
      </c>
      <c r="Z1473" s="1" t="s">
        <v>8294</v>
      </c>
      <c r="AA1473" s="1" t="s">
        <v>41</v>
      </c>
    </row>
    <row r="1474" spans="1:27" x14ac:dyDescent="0.3">
      <c r="A1474" s="1">
        <v>2016</v>
      </c>
      <c r="B1474" s="1" t="s">
        <v>8299</v>
      </c>
      <c r="C1474" s="1" t="s">
        <v>8284</v>
      </c>
      <c r="D1474" s="1" t="s">
        <v>8300</v>
      </c>
      <c r="E1474" s="1" t="s">
        <v>8301</v>
      </c>
      <c r="F1474" s="1" t="s">
        <v>107</v>
      </c>
      <c r="G1474" s="1" t="s">
        <v>8302</v>
      </c>
      <c r="H1474" s="1" t="s">
        <v>8303</v>
      </c>
      <c r="I1474" s="1" t="s">
        <v>8304</v>
      </c>
      <c r="J1474" s="1">
        <v>48</v>
      </c>
      <c r="K1474" s="1">
        <v>0.47916666666666669</v>
      </c>
      <c r="L1474" s="1" t="s">
        <v>8305</v>
      </c>
      <c r="M1474" s="1">
        <v>390</v>
      </c>
      <c r="N1474" s="1" t="s">
        <v>8306</v>
      </c>
      <c r="O1474" s="1">
        <v>50</v>
      </c>
      <c r="P1474" s="1" t="s">
        <v>1203</v>
      </c>
      <c r="Q1474" s="1" t="s">
        <v>57</v>
      </c>
      <c r="R1474" s="1" t="s">
        <v>58</v>
      </c>
      <c r="S1474" s="1" t="s">
        <v>59</v>
      </c>
      <c r="T1474" s="1" t="s">
        <v>36</v>
      </c>
      <c r="U1474" s="1" t="s">
        <v>8307</v>
      </c>
      <c r="V1474" s="1" t="s">
        <v>8308</v>
      </c>
      <c r="W1474" s="1" t="s">
        <v>8309</v>
      </c>
      <c r="X1474" s="1">
        <v>10001422</v>
      </c>
      <c r="Z1474" s="1" t="s">
        <v>8294</v>
      </c>
      <c r="AA1474" s="1" t="s">
        <v>41</v>
      </c>
    </row>
    <row r="1475" spans="1:27" x14ac:dyDescent="0.3">
      <c r="A1475" s="1">
        <v>2011</v>
      </c>
      <c r="B1475" s="1" t="s">
        <v>8310</v>
      </c>
      <c r="C1475" s="1" t="s">
        <v>8311</v>
      </c>
      <c r="D1475" s="1" t="s">
        <v>8312</v>
      </c>
      <c r="E1475" s="1" t="s">
        <v>8313</v>
      </c>
      <c r="F1475" s="1" t="s">
        <v>107</v>
      </c>
      <c r="G1475" s="1" t="s">
        <v>8314</v>
      </c>
      <c r="H1475" s="1" t="s">
        <v>8315</v>
      </c>
      <c r="I1475" s="1" t="s">
        <v>8316</v>
      </c>
      <c r="J1475" s="1">
        <v>93</v>
      </c>
      <c r="K1475" s="1">
        <v>0.5268817204301075</v>
      </c>
      <c r="L1475" s="1" t="s">
        <v>8317</v>
      </c>
      <c r="M1475" s="1">
        <v>2.4</v>
      </c>
      <c r="N1475" s="1" t="s">
        <v>8318</v>
      </c>
      <c r="O1475" s="1">
        <v>62</v>
      </c>
      <c r="P1475" s="1" t="s">
        <v>8319</v>
      </c>
      <c r="Q1475" s="1" t="s">
        <v>33</v>
      </c>
      <c r="R1475" s="1" t="s">
        <v>103</v>
      </c>
      <c r="S1475" s="1">
        <v>7.4</v>
      </c>
      <c r="T1475" s="1" t="s">
        <v>36</v>
      </c>
      <c r="U1475" s="1" t="s">
        <v>8320</v>
      </c>
      <c r="W1475" s="1" t="s">
        <v>8321</v>
      </c>
      <c r="X1475" s="1">
        <v>10001423</v>
      </c>
      <c r="Z1475" s="1" t="s">
        <v>8322</v>
      </c>
      <c r="AA1475" s="1" t="s">
        <v>41</v>
      </c>
    </row>
    <row r="1476" spans="1:27" x14ac:dyDescent="0.3">
      <c r="A1476" s="1">
        <v>2011</v>
      </c>
      <c r="B1476" s="1" t="s">
        <v>8310</v>
      </c>
      <c r="C1476" s="1" t="s">
        <v>8311</v>
      </c>
      <c r="D1476" s="1" t="s">
        <v>8312</v>
      </c>
      <c r="E1476" s="1" t="s">
        <v>8313</v>
      </c>
      <c r="F1476" s="1" t="s">
        <v>107</v>
      </c>
      <c r="G1476" s="1" t="s">
        <v>8314</v>
      </c>
      <c r="H1476" s="1" t="s">
        <v>8323</v>
      </c>
      <c r="I1476" s="1" t="s">
        <v>8316</v>
      </c>
      <c r="J1476" s="1">
        <v>93</v>
      </c>
      <c r="K1476" s="1">
        <v>0.5268817204301075</v>
      </c>
      <c r="L1476" s="1" t="s">
        <v>8324</v>
      </c>
      <c r="M1476" s="1">
        <v>36</v>
      </c>
      <c r="N1476" s="1" t="s">
        <v>8318</v>
      </c>
      <c r="O1476" s="1">
        <v>62</v>
      </c>
      <c r="P1476" s="1" t="s">
        <v>8319</v>
      </c>
      <c r="Q1476" s="1" t="s">
        <v>33</v>
      </c>
      <c r="R1476" s="1" t="s">
        <v>103</v>
      </c>
      <c r="S1476" s="1">
        <v>7.4</v>
      </c>
      <c r="T1476" s="1" t="s">
        <v>36</v>
      </c>
      <c r="U1476" s="1" t="s">
        <v>8320</v>
      </c>
      <c r="W1476" s="1" t="s">
        <v>8321</v>
      </c>
      <c r="X1476" s="1">
        <v>10001423</v>
      </c>
      <c r="Z1476" s="1" t="s">
        <v>8322</v>
      </c>
      <c r="AA1476" s="1" t="s">
        <v>41</v>
      </c>
    </row>
    <row r="1477" spans="1:27" x14ac:dyDescent="0.3">
      <c r="A1477" s="1">
        <v>2011</v>
      </c>
      <c r="B1477" s="1" t="s">
        <v>8325</v>
      </c>
      <c r="C1477" s="1" t="s">
        <v>8311</v>
      </c>
      <c r="D1477" s="1" t="s">
        <v>8326</v>
      </c>
      <c r="E1477" s="1" t="s">
        <v>8327</v>
      </c>
      <c r="F1477" s="1" t="s">
        <v>107</v>
      </c>
      <c r="G1477" s="1" t="s">
        <v>8328</v>
      </c>
      <c r="H1477" s="1" t="s">
        <v>8329</v>
      </c>
      <c r="I1477" s="1" t="s">
        <v>8330</v>
      </c>
      <c r="J1477" s="1">
        <v>39</v>
      </c>
      <c r="K1477" s="1">
        <v>0.51282051282051277</v>
      </c>
      <c r="L1477" s="1" t="s">
        <v>5792</v>
      </c>
      <c r="M1477" s="1">
        <v>38</v>
      </c>
      <c r="N1477" s="1" t="s">
        <v>1203</v>
      </c>
      <c r="O1477" s="1">
        <v>45</v>
      </c>
      <c r="P1477" s="1" t="s">
        <v>1203</v>
      </c>
      <c r="Q1477" s="1" t="s">
        <v>57</v>
      </c>
      <c r="R1477" s="1" t="s">
        <v>58</v>
      </c>
      <c r="S1477" s="1" t="s">
        <v>59</v>
      </c>
      <c r="T1477" s="1" t="s">
        <v>8331</v>
      </c>
      <c r="U1477" s="1" t="s">
        <v>8332</v>
      </c>
      <c r="V1477" s="1" t="s">
        <v>8333</v>
      </c>
      <c r="W1477" s="1" t="s">
        <v>8334</v>
      </c>
      <c r="X1477" s="1">
        <v>10001424</v>
      </c>
      <c r="Z1477" s="1" t="s">
        <v>8335</v>
      </c>
      <c r="AA1477" s="1" t="s">
        <v>41</v>
      </c>
    </row>
    <row r="1478" spans="1:27" x14ac:dyDescent="0.3">
      <c r="A1478" s="1">
        <v>2012</v>
      </c>
      <c r="B1478" s="1" t="s">
        <v>8336</v>
      </c>
      <c r="C1478" s="1" t="s">
        <v>8337</v>
      </c>
      <c r="D1478" s="1" t="s">
        <v>8338</v>
      </c>
      <c r="E1478" s="1" t="s">
        <v>8339</v>
      </c>
      <c r="F1478" s="1" t="s">
        <v>107</v>
      </c>
      <c r="G1478" s="1" t="s">
        <v>8340</v>
      </c>
      <c r="H1478" s="1" t="s">
        <v>8341</v>
      </c>
      <c r="I1478" s="1" t="s">
        <v>8342</v>
      </c>
      <c r="J1478" s="1">
        <v>34</v>
      </c>
      <c r="K1478" s="1">
        <v>0.5</v>
      </c>
      <c r="L1478" s="1" t="s">
        <v>8343</v>
      </c>
      <c r="M1478" s="1">
        <v>12</v>
      </c>
      <c r="N1478" s="1" t="s">
        <v>1203</v>
      </c>
      <c r="O1478" s="1">
        <v>45</v>
      </c>
      <c r="P1478" s="1" t="s">
        <v>1203</v>
      </c>
      <c r="Q1478" s="1" t="s">
        <v>57</v>
      </c>
      <c r="R1478" s="1" t="s">
        <v>58</v>
      </c>
      <c r="S1478" s="1" t="s">
        <v>59</v>
      </c>
      <c r="T1478" s="1" t="s">
        <v>8344</v>
      </c>
      <c r="U1478" s="1" t="s">
        <v>8345</v>
      </c>
      <c r="V1478" s="1" t="s">
        <v>8346</v>
      </c>
      <c r="X1478" s="1">
        <v>10001425</v>
      </c>
      <c r="Z1478" s="1" t="s">
        <v>8347</v>
      </c>
      <c r="AA1478" s="1" t="s">
        <v>41</v>
      </c>
    </row>
    <row r="1479" spans="1:27" x14ac:dyDescent="0.3">
      <c r="A1479" s="1">
        <v>2011</v>
      </c>
      <c r="B1479" s="1" t="s">
        <v>8348</v>
      </c>
      <c r="C1479" s="1" t="s">
        <v>8349</v>
      </c>
      <c r="D1479" s="1" t="s">
        <v>8350</v>
      </c>
      <c r="E1479" s="1" t="s">
        <v>8351</v>
      </c>
      <c r="F1479" s="1" t="s">
        <v>107</v>
      </c>
      <c r="G1479" s="1" t="s">
        <v>8352</v>
      </c>
      <c r="H1479" s="1" t="s">
        <v>8353</v>
      </c>
      <c r="I1479" s="1" t="s">
        <v>8354</v>
      </c>
      <c r="J1479" s="1">
        <v>19</v>
      </c>
      <c r="K1479" s="1">
        <v>0.68421052631578949</v>
      </c>
      <c r="L1479" s="1" t="s">
        <v>8355</v>
      </c>
      <c r="M1479" s="1">
        <v>12</v>
      </c>
      <c r="N1479" s="1" t="s">
        <v>1203</v>
      </c>
      <c r="O1479" s="1">
        <v>40</v>
      </c>
      <c r="P1479" s="1" t="s">
        <v>8356</v>
      </c>
      <c r="Q1479" s="1" t="s">
        <v>33</v>
      </c>
      <c r="R1479" s="1" t="s">
        <v>103</v>
      </c>
      <c r="S1479" s="1" t="s">
        <v>59</v>
      </c>
      <c r="T1479" s="1" t="s">
        <v>8357</v>
      </c>
      <c r="U1479" s="1" t="s">
        <v>8358</v>
      </c>
      <c r="V1479" s="1" t="s">
        <v>8359</v>
      </c>
      <c r="W1479" s="1" t="s">
        <v>8360</v>
      </c>
      <c r="X1479" s="1">
        <v>10001426</v>
      </c>
      <c r="Z1479" s="1" t="s">
        <v>8361</v>
      </c>
      <c r="AA1479" s="1" t="s">
        <v>41</v>
      </c>
    </row>
    <row r="1480" spans="1:27" x14ac:dyDescent="0.3">
      <c r="A1480" s="1">
        <v>2011</v>
      </c>
      <c r="B1480" s="1" t="s">
        <v>8362</v>
      </c>
      <c r="C1480" s="1" t="s">
        <v>8247</v>
      </c>
      <c r="D1480" s="1" t="s">
        <v>8363</v>
      </c>
      <c r="E1480" s="1" t="s">
        <v>8364</v>
      </c>
      <c r="F1480" s="1" t="s">
        <v>107</v>
      </c>
      <c r="G1480" s="1" t="s">
        <v>8365</v>
      </c>
      <c r="H1480" s="1" t="s">
        <v>8366</v>
      </c>
      <c r="I1480" s="1" t="s">
        <v>8367</v>
      </c>
      <c r="J1480" s="1">
        <v>34</v>
      </c>
      <c r="K1480" s="1">
        <v>0.73529411764705888</v>
      </c>
      <c r="L1480" s="1" t="s">
        <v>8368</v>
      </c>
      <c r="M1480" s="1">
        <v>3.49</v>
      </c>
      <c r="N1480" s="1" t="s">
        <v>8369</v>
      </c>
      <c r="O1480" s="1">
        <v>50</v>
      </c>
      <c r="P1480" s="1" t="s">
        <v>8370</v>
      </c>
      <c r="Q1480" s="1" t="s">
        <v>33</v>
      </c>
      <c r="R1480" s="1" t="s">
        <v>315</v>
      </c>
      <c r="S1480" s="1">
        <v>7</v>
      </c>
      <c r="T1480" s="1" t="s">
        <v>36</v>
      </c>
      <c r="U1480" s="1" t="s">
        <v>8371</v>
      </c>
      <c r="V1480" s="1" t="s">
        <v>8372</v>
      </c>
      <c r="W1480" s="1" t="s">
        <v>8373</v>
      </c>
      <c r="X1480" s="1">
        <v>10001427</v>
      </c>
      <c r="Z1480" s="1" t="s">
        <v>8374</v>
      </c>
      <c r="AA1480" s="1" t="s">
        <v>41</v>
      </c>
    </row>
    <row r="1481" spans="1:27" x14ac:dyDescent="0.3">
      <c r="A1481" s="1">
        <v>2012</v>
      </c>
      <c r="B1481" s="1" t="s">
        <v>8375</v>
      </c>
      <c r="C1481" s="1" t="s">
        <v>8337</v>
      </c>
      <c r="D1481" s="1" t="s">
        <v>8376</v>
      </c>
      <c r="E1481" s="1" t="s">
        <v>8377</v>
      </c>
      <c r="F1481" s="1" t="s">
        <v>107</v>
      </c>
      <c r="G1481" s="1" t="s">
        <v>655</v>
      </c>
      <c r="H1481" s="1" t="s">
        <v>8378</v>
      </c>
      <c r="I1481" s="1" t="s">
        <v>8379</v>
      </c>
      <c r="J1481" s="1">
        <v>113</v>
      </c>
      <c r="K1481" s="1">
        <v>0.46017699115044247</v>
      </c>
      <c r="L1481" s="1" t="s">
        <v>36</v>
      </c>
      <c r="M1481" s="1" t="s">
        <v>59</v>
      </c>
      <c r="N1481" s="1" t="s">
        <v>8380</v>
      </c>
      <c r="O1481" s="1">
        <v>40</v>
      </c>
      <c r="P1481" s="1" t="s">
        <v>1203</v>
      </c>
      <c r="Q1481" s="1" t="s">
        <v>57</v>
      </c>
      <c r="R1481" s="1" t="s">
        <v>58</v>
      </c>
      <c r="S1481" s="1" t="s">
        <v>59</v>
      </c>
      <c r="T1481" s="1" t="s">
        <v>36</v>
      </c>
      <c r="U1481" s="1" t="s">
        <v>8381</v>
      </c>
      <c r="W1481" s="1" t="s">
        <v>8382</v>
      </c>
      <c r="X1481" s="1">
        <v>10001428</v>
      </c>
      <c r="Y1481" s="1">
        <v>10000363</v>
      </c>
      <c r="Z1481" s="1" t="s">
        <v>8294</v>
      </c>
      <c r="AA1481" s="1" t="s">
        <v>41</v>
      </c>
    </row>
    <row r="1482" spans="1:27" x14ac:dyDescent="0.3">
      <c r="A1482" s="1">
        <v>2014</v>
      </c>
      <c r="B1482" s="1" t="s">
        <v>8383</v>
      </c>
      <c r="C1482" s="1" t="s">
        <v>8337</v>
      </c>
      <c r="D1482" s="1" t="s">
        <v>8384</v>
      </c>
      <c r="E1482" s="1" t="s">
        <v>8385</v>
      </c>
      <c r="F1482" s="1" t="s">
        <v>107</v>
      </c>
      <c r="G1482" s="1" t="s">
        <v>8386</v>
      </c>
      <c r="H1482" s="1" t="s">
        <v>8387</v>
      </c>
      <c r="I1482" s="1" t="s">
        <v>8388</v>
      </c>
      <c r="J1482" s="1">
        <v>42</v>
      </c>
      <c r="K1482" s="1">
        <v>0.52380952380952384</v>
      </c>
      <c r="L1482" s="1" t="s">
        <v>8389</v>
      </c>
      <c r="M1482" s="1">
        <v>23</v>
      </c>
      <c r="N1482" s="1" t="s">
        <v>8290</v>
      </c>
      <c r="O1482" s="1">
        <v>50</v>
      </c>
      <c r="P1482" s="1" t="s">
        <v>1203</v>
      </c>
      <c r="Q1482" s="1" t="s">
        <v>57</v>
      </c>
      <c r="R1482" s="1" t="s">
        <v>58</v>
      </c>
      <c r="S1482" s="1" t="s">
        <v>59</v>
      </c>
      <c r="T1482" s="1" t="s">
        <v>36</v>
      </c>
      <c r="U1482" s="1" t="s">
        <v>8390</v>
      </c>
      <c r="V1482" s="1" t="s">
        <v>8391</v>
      </c>
      <c r="W1482" s="1" t="s">
        <v>8392</v>
      </c>
      <c r="X1482" s="1">
        <v>10001429</v>
      </c>
      <c r="Y1482" s="1">
        <v>10001422</v>
      </c>
      <c r="Z1482" s="1" t="s">
        <v>8294</v>
      </c>
      <c r="AA1482" s="1" t="s">
        <v>41</v>
      </c>
    </row>
    <row r="1483" spans="1:27" x14ac:dyDescent="0.3">
      <c r="A1483" s="1">
        <v>2014</v>
      </c>
      <c r="B1483" s="1" t="s">
        <v>8383</v>
      </c>
      <c r="C1483" s="1" t="s">
        <v>8337</v>
      </c>
      <c r="D1483" s="1" t="s">
        <v>8384</v>
      </c>
      <c r="E1483" s="1" t="s">
        <v>8385</v>
      </c>
      <c r="F1483" s="1" t="s">
        <v>107</v>
      </c>
      <c r="G1483" s="1" t="s">
        <v>8393</v>
      </c>
      <c r="H1483" s="1" t="s">
        <v>8394</v>
      </c>
      <c r="I1483" s="1" t="s">
        <v>8395</v>
      </c>
      <c r="J1483" s="1">
        <v>36</v>
      </c>
      <c r="K1483" s="1">
        <v>0.47222222222222221</v>
      </c>
      <c r="L1483" s="1" t="s">
        <v>8396</v>
      </c>
      <c r="M1483" s="1" t="s">
        <v>59</v>
      </c>
      <c r="N1483" s="1" t="s">
        <v>8290</v>
      </c>
      <c r="O1483" s="1">
        <v>50</v>
      </c>
      <c r="P1483" s="1" t="s">
        <v>1203</v>
      </c>
      <c r="Q1483" s="1" t="s">
        <v>57</v>
      </c>
      <c r="R1483" s="1" t="s">
        <v>58</v>
      </c>
      <c r="S1483" s="1" t="s">
        <v>59</v>
      </c>
      <c r="T1483" s="1" t="s">
        <v>36</v>
      </c>
      <c r="U1483" s="1" t="s">
        <v>8390</v>
      </c>
      <c r="V1483" s="1" t="s">
        <v>8391</v>
      </c>
      <c r="W1483" s="1" t="s">
        <v>8392</v>
      </c>
      <c r="X1483" s="1">
        <v>10001429</v>
      </c>
      <c r="Y1483" s="1">
        <v>10001422</v>
      </c>
      <c r="Z1483" s="1" t="s">
        <v>8294</v>
      </c>
      <c r="AA1483" s="1" t="s">
        <v>41</v>
      </c>
    </row>
    <row r="1484" spans="1:27" x14ac:dyDescent="0.3">
      <c r="A1484" s="1">
        <v>2012</v>
      </c>
      <c r="B1484" s="1" t="s">
        <v>8397</v>
      </c>
      <c r="C1484" s="1" t="s">
        <v>8398</v>
      </c>
      <c r="D1484" s="1" t="s">
        <v>8399</v>
      </c>
      <c r="E1484" s="1" t="s">
        <v>8400</v>
      </c>
      <c r="F1484" s="1" t="s">
        <v>139</v>
      </c>
      <c r="G1484" s="1" t="s">
        <v>8401</v>
      </c>
      <c r="H1484" s="1" t="s">
        <v>8402</v>
      </c>
      <c r="I1484" s="1" t="s">
        <v>8403</v>
      </c>
      <c r="J1484" s="1">
        <v>34</v>
      </c>
      <c r="K1484" s="1">
        <v>0.55882352941176472</v>
      </c>
      <c r="L1484" s="1" t="s">
        <v>36</v>
      </c>
      <c r="M1484" s="1" t="s">
        <v>59</v>
      </c>
      <c r="N1484" s="1" t="s">
        <v>8404</v>
      </c>
      <c r="O1484" s="1">
        <v>30</v>
      </c>
      <c r="P1484" s="1" t="s">
        <v>8405</v>
      </c>
      <c r="Q1484" s="1" t="s">
        <v>33</v>
      </c>
      <c r="R1484" s="1" t="s">
        <v>315</v>
      </c>
      <c r="S1484" s="1" t="s">
        <v>59</v>
      </c>
      <c r="T1484" s="1" t="s">
        <v>36</v>
      </c>
      <c r="U1484" s="1" t="s">
        <v>8406</v>
      </c>
      <c r="V1484" s="1" t="s">
        <v>8407</v>
      </c>
      <c r="W1484" s="1" t="s">
        <v>8408</v>
      </c>
      <c r="X1484" s="1">
        <v>10001430</v>
      </c>
      <c r="Z1484" s="1" t="s">
        <v>8409</v>
      </c>
      <c r="AA1484" s="1" t="s">
        <v>41</v>
      </c>
    </row>
    <row r="1485" spans="1:27" x14ac:dyDescent="0.3">
      <c r="A1485" s="1">
        <v>1999</v>
      </c>
      <c r="B1485" s="1" t="s">
        <v>1329</v>
      </c>
      <c r="C1485" s="1" t="s">
        <v>382</v>
      </c>
      <c r="D1485" s="1" t="s">
        <v>1330</v>
      </c>
      <c r="E1485" s="1" t="s">
        <v>8410</v>
      </c>
      <c r="F1485" s="1" t="s">
        <v>66</v>
      </c>
      <c r="G1485" s="1" t="s">
        <v>8411</v>
      </c>
      <c r="H1485" s="1" t="s">
        <v>1332</v>
      </c>
      <c r="I1485" s="1" t="s">
        <v>8412</v>
      </c>
      <c r="J1485" s="1">
        <v>26</v>
      </c>
      <c r="K1485" s="1">
        <v>0.65384615384615385</v>
      </c>
      <c r="L1485" s="1" t="s">
        <v>36</v>
      </c>
      <c r="M1485" s="1" t="s">
        <v>59</v>
      </c>
      <c r="N1485" s="1" t="s">
        <v>36</v>
      </c>
      <c r="O1485" s="1" t="s">
        <v>59</v>
      </c>
      <c r="P1485" s="1" t="s">
        <v>1334</v>
      </c>
      <c r="Q1485" s="1" t="s">
        <v>33</v>
      </c>
      <c r="R1485" s="1" t="s">
        <v>315</v>
      </c>
      <c r="S1485" s="1" t="s">
        <v>503</v>
      </c>
      <c r="T1485" s="1" t="s">
        <v>1335</v>
      </c>
      <c r="U1485" s="1" t="s">
        <v>1336</v>
      </c>
      <c r="V1485" s="1" t="s">
        <v>8413</v>
      </c>
      <c r="W1485" s="1" t="s">
        <v>8414</v>
      </c>
      <c r="X1485" s="1">
        <v>10001431</v>
      </c>
      <c r="Y1485" s="1">
        <v>10000242</v>
      </c>
      <c r="AA1485" s="1" t="s">
        <v>41</v>
      </c>
    </row>
    <row r="1486" spans="1:27" x14ac:dyDescent="0.3">
      <c r="A1486" s="1">
        <v>2008</v>
      </c>
      <c r="B1486" s="1" t="s">
        <v>8415</v>
      </c>
      <c r="C1486" s="1" t="s">
        <v>8416</v>
      </c>
      <c r="D1486" s="1" t="s">
        <v>8417</v>
      </c>
      <c r="E1486" s="1" t="s">
        <v>8418</v>
      </c>
      <c r="F1486" s="1" t="s">
        <v>66</v>
      </c>
      <c r="G1486" s="1" t="s">
        <v>8419</v>
      </c>
      <c r="H1486" s="1" t="s">
        <v>8420</v>
      </c>
      <c r="I1486" s="1" t="s">
        <v>8421</v>
      </c>
      <c r="J1486" s="1">
        <v>41</v>
      </c>
      <c r="K1486" s="1">
        <v>0.51219512195121952</v>
      </c>
      <c r="L1486" s="1" t="s">
        <v>8422</v>
      </c>
      <c r="M1486" s="1">
        <v>0.8</v>
      </c>
      <c r="N1486" s="1" t="s">
        <v>8276</v>
      </c>
      <c r="O1486" s="1">
        <v>52</v>
      </c>
      <c r="P1486" s="1" t="s">
        <v>8277</v>
      </c>
      <c r="Q1486" s="1" t="s">
        <v>4393</v>
      </c>
      <c r="R1486" s="1" t="s">
        <v>103</v>
      </c>
      <c r="S1486" s="1">
        <v>7.4</v>
      </c>
      <c r="T1486" s="1" t="s">
        <v>8423</v>
      </c>
      <c r="U1486" s="1" t="s">
        <v>8424</v>
      </c>
      <c r="V1486" s="1" t="s">
        <v>8425</v>
      </c>
      <c r="W1486" s="1" t="s">
        <v>8426</v>
      </c>
      <c r="X1486" s="1">
        <v>10001432</v>
      </c>
      <c r="Z1486" s="1" t="s">
        <v>8280</v>
      </c>
      <c r="AA1486" s="1" t="s">
        <v>41</v>
      </c>
    </row>
    <row r="1487" spans="1:27" x14ac:dyDescent="0.3">
      <c r="A1487" s="1">
        <v>2013</v>
      </c>
      <c r="B1487" s="1" t="s">
        <v>8427</v>
      </c>
      <c r="C1487" s="1" t="s">
        <v>4385</v>
      </c>
      <c r="D1487" s="1" t="s">
        <v>8428</v>
      </c>
      <c r="E1487" s="1" t="s">
        <v>8429</v>
      </c>
      <c r="F1487" s="1" t="s">
        <v>66</v>
      </c>
      <c r="G1487" s="1" t="s">
        <v>8430</v>
      </c>
      <c r="H1487" s="1" t="s">
        <v>8431</v>
      </c>
      <c r="I1487" s="1" t="s">
        <v>8432</v>
      </c>
      <c r="J1487" s="1">
        <v>42</v>
      </c>
      <c r="K1487" s="1">
        <v>0.7857142857142857</v>
      </c>
      <c r="L1487" s="1" t="s">
        <v>36</v>
      </c>
      <c r="M1487" s="1" t="s">
        <v>59</v>
      </c>
      <c r="N1487" s="1" t="s">
        <v>4151</v>
      </c>
      <c r="O1487" s="1">
        <v>40</v>
      </c>
      <c r="P1487" s="1" t="s">
        <v>1203</v>
      </c>
      <c r="Q1487" s="1" t="s">
        <v>57</v>
      </c>
      <c r="R1487" s="1" t="s">
        <v>58</v>
      </c>
      <c r="S1487" s="1" t="s">
        <v>59</v>
      </c>
      <c r="T1487" s="1" t="s">
        <v>36</v>
      </c>
      <c r="U1487" s="1" t="s">
        <v>8433</v>
      </c>
      <c r="W1487" s="1" t="s">
        <v>8434</v>
      </c>
      <c r="X1487" s="1">
        <v>10001433</v>
      </c>
      <c r="Z1487" s="1" t="s">
        <v>8435</v>
      </c>
      <c r="AA1487" s="1" t="s">
        <v>41</v>
      </c>
    </row>
    <row r="1488" spans="1:27" x14ac:dyDescent="0.3">
      <c r="A1488" s="1">
        <v>2006</v>
      </c>
      <c r="B1488" s="1" t="s">
        <v>8436</v>
      </c>
      <c r="C1488" s="1" t="s">
        <v>8437</v>
      </c>
      <c r="D1488" s="1" t="s">
        <v>8438</v>
      </c>
      <c r="E1488" s="1" t="s">
        <v>8439</v>
      </c>
      <c r="F1488" s="1" t="s">
        <v>66</v>
      </c>
      <c r="G1488" s="1" t="s">
        <v>8440</v>
      </c>
      <c r="H1488" s="1" t="s">
        <v>8441</v>
      </c>
      <c r="I1488" s="1" t="s">
        <v>8442</v>
      </c>
      <c r="J1488" s="1">
        <v>72</v>
      </c>
      <c r="K1488" s="1">
        <v>0.51388888888888884</v>
      </c>
      <c r="L1488" s="1" t="s">
        <v>8443</v>
      </c>
      <c r="M1488" s="1">
        <v>0.13500000000000001</v>
      </c>
      <c r="N1488" s="1" t="s">
        <v>8444</v>
      </c>
      <c r="O1488" s="1">
        <v>25</v>
      </c>
      <c r="P1488" s="1" t="s">
        <v>8445</v>
      </c>
      <c r="Q1488" s="1" t="s">
        <v>57</v>
      </c>
      <c r="R1488" s="1" t="s">
        <v>315</v>
      </c>
      <c r="S1488" s="1">
        <v>7.4</v>
      </c>
      <c r="T1488" s="1" t="s">
        <v>36</v>
      </c>
      <c r="U1488" s="1" t="s">
        <v>8446</v>
      </c>
      <c r="X1488" s="1">
        <v>10001434</v>
      </c>
      <c r="Z1488" s="1" t="s">
        <v>8447</v>
      </c>
      <c r="AA1488" s="1" t="s">
        <v>41</v>
      </c>
    </row>
    <row r="1489" spans="1:28" x14ac:dyDescent="0.3">
      <c r="A1489" s="1">
        <v>2009</v>
      </c>
      <c r="B1489" s="1" t="s">
        <v>8448</v>
      </c>
      <c r="C1489" s="1" t="s">
        <v>8449</v>
      </c>
      <c r="D1489" s="1" t="s">
        <v>8450</v>
      </c>
      <c r="E1489" s="1" t="s">
        <v>8451</v>
      </c>
      <c r="F1489" s="1" t="s">
        <v>26</v>
      </c>
      <c r="G1489" s="1" t="s">
        <v>8452</v>
      </c>
      <c r="H1489" s="1" t="s">
        <v>8453</v>
      </c>
      <c r="I1489" s="1" t="s">
        <v>8454</v>
      </c>
      <c r="J1489" s="1">
        <v>104</v>
      </c>
      <c r="K1489" s="1">
        <v>0.48076923076923078</v>
      </c>
      <c r="L1489" s="1" t="s">
        <v>8455</v>
      </c>
      <c r="M1489" s="1">
        <v>7</v>
      </c>
      <c r="N1489" s="1" t="s">
        <v>8456</v>
      </c>
      <c r="O1489" s="1">
        <v>62</v>
      </c>
      <c r="P1489" s="1" t="s">
        <v>8457</v>
      </c>
      <c r="Q1489" s="1" t="s">
        <v>4393</v>
      </c>
      <c r="R1489" s="1" t="s">
        <v>103</v>
      </c>
      <c r="S1489" s="1" t="s">
        <v>59</v>
      </c>
      <c r="T1489" s="1" t="s">
        <v>8423</v>
      </c>
      <c r="U1489" s="1" t="s">
        <v>36</v>
      </c>
      <c r="W1489" s="1" t="s">
        <v>8228</v>
      </c>
      <c r="X1489" s="1">
        <v>10001435</v>
      </c>
      <c r="Z1489" s="1" t="s">
        <v>8322</v>
      </c>
      <c r="AA1489" s="1" t="s">
        <v>41</v>
      </c>
    </row>
    <row r="1490" spans="1:28" x14ac:dyDescent="0.3">
      <c r="A1490" s="1">
        <v>2006</v>
      </c>
      <c r="B1490" s="1" t="s">
        <v>8458</v>
      </c>
      <c r="C1490" s="1" t="s">
        <v>8396</v>
      </c>
      <c r="D1490" s="1" t="s">
        <v>8396</v>
      </c>
      <c r="E1490" s="1" t="s">
        <v>8459</v>
      </c>
      <c r="F1490" s="1" t="s">
        <v>133</v>
      </c>
      <c r="G1490" s="1" t="s">
        <v>8460</v>
      </c>
      <c r="H1490" s="1" t="s">
        <v>8461</v>
      </c>
      <c r="I1490" s="1" t="s">
        <v>8462</v>
      </c>
      <c r="J1490" s="1">
        <v>38</v>
      </c>
      <c r="K1490" s="1">
        <v>0.57894736842105265</v>
      </c>
      <c r="L1490" s="1" t="s">
        <v>2222</v>
      </c>
      <c r="M1490" s="1">
        <v>3.1</v>
      </c>
      <c r="N1490" s="1" t="s">
        <v>8463</v>
      </c>
      <c r="O1490" s="1" t="s">
        <v>8463</v>
      </c>
      <c r="P1490" s="1" t="s">
        <v>8464</v>
      </c>
      <c r="Q1490" s="1" t="s">
        <v>4393</v>
      </c>
      <c r="R1490" s="1" t="s">
        <v>103</v>
      </c>
      <c r="S1490" s="1">
        <v>7.4</v>
      </c>
      <c r="T1490" s="1" t="s">
        <v>8463</v>
      </c>
      <c r="U1490" s="1" t="s">
        <v>8463</v>
      </c>
      <c r="V1490" s="1" t="s">
        <v>8463</v>
      </c>
      <c r="W1490" s="1" t="s">
        <v>8463</v>
      </c>
      <c r="X1490" s="1">
        <v>10001436</v>
      </c>
      <c r="Y1490" s="1">
        <v>10000363</v>
      </c>
      <c r="Z1490" s="1" t="s">
        <v>8463</v>
      </c>
      <c r="AA1490" s="1" t="s">
        <v>41</v>
      </c>
    </row>
    <row r="1491" spans="1:28" x14ac:dyDescent="0.3">
      <c r="A1491" s="1">
        <v>2014</v>
      </c>
      <c r="B1491" s="1" t="s">
        <v>8465</v>
      </c>
      <c r="C1491" s="1" t="s">
        <v>8396</v>
      </c>
      <c r="D1491" s="1" t="s">
        <v>8396</v>
      </c>
      <c r="E1491" s="1" t="s">
        <v>8466</v>
      </c>
      <c r="F1491" s="1" t="s">
        <v>107</v>
      </c>
      <c r="G1491" s="1" t="s">
        <v>8467</v>
      </c>
      <c r="H1491" s="1" t="s">
        <v>8329</v>
      </c>
      <c r="I1491" s="1" t="s">
        <v>8468</v>
      </c>
      <c r="J1491" s="1">
        <v>47</v>
      </c>
      <c r="K1491" s="1">
        <v>0.53191489361702127</v>
      </c>
      <c r="L1491" s="1" t="s">
        <v>8463</v>
      </c>
      <c r="M1491" s="1" t="s">
        <v>8463</v>
      </c>
      <c r="N1491" s="1" t="s">
        <v>8318</v>
      </c>
      <c r="O1491" s="1">
        <v>62</v>
      </c>
      <c r="P1491" s="1" t="s">
        <v>8469</v>
      </c>
      <c r="Q1491" s="1" t="s">
        <v>33</v>
      </c>
      <c r="R1491" s="1" t="s">
        <v>103</v>
      </c>
      <c r="S1491" s="1">
        <v>7.4</v>
      </c>
      <c r="T1491" s="1" t="s">
        <v>36</v>
      </c>
      <c r="U1491" s="1" t="s">
        <v>8463</v>
      </c>
      <c r="V1491" s="1" t="s">
        <v>8463</v>
      </c>
      <c r="W1491" s="1" t="s">
        <v>8463</v>
      </c>
      <c r="X1491" s="1">
        <v>10001437</v>
      </c>
      <c r="Y1491" s="1">
        <v>10001423</v>
      </c>
      <c r="Z1491" s="1" t="s">
        <v>8463</v>
      </c>
      <c r="AA1491" s="1" t="s">
        <v>8470</v>
      </c>
    </row>
    <row r="1492" spans="1:28" x14ac:dyDescent="0.3">
      <c r="A1492" s="1">
        <v>2021</v>
      </c>
      <c r="B1492" s="1" t="s">
        <v>7774</v>
      </c>
      <c r="C1492" s="1" t="s">
        <v>154</v>
      </c>
      <c r="D1492" s="1" t="s">
        <v>7775</v>
      </c>
      <c r="E1492" s="1" t="s">
        <v>8856</v>
      </c>
      <c r="F1492" s="1" t="s">
        <v>117</v>
      </c>
      <c r="G1492" s="1" t="s">
        <v>8471</v>
      </c>
      <c r="H1492" s="1" t="s">
        <v>7777</v>
      </c>
      <c r="I1492" s="1" t="s">
        <v>8472</v>
      </c>
      <c r="J1492" s="1">
        <f t="shared" ref="J1492:J1493" si="59">(LEN(I1492)- LEN(SUBSTITUTE(I1492,"G","")))+ (LEN(I1492)-LEN(SUBSTITUTE(I1492,"C",""))) +(LEN(I1492)-LEN(SUBSTITUTE(I1492,"A",""))) +(LEN(I1492)-LEN(SUBSTITUTE(I1492,"T","")))+ (LEN(I1492)-LEN(SUBSTITUTE(I1492,"U",""))) + (LEN(I1492)- LEN(SUBSTITUTE(I1492,"g","")))+ (LEN(I1492)-LEN(SUBSTITUTE(I1492,"c",""))) +(LEN(I1492)-LEN(SUBSTITUTE(I1492,"a",""))) +(LEN(I1492)-LEN(SUBSTITUTE(I1492,"t","")))+ (LEN(I1492)-LEN(SUBSTITUTE(I1492,"u","")))</f>
        <v>31</v>
      </c>
      <c r="K1492" s="1">
        <f t="shared" ref="K1492:K1493" si="60">((LEN(I1492)- LEN(SUBSTITUTE(I1492,"G",""))
)+ (LEN(I1492)- LEN(SUBSTITUTE(I1492,"C",""))
)+ (LEN(I1492)- LEN(SUBSTITUTE(I1492,"g",""))
)+ (LEN(I1492)- LEN(SUBSTITUTE(I1492,"c",""))
))/J1492</f>
        <v>0.58064516129032262</v>
      </c>
      <c r="L1492" s="1" t="s">
        <v>7779</v>
      </c>
      <c r="M1492" s="1">
        <v>2.85</v>
      </c>
      <c r="N1492" s="1" t="s">
        <v>7780</v>
      </c>
      <c r="O1492" s="1">
        <v>40</v>
      </c>
      <c r="P1492" s="1" t="s">
        <v>7781</v>
      </c>
      <c r="Q1492" s="1" t="s">
        <v>33</v>
      </c>
      <c r="R1492" s="1" t="s">
        <v>315</v>
      </c>
      <c r="S1492" s="1" t="s">
        <v>391</v>
      </c>
      <c r="T1492" s="1" t="s">
        <v>36</v>
      </c>
      <c r="U1492" s="1" t="s">
        <v>7782</v>
      </c>
      <c r="V1492" s="1" t="s">
        <v>8473</v>
      </c>
      <c r="W1492" s="1" t="s">
        <v>7783</v>
      </c>
      <c r="X1492" s="1">
        <v>10001438</v>
      </c>
      <c r="Z1492" s="1" t="s">
        <v>7784</v>
      </c>
      <c r="AA1492" s="1" t="s">
        <v>41</v>
      </c>
      <c r="AB1492" s="1" t="s">
        <v>8865</v>
      </c>
    </row>
    <row r="1493" spans="1:28" x14ac:dyDescent="0.3">
      <c r="A1493" s="1">
        <v>2010</v>
      </c>
      <c r="B1493" s="1" t="s">
        <v>4350</v>
      </c>
      <c r="C1493" s="1" t="s">
        <v>3112</v>
      </c>
      <c r="D1493" s="1" t="s">
        <v>4351</v>
      </c>
      <c r="E1493" s="1" t="s">
        <v>8724</v>
      </c>
      <c r="F1493" s="1" t="s">
        <v>66</v>
      </c>
      <c r="G1493" s="1" t="s">
        <v>8474</v>
      </c>
      <c r="H1493" s="1" t="s">
        <v>4354</v>
      </c>
      <c r="I1493" s="1" t="s">
        <v>8475</v>
      </c>
      <c r="J1493" s="1">
        <f t="shared" si="59"/>
        <v>32</v>
      </c>
      <c r="K1493" s="1">
        <f t="shared" si="60"/>
        <v>0.28125</v>
      </c>
      <c r="L1493" s="1" t="s">
        <v>8476</v>
      </c>
      <c r="M1493" s="1" t="s">
        <v>59</v>
      </c>
      <c r="N1493" s="1" t="s">
        <v>4357</v>
      </c>
      <c r="O1493" s="1">
        <v>24</v>
      </c>
      <c r="P1493" s="1" t="s">
        <v>4358</v>
      </c>
      <c r="Q1493" s="1" t="str">
        <f ca="1">IFERROR(__xludf.DUMMYFUNCTION("IFNA(IFS(REGEXMATCH(R1494,""MgCl""),""MgCl"",REGEXMATCH(R1494,""CaCl""),""CaCl"", REGEXMATCH(R1494,""MgCl CaCl""),""MgCl CaCl""),""None"")
"),"MgCl")</f>
        <v>MgCl</v>
      </c>
      <c r="R1493" s="1" t="s">
        <v>34</v>
      </c>
      <c r="S1493" s="1" t="s">
        <v>73</v>
      </c>
      <c r="T1493" s="1" t="s">
        <v>4359</v>
      </c>
      <c r="U1493" s="1" t="s">
        <v>4349</v>
      </c>
      <c r="V1493" s="1" t="s">
        <v>8477</v>
      </c>
      <c r="X1493" s="1">
        <v>10001439</v>
      </c>
      <c r="Z1493" s="1" t="s">
        <v>3402</v>
      </c>
      <c r="AA1493" s="1" t="s">
        <v>41</v>
      </c>
      <c r="AB1493" s="1" t="s">
        <v>8512</v>
      </c>
    </row>
    <row r="1494" spans="1:28" x14ac:dyDescent="0.3">
      <c r="A1494" s="1">
        <v>2008</v>
      </c>
      <c r="B1494" s="1" t="s">
        <v>4384</v>
      </c>
      <c r="C1494" s="1" t="s">
        <v>4385</v>
      </c>
      <c r="D1494" s="1" t="s">
        <v>4386</v>
      </c>
      <c r="E1494" s="1" t="s">
        <v>4387</v>
      </c>
      <c r="F1494" s="1" t="s">
        <v>26</v>
      </c>
      <c r="G1494" s="1" t="s">
        <v>8478</v>
      </c>
      <c r="H1494" s="1" t="s">
        <v>4389</v>
      </c>
      <c r="I1494" s="1" t="s">
        <v>8479</v>
      </c>
      <c r="J1494" s="1">
        <v>36</v>
      </c>
      <c r="K1494" s="1">
        <v>0.66666666666666663</v>
      </c>
      <c r="L1494" s="1" t="s">
        <v>36</v>
      </c>
      <c r="M1494" s="1" t="s">
        <v>59</v>
      </c>
      <c r="N1494" s="1" t="s">
        <v>4391</v>
      </c>
      <c r="O1494" s="1">
        <v>49</v>
      </c>
      <c r="P1494" s="1" t="s">
        <v>4392</v>
      </c>
      <c r="Q1494" s="1" t="s">
        <v>4393</v>
      </c>
      <c r="R1494" s="1" t="s">
        <v>103</v>
      </c>
      <c r="S1494" s="1">
        <v>7.4</v>
      </c>
      <c r="T1494" s="1" t="s">
        <v>36</v>
      </c>
      <c r="U1494" s="1" t="s">
        <v>4394</v>
      </c>
      <c r="V1494" s="1" t="s">
        <v>8480</v>
      </c>
      <c r="W1494" s="1" t="s">
        <v>4395</v>
      </c>
      <c r="X1494" s="1">
        <v>10001441</v>
      </c>
      <c r="Z1494" s="1" t="s">
        <v>4396</v>
      </c>
      <c r="AA1494" s="1" t="s">
        <v>41</v>
      </c>
    </row>
    <row r="1495" spans="1:28" x14ac:dyDescent="0.3">
      <c r="A1495" s="1">
        <v>2008</v>
      </c>
      <c r="B1495" s="1" t="s">
        <v>4384</v>
      </c>
      <c r="C1495" s="1" t="s">
        <v>4385</v>
      </c>
      <c r="D1495" s="1" t="s">
        <v>4386</v>
      </c>
      <c r="E1495" s="1" t="s">
        <v>4387</v>
      </c>
      <c r="F1495" s="1" t="s">
        <v>66</v>
      </c>
      <c r="G1495" s="1" t="s">
        <v>8481</v>
      </c>
      <c r="H1495" s="1" t="s">
        <v>4389</v>
      </c>
      <c r="I1495" s="1" t="s">
        <v>8482</v>
      </c>
      <c r="J1495" s="1">
        <v>64</v>
      </c>
      <c r="K1495" s="1">
        <v>0.515625</v>
      </c>
      <c r="L1495" s="1" t="s">
        <v>36</v>
      </c>
      <c r="M1495" s="1" t="s">
        <v>59</v>
      </c>
      <c r="N1495" s="1" t="s">
        <v>4391</v>
      </c>
      <c r="O1495" s="1">
        <v>49</v>
      </c>
      <c r="P1495" s="1" t="s">
        <v>8483</v>
      </c>
      <c r="Q1495" s="1" t="s">
        <v>57</v>
      </c>
      <c r="R1495" s="1" t="s">
        <v>103</v>
      </c>
      <c r="S1495" s="1">
        <v>7.4</v>
      </c>
      <c r="T1495" s="1" t="s">
        <v>36</v>
      </c>
      <c r="U1495" s="1" t="s">
        <v>4394</v>
      </c>
      <c r="W1495" s="1" t="s">
        <v>8484</v>
      </c>
      <c r="X1495" s="1">
        <v>10001442</v>
      </c>
      <c r="Z1495" s="1" t="s">
        <v>4396</v>
      </c>
      <c r="AA1495" s="1" t="s">
        <v>8470</v>
      </c>
    </row>
    <row r="1496" spans="1:28" x14ac:dyDescent="0.3">
      <c r="A1496" s="1">
        <v>2008</v>
      </c>
      <c r="B1496" s="1" t="s">
        <v>4384</v>
      </c>
      <c r="C1496" s="1" t="s">
        <v>4385</v>
      </c>
      <c r="D1496" s="1" t="s">
        <v>4386</v>
      </c>
      <c r="E1496" s="1" t="s">
        <v>4387</v>
      </c>
      <c r="F1496" s="1" t="s">
        <v>66</v>
      </c>
      <c r="G1496" s="1" t="s">
        <v>8485</v>
      </c>
      <c r="H1496" s="1" t="s">
        <v>4389</v>
      </c>
      <c r="I1496" s="1" t="s">
        <v>8486</v>
      </c>
      <c r="J1496" s="1">
        <v>50</v>
      </c>
      <c r="K1496" s="1">
        <v>0.54</v>
      </c>
      <c r="L1496" s="1" t="s">
        <v>36</v>
      </c>
      <c r="M1496" s="1" t="s">
        <v>59</v>
      </c>
      <c r="N1496" s="1" t="s">
        <v>4391</v>
      </c>
      <c r="O1496" s="1">
        <v>49</v>
      </c>
      <c r="P1496" s="1" t="s">
        <v>8483</v>
      </c>
      <c r="Q1496" s="1" t="s">
        <v>57</v>
      </c>
      <c r="R1496" s="1" t="s">
        <v>103</v>
      </c>
      <c r="S1496" s="1">
        <v>7.4</v>
      </c>
      <c r="T1496" s="1" t="s">
        <v>36</v>
      </c>
      <c r="U1496" s="1" t="s">
        <v>4394</v>
      </c>
      <c r="V1496" s="1" t="s">
        <v>8487</v>
      </c>
      <c r="W1496" s="1" t="s">
        <v>8484</v>
      </c>
      <c r="X1496" s="1">
        <v>10001443</v>
      </c>
      <c r="Z1496" s="1" t="s">
        <v>4396</v>
      </c>
      <c r="AA1496" s="1" t="s">
        <v>8470</v>
      </c>
    </row>
    <row r="1505" s="1" customFormat="1" x14ac:dyDescent="0.3"/>
    <row r="1506" s="1" customFormat="1" x14ac:dyDescent="0.3"/>
    <row r="1507" s="1" customFormat="1" x14ac:dyDescent="0.3"/>
    <row r="1508" s="1" customFormat="1" x14ac:dyDescent="0.3"/>
    <row r="1509" s="1" customFormat="1" x14ac:dyDescent="0.3"/>
    <row r="1510" s="1" customFormat="1" x14ac:dyDescent="0.3"/>
    <row r="1511" s="1" customFormat="1" x14ac:dyDescent="0.3"/>
    <row r="1512" s="1" customFormat="1" x14ac:dyDescent="0.3"/>
    <row r="1513" s="1" customFormat="1" x14ac:dyDescent="0.3"/>
    <row r="1514" s="1" customFormat="1" x14ac:dyDescent="0.3"/>
    <row r="1515" s="1" customFormat="1" x14ac:dyDescent="0.3"/>
    <row r="1516" s="1" customFormat="1" x14ac:dyDescent="0.3"/>
    <row r="1517" s="1" customFormat="1" x14ac:dyDescent="0.3"/>
    <row r="1518" s="1" customFormat="1" x14ac:dyDescent="0.3"/>
    <row r="1519" s="1" customFormat="1" x14ac:dyDescent="0.3"/>
    <row r="1520" s="1" customFormat="1" x14ac:dyDescent="0.3"/>
    <row r="1521" s="1" customFormat="1" x14ac:dyDescent="0.3"/>
    <row r="1522" s="1" customFormat="1" x14ac:dyDescent="0.3"/>
    <row r="1523" s="1" customFormat="1" x14ac:dyDescent="0.3"/>
    <row r="1524" s="1" customFormat="1" x14ac:dyDescent="0.3"/>
    <row r="1525" s="1" customFormat="1" x14ac:dyDescent="0.3"/>
    <row r="1526" s="1" customFormat="1" x14ac:dyDescent="0.3"/>
    <row r="1527" s="1" customFormat="1" x14ac:dyDescent="0.3"/>
    <row r="1528" s="1" customFormat="1" x14ac:dyDescent="0.3"/>
    <row r="1529" s="1" customFormat="1" x14ac:dyDescent="0.3"/>
    <row r="1530" s="1" customFormat="1" x14ac:dyDescent="0.3"/>
    <row r="1531" s="1" customFormat="1" x14ac:dyDescent="0.3"/>
    <row r="1532" s="1" customFormat="1" x14ac:dyDescent="0.3"/>
    <row r="1533" s="1" customFormat="1" x14ac:dyDescent="0.3"/>
    <row r="1534" s="1" customFormat="1" x14ac:dyDescent="0.3"/>
    <row r="1535" s="1" customFormat="1" x14ac:dyDescent="0.3"/>
    <row r="1536" s="1" customFormat="1" x14ac:dyDescent="0.3"/>
    <row r="1537" s="1" customFormat="1" x14ac:dyDescent="0.3"/>
    <row r="1538" s="1" customFormat="1" x14ac:dyDescent="0.3"/>
    <row r="1539" s="1" customFormat="1" x14ac:dyDescent="0.3"/>
    <row r="1540" s="1" customFormat="1" x14ac:dyDescent="0.3"/>
    <row r="1541" s="1" customFormat="1" x14ac:dyDescent="0.3"/>
    <row r="1542" s="1" customFormat="1" x14ac:dyDescent="0.3"/>
    <row r="1543" s="1" customFormat="1" x14ac:dyDescent="0.3"/>
    <row r="1544" s="1" customFormat="1" x14ac:dyDescent="0.3"/>
    <row r="1545" s="1" customFormat="1" x14ac:dyDescent="0.3"/>
    <row r="1546" s="1" customFormat="1" x14ac:dyDescent="0.3"/>
    <row r="1547" s="1" customFormat="1" x14ac:dyDescent="0.3"/>
    <row r="1548" s="1" customFormat="1" x14ac:dyDescent="0.3"/>
    <row r="1549" s="1" customFormat="1" x14ac:dyDescent="0.3"/>
    <row r="1550" s="1" customFormat="1" x14ac:dyDescent="0.3"/>
    <row r="1551" s="1" customFormat="1" x14ac:dyDescent="0.3"/>
    <row r="1552" s="1" customFormat="1" x14ac:dyDescent="0.3"/>
    <row r="1553" s="1" customFormat="1" x14ac:dyDescent="0.3"/>
    <row r="1554" s="1" customFormat="1" x14ac:dyDescent="0.3"/>
    <row r="1555" s="1" customFormat="1" x14ac:dyDescent="0.3"/>
    <row r="1556" s="1" customFormat="1" x14ac:dyDescent="0.3"/>
    <row r="1557" s="1" customFormat="1" x14ac:dyDescent="0.3"/>
    <row r="1558" s="1" customFormat="1" x14ac:dyDescent="0.3"/>
    <row r="1559" s="1" customFormat="1" x14ac:dyDescent="0.3"/>
    <row r="1560" s="1" customFormat="1" x14ac:dyDescent="0.3"/>
    <row r="1561" s="1" customFormat="1" x14ac:dyDescent="0.3"/>
    <row r="1562" s="1" customFormat="1" x14ac:dyDescent="0.3"/>
    <row r="1563" s="1" customFormat="1" x14ac:dyDescent="0.3"/>
    <row r="1564" s="1" customFormat="1" x14ac:dyDescent="0.3"/>
    <row r="1565" s="1" customFormat="1" x14ac:dyDescent="0.3"/>
    <row r="1566" s="1" customFormat="1" x14ac:dyDescent="0.3"/>
    <row r="1567" s="1" customFormat="1" x14ac:dyDescent="0.3"/>
    <row r="1568" s="1" customFormat="1" x14ac:dyDescent="0.3"/>
    <row r="1569" s="1" customFormat="1" x14ac:dyDescent="0.3"/>
    <row r="1570" s="1" customFormat="1" x14ac:dyDescent="0.3"/>
    <row r="1571" s="1" customFormat="1" x14ac:dyDescent="0.3"/>
    <row r="1572" s="1" customFormat="1" x14ac:dyDescent="0.3"/>
    <row r="1573" s="1" customFormat="1" x14ac:dyDescent="0.3"/>
    <row r="1574" s="1" customFormat="1" x14ac:dyDescent="0.3"/>
    <row r="1575" s="1" customFormat="1" x14ac:dyDescent="0.3"/>
    <row r="1576" s="1" customFormat="1" x14ac:dyDescent="0.3"/>
    <row r="1577" s="1" customFormat="1" x14ac:dyDescent="0.3"/>
    <row r="1578" s="1" customFormat="1" x14ac:dyDescent="0.3"/>
    <row r="1579" s="1" customFormat="1" x14ac:dyDescent="0.3"/>
    <row r="1580" s="1" customFormat="1" x14ac:dyDescent="0.3"/>
    <row r="1581" s="1" customFormat="1" x14ac:dyDescent="0.3"/>
    <row r="1582" s="1" customFormat="1" x14ac:dyDescent="0.3"/>
    <row r="1583" s="1" customFormat="1" x14ac:dyDescent="0.3"/>
    <row r="1584" s="1" customFormat="1" x14ac:dyDescent="0.3"/>
    <row r="1585" s="1" customFormat="1" x14ac:dyDescent="0.3"/>
    <row r="1586" s="1" customFormat="1" x14ac:dyDescent="0.3"/>
    <row r="1587" s="1" customFormat="1" x14ac:dyDescent="0.3"/>
    <row r="1588" s="1" customFormat="1" x14ac:dyDescent="0.3"/>
    <row r="1589" s="1" customFormat="1" x14ac:dyDescent="0.3"/>
    <row r="1590" s="1" customFormat="1" x14ac:dyDescent="0.3"/>
    <row r="1591" s="1" customFormat="1" x14ac:dyDescent="0.3"/>
    <row r="1592" s="1" customFormat="1" x14ac:dyDescent="0.3"/>
    <row r="1593" s="1" customFormat="1" x14ac:dyDescent="0.3"/>
    <row r="1594" s="1" customFormat="1" x14ac:dyDescent="0.3"/>
    <row r="1595" s="1" customFormat="1" x14ac:dyDescent="0.3"/>
    <row r="1596" s="1" customFormat="1" x14ac:dyDescent="0.3"/>
    <row r="1597" s="1" customFormat="1" x14ac:dyDescent="0.3"/>
    <row r="1598" s="1" customFormat="1" x14ac:dyDescent="0.3"/>
    <row r="1599" s="1" customFormat="1" x14ac:dyDescent="0.3"/>
    <row r="1600" s="1" customFormat="1" x14ac:dyDescent="0.3"/>
    <row r="1601" s="1" customFormat="1" x14ac:dyDescent="0.3"/>
    <row r="1602" s="1" customFormat="1" x14ac:dyDescent="0.3"/>
    <row r="1603" s="1" customFormat="1" x14ac:dyDescent="0.3"/>
    <row r="1604" s="1" customFormat="1" x14ac:dyDescent="0.3"/>
    <row r="1605" s="1" customFormat="1" x14ac:dyDescent="0.3"/>
    <row r="1606" s="1" customFormat="1" x14ac:dyDescent="0.3"/>
    <row r="1607" s="1" customFormat="1" x14ac:dyDescent="0.3"/>
    <row r="1608" s="1" customFormat="1" x14ac:dyDescent="0.3"/>
    <row r="1609" s="1" customFormat="1" x14ac:dyDescent="0.3"/>
    <row r="1610" s="1" customFormat="1" x14ac:dyDescent="0.3"/>
    <row r="1611" s="1" customFormat="1" x14ac:dyDescent="0.3"/>
    <row r="1612" s="1" customFormat="1" x14ac:dyDescent="0.3"/>
    <row r="1613" s="1" customFormat="1" x14ac:dyDescent="0.3"/>
    <row r="1614" s="1" customFormat="1" x14ac:dyDescent="0.3"/>
    <row r="1615" s="1" customFormat="1" x14ac:dyDescent="0.3"/>
    <row r="1616" s="1" customFormat="1" x14ac:dyDescent="0.3"/>
    <row r="1617" s="1" customFormat="1" x14ac:dyDescent="0.3"/>
    <row r="1618" s="1" customFormat="1" x14ac:dyDescent="0.3"/>
    <row r="1619" s="1" customFormat="1" x14ac:dyDescent="0.3"/>
    <row r="1620" s="1" customFormat="1" x14ac:dyDescent="0.3"/>
    <row r="1621" s="1" customFormat="1" x14ac:dyDescent="0.3"/>
    <row r="1622" s="1" customFormat="1" x14ac:dyDescent="0.3"/>
    <row r="1623" s="1" customFormat="1" x14ac:dyDescent="0.3"/>
    <row r="1624" s="1" customFormat="1" x14ac:dyDescent="0.3"/>
    <row r="1625" s="1" customFormat="1" x14ac:dyDescent="0.3"/>
    <row r="1626" s="1" customFormat="1" x14ac:dyDescent="0.3"/>
    <row r="1627" s="1" customFormat="1" x14ac:dyDescent="0.3"/>
    <row r="1628" s="1" customFormat="1" x14ac:dyDescent="0.3"/>
    <row r="1629" s="1" customFormat="1" x14ac:dyDescent="0.3"/>
    <row r="1630" s="1" customFormat="1" x14ac:dyDescent="0.3"/>
    <row r="1631" s="1" customFormat="1" x14ac:dyDescent="0.3"/>
    <row r="1632" s="1" customFormat="1" x14ac:dyDescent="0.3"/>
    <row r="1633" s="1" customFormat="1" x14ac:dyDescent="0.3"/>
    <row r="1634" s="1" customFormat="1" x14ac:dyDescent="0.3"/>
    <row r="1635" s="1" customFormat="1" x14ac:dyDescent="0.3"/>
    <row r="1636" s="1" customFormat="1" x14ac:dyDescent="0.3"/>
    <row r="1637" s="1" customFormat="1" x14ac:dyDescent="0.3"/>
    <row r="1638" s="1" customFormat="1" x14ac:dyDescent="0.3"/>
    <row r="1639" s="1" customFormat="1" x14ac:dyDescent="0.3"/>
    <row r="1640" s="1" customFormat="1" x14ac:dyDescent="0.3"/>
    <row r="1641" s="1" customFormat="1" x14ac:dyDescent="0.3"/>
    <row r="1642" s="1" customFormat="1" x14ac:dyDescent="0.3"/>
    <row r="1643" s="1" customFormat="1" x14ac:dyDescent="0.3"/>
    <row r="1644" s="1" customFormat="1" x14ac:dyDescent="0.3"/>
    <row r="1645" s="1" customFormat="1" x14ac:dyDescent="0.3"/>
    <row r="1646" s="1" customFormat="1" x14ac:dyDescent="0.3"/>
    <row r="1647" s="1" customFormat="1" x14ac:dyDescent="0.3"/>
    <row r="1648" s="1" customFormat="1" x14ac:dyDescent="0.3"/>
    <row r="1649" s="1" customFormat="1" x14ac:dyDescent="0.3"/>
    <row r="1650" s="1" customFormat="1" x14ac:dyDescent="0.3"/>
    <row r="1651" s="1" customFormat="1" x14ac:dyDescent="0.3"/>
    <row r="1652" s="1" customFormat="1" x14ac:dyDescent="0.3"/>
    <row r="1653" s="1" customFormat="1" x14ac:dyDescent="0.3"/>
    <row r="1654" s="1" customFormat="1" x14ac:dyDescent="0.3"/>
    <row r="1655" s="1" customFormat="1" x14ac:dyDescent="0.3"/>
    <row r="1656" s="1" customFormat="1" x14ac:dyDescent="0.3"/>
    <row r="1657" s="1" customFormat="1" x14ac:dyDescent="0.3"/>
    <row r="1658" s="1" customFormat="1" x14ac:dyDescent="0.3"/>
    <row r="1659" s="1" customFormat="1" x14ac:dyDescent="0.3"/>
    <row r="1660" s="1" customFormat="1" x14ac:dyDescent="0.3"/>
    <row r="1661" s="1" customFormat="1" x14ac:dyDescent="0.3"/>
    <row r="1662" s="1" customFormat="1" x14ac:dyDescent="0.3"/>
    <row r="1663" s="1" customFormat="1" x14ac:dyDescent="0.3"/>
    <row r="1664" s="1" customFormat="1" x14ac:dyDescent="0.3"/>
    <row r="1665" s="1" customFormat="1" x14ac:dyDescent="0.3"/>
    <row r="1666" s="1" customFormat="1" x14ac:dyDescent="0.3"/>
    <row r="1667" s="1" customFormat="1" x14ac:dyDescent="0.3"/>
    <row r="1668" s="1" customFormat="1" x14ac:dyDescent="0.3"/>
    <row r="1669" s="1" customFormat="1" x14ac:dyDescent="0.3"/>
    <row r="1670" s="1" customFormat="1" x14ac:dyDescent="0.3"/>
    <row r="1671" s="1" customFormat="1" x14ac:dyDescent="0.3"/>
    <row r="1672" s="1" customFormat="1" x14ac:dyDescent="0.3"/>
    <row r="1673" s="1" customFormat="1" x14ac:dyDescent="0.3"/>
    <row r="1674" s="1" customFormat="1" x14ac:dyDescent="0.3"/>
    <row r="1675" s="1" customFormat="1" x14ac:dyDescent="0.3"/>
    <row r="1676" s="1" customFormat="1" x14ac:dyDescent="0.3"/>
    <row r="1677" s="1" customFormat="1" x14ac:dyDescent="0.3"/>
    <row r="1678" s="1" customFormat="1" x14ac:dyDescent="0.3"/>
    <row r="1679" s="1" customFormat="1" x14ac:dyDescent="0.3"/>
    <row r="1680" s="1" customFormat="1" x14ac:dyDescent="0.3"/>
    <row r="1681" s="1" customFormat="1" x14ac:dyDescent="0.3"/>
    <row r="1682" s="1" customFormat="1" x14ac:dyDescent="0.3"/>
    <row r="1683" s="1" customFormat="1" x14ac:dyDescent="0.3"/>
    <row r="1684" s="1" customFormat="1" x14ac:dyDescent="0.3"/>
    <row r="1685" s="1" customFormat="1" x14ac:dyDescent="0.3"/>
    <row r="1686" s="1" customFormat="1" x14ac:dyDescent="0.3"/>
    <row r="1687" s="1" customFormat="1" x14ac:dyDescent="0.3"/>
    <row r="1688" s="1" customFormat="1" x14ac:dyDescent="0.3"/>
    <row r="1689" s="1" customFormat="1" x14ac:dyDescent="0.3"/>
    <row r="1690" s="1" customFormat="1" x14ac:dyDescent="0.3"/>
    <row r="1691" s="1" customFormat="1" x14ac:dyDescent="0.3"/>
    <row r="1692" s="1" customFormat="1" x14ac:dyDescent="0.3"/>
    <row r="1693" s="1" customFormat="1" x14ac:dyDescent="0.3"/>
    <row r="1694" s="1" customFormat="1" x14ac:dyDescent="0.3"/>
    <row r="1695" s="1" customFormat="1" x14ac:dyDescent="0.3"/>
    <row r="1696" s="1" customFormat="1" x14ac:dyDescent="0.3"/>
    <row r="1697" s="1" customFormat="1" x14ac:dyDescent="0.3"/>
    <row r="1698" s="1" customFormat="1" x14ac:dyDescent="0.3"/>
    <row r="1699" s="1" customFormat="1" x14ac:dyDescent="0.3"/>
    <row r="1700" s="1" customFormat="1" x14ac:dyDescent="0.3"/>
    <row r="1701" s="1" customFormat="1" x14ac:dyDescent="0.3"/>
    <row r="1702" s="1" customFormat="1" x14ac:dyDescent="0.3"/>
    <row r="1703" s="1" customFormat="1" x14ac:dyDescent="0.3"/>
    <row r="1704" s="1" customFormat="1" x14ac:dyDescent="0.3"/>
    <row r="1705" s="1" customFormat="1" x14ac:dyDescent="0.3"/>
    <row r="1706" s="1" customFormat="1" x14ac:dyDescent="0.3"/>
    <row r="1707" s="1" customFormat="1" x14ac:dyDescent="0.3"/>
    <row r="1708" s="1" customFormat="1" x14ac:dyDescent="0.3"/>
    <row r="1709" s="1" customFormat="1" x14ac:dyDescent="0.3"/>
    <row r="1710" s="1" customFormat="1" x14ac:dyDescent="0.3"/>
    <row r="1711" s="1" customFormat="1" x14ac:dyDescent="0.3"/>
    <row r="1712" s="1" customFormat="1" x14ac:dyDescent="0.3"/>
    <row r="1713" s="1" customFormat="1" x14ac:dyDescent="0.3"/>
    <row r="1714" s="1" customFormat="1" x14ac:dyDescent="0.3"/>
    <row r="1715" s="1" customFormat="1" x14ac:dyDescent="0.3"/>
    <row r="1716" s="1" customFormat="1" x14ac:dyDescent="0.3"/>
    <row r="1717" s="1" customFormat="1" x14ac:dyDescent="0.3"/>
    <row r="1718" s="1" customFormat="1" x14ac:dyDescent="0.3"/>
    <row r="1719" s="1" customFormat="1" x14ac:dyDescent="0.3"/>
    <row r="1720" s="1" customFormat="1" x14ac:dyDescent="0.3"/>
    <row r="1721" s="1" customFormat="1" x14ac:dyDescent="0.3"/>
    <row r="1722" s="1" customFormat="1" x14ac:dyDescent="0.3"/>
    <row r="1723" s="1" customFormat="1" x14ac:dyDescent="0.3"/>
    <row r="1724" s="1" customFormat="1" x14ac:dyDescent="0.3"/>
    <row r="1725" s="1" customFormat="1" x14ac:dyDescent="0.3"/>
    <row r="1726" s="1" customFormat="1" x14ac:dyDescent="0.3"/>
    <row r="1727" s="1" customFormat="1" x14ac:dyDescent="0.3"/>
    <row r="1728" s="1" customFormat="1" x14ac:dyDescent="0.3"/>
    <row r="1729" s="1" customFormat="1" x14ac:dyDescent="0.3"/>
    <row r="1730" s="1" customFormat="1" x14ac:dyDescent="0.3"/>
    <row r="1731" s="1" customFormat="1" x14ac:dyDescent="0.3"/>
    <row r="1732" s="1" customFormat="1" x14ac:dyDescent="0.3"/>
    <row r="1733" s="1" customFormat="1" x14ac:dyDescent="0.3"/>
    <row r="1734" s="1" customFormat="1" x14ac:dyDescent="0.3"/>
    <row r="1735" s="1" customFormat="1" x14ac:dyDescent="0.3"/>
    <row r="1736" s="1" customFormat="1" x14ac:dyDescent="0.3"/>
    <row r="1737" s="1" customFormat="1" x14ac:dyDescent="0.3"/>
    <row r="1738" s="1" customFormat="1" x14ac:dyDescent="0.3"/>
    <row r="1739" s="1" customFormat="1" x14ac:dyDescent="0.3"/>
    <row r="1740" s="1" customFormat="1" x14ac:dyDescent="0.3"/>
    <row r="1741" s="1" customFormat="1" x14ac:dyDescent="0.3"/>
    <row r="1742" s="1" customFormat="1" x14ac:dyDescent="0.3"/>
    <row r="1743" s="1" customFormat="1" x14ac:dyDescent="0.3"/>
    <row r="1744" s="1" customFormat="1" x14ac:dyDescent="0.3"/>
    <row r="1745" s="1" customFormat="1" x14ac:dyDescent="0.3"/>
    <row r="1746" s="1" customFormat="1" x14ac:dyDescent="0.3"/>
    <row r="1747" s="1" customFormat="1" x14ac:dyDescent="0.3"/>
    <row r="1748" s="1" customFormat="1" x14ac:dyDescent="0.3"/>
    <row r="1749" s="1" customFormat="1" x14ac:dyDescent="0.3"/>
    <row r="1750" s="1" customFormat="1" x14ac:dyDescent="0.3"/>
    <row r="1751" s="1" customFormat="1" x14ac:dyDescent="0.3"/>
    <row r="1752" s="1" customFormat="1" x14ac:dyDescent="0.3"/>
    <row r="1753" s="1" customFormat="1" x14ac:dyDescent="0.3"/>
    <row r="1754" s="1" customFormat="1" x14ac:dyDescent="0.3"/>
    <row r="1755" s="1" customFormat="1" x14ac:dyDescent="0.3"/>
    <row r="1756" s="1" customFormat="1" x14ac:dyDescent="0.3"/>
    <row r="1757" s="1" customFormat="1" x14ac:dyDescent="0.3"/>
    <row r="1758" s="1" customFormat="1" x14ac:dyDescent="0.3"/>
    <row r="1759" s="1" customFormat="1" x14ac:dyDescent="0.3"/>
    <row r="1760" s="1" customFormat="1" x14ac:dyDescent="0.3"/>
    <row r="1761" s="1" customFormat="1" x14ac:dyDescent="0.3"/>
    <row r="1762" s="1" customFormat="1" x14ac:dyDescent="0.3"/>
    <row r="1763" s="1" customFormat="1" x14ac:dyDescent="0.3"/>
    <row r="1764" s="1" customFormat="1" x14ac:dyDescent="0.3"/>
    <row r="1765" s="1" customFormat="1" x14ac:dyDescent="0.3"/>
    <row r="1766" s="1" customFormat="1" x14ac:dyDescent="0.3"/>
    <row r="1767" s="1" customFormat="1" x14ac:dyDescent="0.3"/>
    <row r="1768" s="1" customFormat="1" x14ac:dyDescent="0.3"/>
    <row r="1769" s="1" customFormat="1" x14ac:dyDescent="0.3"/>
    <row r="1770" s="1" customFormat="1" x14ac:dyDescent="0.3"/>
    <row r="1771" s="1" customFormat="1" x14ac:dyDescent="0.3"/>
    <row r="1772" s="1" customFormat="1" x14ac:dyDescent="0.3"/>
    <row r="1773" s="1" customFormat="1" x14ac:dyDescent="0.3"/>
    <row r="1774" s="1" customFormat="1" x14ac:dyDescent="0.3"/>
    <row r="1775" s="1" customFormat="1" x14ac:dyDescent="0.3"/>
    <row r="1776" s="1" customFormat="1" x14ac:dyDescent="0.3"/>
    <row r="1777" s="1" customFormat="1" x14ac:dyDescent="0.3"/>
    <row r="1778" s="1" customFormat="1" x14ac:dyDescent="0.3"/>
    <row r="1779" s="1" customFormat="1" x14ac:dyDescent="0.3"/>
    <row r="1780" s="1" customFormat="1" x14ac:dyDescent="0.3"/>
    <row r="1781" s="1" customFormat="1" x14ac:dyDescent="0.3"/>
    <row r="1782" s="1" customFormat="1" x14ac:dyDescent="0.3"/>
    <row r="1783" s="1" customFormat="1" x14ac:dyDescent="0.3"/>
    <row r="1784" s="1" customFormat="1" x14ac:dyDescent="0.3"/>
    <row r="1785" s="1" customFormat="1" x14ac:dyDescent="0.3"/>
    <row r="1786" s="1" customFormat="1" x14ac:dyDescent="0.3"/>
    <row r="1787" s="1" customFormat="1" x14ac:dyDescent="0.3"/>
    <row r="1788" s="1" customFormat="1" x14ac:dyDescent="0.3"/>
    <row r="1789" s="1" customFormat="1" x14ac:dyDescent="0.3"/>
    <row r="1790" s="1" customFormat="1" x14ac:dyDescent="0.3"/>
    <row r="1791" s="1" customFormat="1" x14ac:dyDescent="0.3"/>
    <row r="1792" s="1" customFormat="1" x14ac:dyDescent="0.3"/>
    <row r="1793" s="1" customFormat="1" x14ac:dyDescent="0.3"/>
    <row r="1794" s="1" customFormat="1" x14ac:dyDescent="0.3"/>
    <row r="1795" s="1" customFormat="1" x14ac:dyDescent="0.3"/>
    <row r="1796" s="1" customFormat="1" x14ac:dyDescent="0.3"/>
    <row r="1797" s="1" customFormat="1" x14ac:dyDescent="0.3"/>
    <row r="1798" s="1" customFormat="1" x14ac:dyDescent="0.3"/>
    <row r="1799" s="1" customFormat="1" x14ac:dyDescent="0.3"/>
    <row r="1800" s="1" customFormat="1" x14ac:dyDescent="0.3"/>
    <row r="1801" s="1" customFormat="1" x14ac:dyDescent="0.3"/>
    <row r="1802" s="1" customFormat="1" x14ac:dyDescent="0.3"/>
    <row r="1803" s="1" customFormat="1" x14ac:dyDescent="0.3"/>
    <row r="1804" s="1" customFormat="1" x14ac:dyDescent="0.3"/>
    <row r="1805" s="1" customFormat="1" x14ac:dyDescent="0.3"/>
    <row r="1806" s="1" customFormat="1" x14ac:dyDescent="0.3"/>
    <row r="1807" s="1" customFormat="1" x14ac:dyDescent="0.3"/>
    <row r="1808" s="1" customFormat="1" x14ac:dyDescent="0.3"/>
    <row r="1809" s="1" customFormat="1" x14ac:dyDescent="0.3"/>
    <row r="1810" s="1" customFormat="1" x14ac:dyDescent="0.3"/>
    <row r="1811" s="1" customFormat="1" x14ac:dyDescent="0.3"/>
    <row r="1812" s="1" customFormat="1" x14ac:dyDescent="0.3"/>
    <row r="1813" s="1" customFormat="1" x14ac:dyDescent="0.3"/>
    <row r="1814" s="1" customFormat="1" x14ac:dyDescent="0.3"/>
    <row r="1815" s="1" customFormat="1" x14ac:dyDescent="0.3"/>
    <row r="1816" s="1" customFormat="1" x14ac:dyDescent="0.3"/>
    <row r="1817" s="1" customFormat="1" x14ac:dyDescent="0.3"/>
    <row r="1818" s="1" customFormat="1" x14ac:dyDescent="0.3"/>
    <row r="1819" s="1" customFormat="1" x14ac:dyDescent="0.3"/>
    <row r="1820" s="1" customFormat="1" x14ac:dyDescent="0.3"/>
    <row r="1821" s="1" customFormat="1" x14ac:dyDescent="0.3"/>
    <row r="1822" s="1" customFormat="1" x14ac:dyDescent="0.3"/>
    <row r="1823" s="1" customFormat="1" x14ac:dyDescent="0.3"/>
    <row r="1824" s="1" customFormat="1" x14ac:dyDescent="0.3"/>
    <row r="1825" s="1" customFormat="1" x14ac:dyDescent="0.3"/>
    <row r="1826" s="1" customFormat="1" x14ac:dyDescent="0.3"/>
    <row r="1827" s="1" customFormat="1" x14ac:dyDescent="0.3"/>
    <row r="1828" s="1" customFormat="1" x14ac:dyDescent="0.3"/>
    <row r="1829" s="1" customFormat="1" x14ac:dyDescent="0.3"/>
    <row r="1830" s="1" customFormat="1" x14ac:dyDescent="0.3"/>
    <row r="1831" s="1" customFormat="1" x14ac:dyDescent="0.3"/>
    <row r="1832" s="1" customFormat="1" x14ac:dyDescent="0.3"/>
    <row r="1833" s="1" customFormat="1" x14ac:dyDescent="0.3"/>
    <row r="1834" s="1" customFormat="1" x14ac:dyDescent="0.3"/>
    <row r="1835" s="1" customFormat="1" x14ac:dyDescent="0.3"/>
    <row r="1836" s="1" customFormat="1" x14ac:dyDescent="0.3"/>
    <row r="1837" s="1" customFormat="1" x14ac:dyDescent="0.3"/>
    <row r="1838" s="1" customFormat="1" x14ac:dyDescent="0.3"/>
    <row r="1839" s="1" customFormat="1" x14ac:dyDescent="0.3"/>
    <row r="1840" s="1" customFormat="1" x14ac:dyDescent="0.3"/>
    <row r="1841" s="1" customFormat="1" x14ac:dyDescent="0.3"/>
    <row r="1842" s="1" customFormat="1" x14ac:dyDescent="0.3"/>
    <row r="1843" s="1" customFormat="1" x14ac:dyDescent="0.3"/>
    <row r="1844" s="1" customFormat="1" x14ac:dyDescent="0.3"/>
    <row r="1845" s="1" customFormat="1" x14ac:dyDescent="0.3"/>
    <row r="1846" s="1" customFormat="1" x14ac:dyDescent="0.3"/>
    <row r="1847" s="1" customFormat="1" x14ac:dyDescent="0.3"/>
    <row r="1848" s="1" customFormat="1" x14ac:dyDescent="0.3"/>
    <row r="1849" s="1" customFormat="1" x14ac:dyDescent="0.3"/>
    <row r="1850" s="1" customFormat="1" x14ac:dyDescent="0.3"/>
    <row r="1851" s="1" customFormat="1" x14ac:dyDescent="0.3"/>
    <row r="1852" s="1" customFormat="1" x14ac:dyDescent="0.3"/>
    <row r="1853" s="1" customFormat="1" x14ac:dyDescent="0.3"/>
    <row r="1854" s="1" customFormat="1" x14ac:dyDescent="0.3"/>
    <row r="1855" s="1" customFormat="1" x14ac:dyDescent="0.3"/>
    <row r="1856" s="1" customFormat="1" x14ac:dyDescent="0.3"/>
    <row r="1857" s="1" customFormat="1" x14ac:dyDescent="0.3"/>
    <row r="1858" s="1" customFormat="1" x14ac:dyDescent="0.3"/>
    <row r="1859" s="1" customFormat="1" x14ac:dyDescent="0.3"/>
    <row r="1860" s="1" customFormat="1" x14ac:dyDescent="0.3"/>
    <row r="1861" s="1" customFormat="1" x14ac:dyDescent="0.3"/>
    <row r="1862" s="1" customFormat="1" x14ac:dyDescent="0.3"/>
    <row r="1863" s="1" customFormat="1" x14ac:dyDescent="0.3"/>
    <row r="1864" s="1" customFormat="1" x14ac:dyDescent="0.3"/>
    <row r="1865" s="1" customFormat="1" x14ac:dyDescent="0.3"/>
    <row r="1866" s="1" customFormat="1" x14ac:dyDescent="0.3"/>
    <row r="1867" s="1" customFormat="1" x14ac:dyDescent="0.3"/>
    <row r="1868" s="1" customFormat="1" x14ac:dyDescent="0.3"/>
    <row r="1869" s="1" customFormat="1" x14ac:dyDescent="0.3"/>
    <row r="1870" s="1" customFormat="1" x14ac:dyDescent="0.3"/>
    <row r="1871" s="1" customFormat="1" x14ac:dyDescent="0.3"/>
    <row r="1872" s="1" customFormat="1" x14ac:dyDescent="0.3"/>
    <row r="1873" s="1" customFormat="1" x14ac:dyDescent="0.3"/>
    <row r="1874" s="1" customFormat="1" x14ac:dyDescent="0.3"/>
    <row r="1875" s="1" customFormat="1" x14ac:dyDescent="0.3"/>
    <row r="1876" s="1" customFormat="1" x14ac:dyDescent="0.3"/>
    <row r="1877" s="1" customFormat="1" x14ac:dyDescent="0.3"/>
    <row r="1878" s="1" customFormat="1" x14ac:dyDescent="0.3"/>
    <row r="1879" s="1" customFormat="1" x14ac:dyDescent="0.3"/>
    <row r="1880" s="1" customFormat="1" x14ac:dyDescent="0.3"/>
    <row r="1881" s="1" customFormat="1" x14ac:dyDescent="0.3"/>
    <row r="1882" s="1" customFormat="1" x14ac:dyDescent="0.3"/>
    <row r="1883" s="1" customFormat="1" x14ac:dyDescent="0.3"/>
    <row r="1884" s="1" customFormat="1" x14ac:dyDescent="0.3"/>
    <row r="1885" s="1" customFormat="1" x14ac:dyDescent="0.3"/>
    <row r="1886" s="1" customFormat="1" x14ac:dyDescent="0.3"/>
    <row r="1887" s="1" customFormat="1" x14ac:dyDescent="0.3"/>
    <row r="1888" s="1" customFormat="1" x14ac:dyDescent="0.3"/>
    <row r="1889" s="1" customFormat="1" x14ac:dyDescent="0.3"/>
    <row r="1890" s="1" customFormat="1" x14ac:dyDescent="0.3"/>
    <row r="1891" s="1" customFormat="1" x14ac:dyDescent="0.3"/>
    <row r="1892" s="1" customFormat="1" x14ac:dyDescent="0.3"/>
    <row r="1893" s="1" customFormat="1" x14ac:dyDescent="0.3"/>
    <row r="1894" s="1" customFormat="1" x14ac:dyDescent="0.3"/>
    <row r="1895" s="1" customFormat="1" x14ac:dyDescent="0.3"/>
    <row r="1896" s="1" customFormat="1" x14ac:dyDescent="0.3"/>
    <row r="1897" s="1" customFormat="1" x14ac:dyDescent="0.3"/>
    <row r="1898" s="1" customFormat="1" x14ac:dyDescent="0.3"/>
    <row r="1899" s="1" customFormat="1" x14ac:dyDescent="0.3"/>
    <row r="1900" s="1" customFormat="1" x14ac:dyDescent="0.3"/>
    <row r="1901" s="1" customFormat="1" x14ac:dyDescent="0.3"/>
    <row r="1902" s="1" customFormat="1" x14ac:dyDescent="0.3"/>
    <row r="1903" s="1" customFormat="1" x14ac:dyDescent="0.3"/>
  </sheetData>
  <dataValidations count="1">
    <dataValidation type="list" allowBlank="1" showErrorMessage="1" sqref="R2:R1903" xr:uid="{CBA1114F-4015-4BB6-80A8-5A2EB3967235}">
      <formula1>"Tris Buffers,PBS/phosphate buffers,Other Buffers,Not Reported"</formula1>
    </dataValidation>
  </dataValidations>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Dataset</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dc:creator>
  <cp:lastModifiedBy>Ola Oduntan</cp:lastModifiedBy>
  <dcterms:created xsi:type="dcterms:W3CDTF">2023-09-28T21:34:11Z</dcterms:created>
  <dcterms:modified xsi:type="dcterms:W3CDTF">2023-11-04T21:24:21Z</dcterms:modified>
</cp:coreProperties>
</file>