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9_22_version\パラメーター\"/>
    </mc:Choice>
  </mc:AlternateContent>
  <xr:revisionPtr revIDLastSave="0" documentId="13_ncr:1_{0637820D-9AC0-405D-BF64-17D56F852123}" xr6:coauthVersionLast="46" xr6:coauthVersionMax="46" xr10:uidLastSave="{00000000-0000-0000-0000-000000000000}"/>
  <bookViews>
    <workbookView xWindow="-120" yWindow="-120" windowWidth="29040" windowHeight="15990" tabRatio="877" activeTab="17" xr2:uid="{00000000-000D-0000-FFFF-FFFF00000000}"/>
  </bookViews>
  <sheets>
    <sheet name="目次" sheetId="1" r:id="rId1"/>
    <sheet name="シミュレータ実行手順" sheetId="15" r:id="rId2"/>
    <sheet name="共通重要事項" sheetId="5" r:id="rId3"/>
    <sheet name="操業日数" sheetId="7" r:id="rId4"/>
    <sheet name="生産量達成率" sheetId="6" r:id="rId5"/>
    <sheet name="名称対応表" sheetId="2" r:id="rId6"/>
    <sheet name="製品基本データ" sheetId="8" r:id="rId7"/>
    <sheet name="CS" sheetId="3" r:id="rId8"/>
    <sheet name="標準FC単価" sheetId="4" r:id="rId9"/>
    <sheet name="イベント切り替えテーブル" sheetId="14" r:id="rId10"/>
    <sheet name="最低連続生産時間" sheetId="12" r:id="rId11"/>
    <sheet name="品質収率" sheetId="13" r:id="rId12"/>
    <sheet name="基準在庫" sheetId="9" r:id="rId13"/>
    <sheet name="期首在庫" sheetId="10" r:id="rId14"/>
    <sheet name="販売計画" sheetId="11" r:id="rId15"/>
    <sheet name="開発テスト計画" sheetId="17" r:id="rId16"/>
    <sheet name="生技テスト計画" sheetId="18" r:id="rId17"/>
    <sheet name="保全計画" sheetId="19" r:id="rId18"/>
    <sheet name="評価指標の重み" sheetId="16" r:id="rId19"/>
  </sheets>
  <externalReferences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9" l="1"/>
  <c r="F6" i="19" s="1"/>
  <c r="D6" i="18"/>
  <c r="F6" i="18" s="1"/>
  <c r="F6" i="17"/>
  <c r="D6" i="17"/>
  <c r="M16" i="7"/>
  <c r="M15" i="7"/>
  <c r="M14" i="7"/>
  <c r="M13" i="7"/>
  <c r="M12" i="7"/>
  <c r="M11" i="7"/>
  <c r="M10" i="7"/>
  <c r="M9" i="7"/>
  <c r="M8" i="7"/>
  <c r="M7" i="7"/>
  <c r="M6" i="7"/>
  <c r="A9" i="11" a="1"/>
  <c r="A9" i="11" s="1"/>
  <c r="A9" i="10" a="1"/>
  <c r="A9" i="10" s="1"/>
  <c r="A12" i="9" a="1"/>
  <c r="A12" i="9" s="1"/>
  <c r="A10" i="13" a="1"/>
  <c r="A10" i="13" s="1"/>
  <c r="A12" i="12" a="1"/>
  <c r="A12" i="12" s="1"/>
  <c r="A15" i="14" a="1"/>
  <c r="A15" i="14" s="1"/>
  <c r="B10" i="14" s="1" a="1"/>
  <c r="B10" i="14" s="1"/>
  <c r="A9" i="4" a="1"/>
  <c r="A9" i="4" s="1"/>
  <c r="A8" i="3" a="1"/>
  <c r="A8" i="3" s="1"/>
  <c r="A11" i="8" a="1"/>
  <c r="A11" i="8" s="1"/>
  <c r="B21" i="7" l="1"/>
  <c r="D21" i="7" s="1"/>
  <c r="B20" i="7"/>
  <c r="D20" i="7" s="1"/>
  <c r="B19" i="7"/>
  <c r="D19" i="7" s="1"/>
  <c r="D18" i="7"/>
  <c r="B18" i="7"/>
  <c r="B17" i="7"/>
  <c r="D17" i="7" s="1"/>
  <c r="B16" i="7"/>
  <c r="D16" i="7" s="1"/>
  <c r="B15" i="7"/>
  <c r="D15" i="7" s="1"/>
  <c r="D14" i="7"/>
  <c r="B14" i="7"/>
  <c r="B13" i="7"/>
  <c r="D13" i="7" s="1"/>
  <c r="B12" i="7"/>
  <c r="D12" i="7" s="1"/>
  <c r="B11" i="7"/>
  <c r="D11" i="7" s="1"/>
  <c r="D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<sst xmlns="http://schemas.openxmlformats.org/spreadsheetml/2006/main" count="362" uniqueCount="216">
  <si>
    <t>名称対応表</t>
    <rPh sb="0" eb="2">
      <t>メイショウ</t>
    </rPh>
    <rPh sb="2" eb="5">
      <t>タイオウヒョウ</t>
    </rPh>
    <phoneticPr fontId="1"/>
  </si>
  <si>
    <t>CS</t>
    <phoneticPr fontId="1"/>
  </si>
  <si>
    <t>標準FC単価</t>
    <rPh sb="0" eb="2">
      <t>ヒョウジュン</t>
    </rPh>
    <rPh sb="4" eb="6">
      <t>タンカ</t>
    </rPh>
    <phoneticPr fontId="1"/>
  </si>
  <si>
    <t>イベント切り替えテーブル</t>
    <rPh sb="4" eb="5">
      <t>キ</t>
    </rPh>
    <rPh sb="6" eb="7">
      <t>カ</t>
    </rPh>
    <phoneticPr fontId="1"/>
  </si>
  <si>
    <t>基準在庫</t>
    <rPh sb="0" eb="4">
      <t>キジュンザイコ</t>
    </rPh>
    <phoneticPr fontId="1"/>
  </si>
  <si>
    <t>期首在庫</t>
    <rPh sb="0" eb="4">
      <t>キシュザイコ</t>
    </rPh>
    <phoneticPr fontId="1"/>
  </si>
  <si>
    <t>最低連続生産時間</t>
    <rPh sb="0" eb="8">
      <t>サイテイレンゾクセイサンジカン</t>
    </rPh>
    <phoneticPr fontId="1"/>
  </si>
  <si>
    <t>生産量達成率</t>
    <rPh sb="0" eb="6">
      <t>セイサンリョウタッセイリツ</t>
    </rPh>
    <phoneticPr fontId="1"/>
  </si>
  <si>
    <t>製品基本データ</t>
    <rPh sb="0" eb="4">
      <t>セイヒンキホン</t>
    </rPh>
    <phoneticPr fontId="1"/>
  </si>
  <si>
    <t>操業日数</t>
    <rPh sb="0" eb="2">
      <t>ソウギョウ</t>
    </rPh>
    <rPh sb="2" eb="4">
      <t>ニッスウ</t>
    </rPh>
    <phoneticPr fontId="1"/>
  </si>
  <si>
    <t>販売計画</t>
    <rPh sb="0" eb="4">
      <t>ハンバイケイカク</t>
    </rPh>
    <phoneticPr fontId="1"/>
  </si>
  <si>
    <t>品質収率</t>
    <rPh sb="0" eb="4">
      <t>ヒンシツシュウリツ</t>
    </rPh>
    <phoneticPr fontId="1"/>
  </si>
  <si>
    <t>名称対応表</t>
    <rPh sb="0" eb="5">
      <t>メイショウタイオウヒョウ</t>
    </rPh>
    <phoneticPr fontId="1"/>
  </si>
  <si>
    <t>CS</t>
    <phoneticPr fontId="1"/>
  </si>
  <si>
    <t>標準FC単価</t>
    <rPh sb="0" eb="2">
      <t>ヒョウジュン</t>
    </rPh>
    <rPh sb="4" eb="6">
      <t>タンカ</t>
    </rPh>
    <phoneticPr fontId="1"/>
  </si>
  <si>
    <t>生産量達成率</t>
    <rPh sb="0" eb="5">
      <t>セイサンリョウタッセイ</t>
    </rPh>
    <rPh sb="5" eb="6">
      <t>リツ</t>
    </rPh>
    <phoneticPr fontId="1"/>
  </si>
  <si>
    <t>・パーセント表記（100分率）で記入。ただし単位は除く</t>
    <rPh sb="6" eb="8">
      <t>ヒョウキ</t>
    </rPh>
    <rPh sb="12" eb="14">
      <t>ブンリツ</t>
    </rPh>
    <rPh sb="16" eb="18">
      <t>キニュウ</t>
    </rPh>
    <rPh sb="22" eb="24">
      <t>タンイ</t>
    </rPh>
    <rPh sb="25" eb="26">
      <t>ノゾ</t>
    </rPh>
    <phoneticPr fontId="1"/>
  </si>
  <si>
    <t>操業日数</t>
    <rPh sb="0" eb="4">
      <t>ソウギョウニッスウ</t>
    </rPh>
    <phoneticPr fontId="1"/>
  </si>
  <si>
    <t>・各月の明け日時と締め日時を入力。日数の列は自動計算される。</t>
    <rPh sb="1" eb="3">
      <t>カクツキ</t>
    </rPh>
    <rPh sb="4" eb="5">
      <t>ア</t>
    </rPh>
    <rPh sb="6" eb="8">
      <t>ニチジ</t>
    </rPh>
    <rPh sb="9" eb="10">
      <t>シ</t>
    </rPh>
    <rPh sb="11" eb="13">
      <t>ニチジ</t>
    </rPh>
    <rPh sb="14" eb="16">
      <t>ニュウリョク</t>
    </rPh>
    <rPh sb="17" eb="19">
      <t>ニッスウ</t>
    </rPh>
    <rPh sb="20" eb="21">
      <t>レツ</t>
    </rPh>
    <rPh sb="22" eb="26">
      <t>ジドウケイサン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</si>
  <si>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</si>
  <si>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</si>
  <si>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</si>
  <si>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</si>
  <si>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</si>
  <si>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</si>
  <si>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</si>
  <si>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</si>
  <si>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</si>
  <si>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</si>
  <si>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</si>
  <si>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月</t>
    <rPh sb="0" eb="1">
      <t>ツキ</t>
    </rPh>
    <phoneticPr fontId="5"/>
  </si>
  <si>
    <t>第一稼働日</t>
    <rPh sb="0" eb="2">
      <t>ダイイチ</t>
    </rPh>
    <rPh sb="2" eb="5">
      <t>カドウビ</t>
    </rPh>
    <phoneticPr fontId="5"/>
  </si>
  <si>
    <t>最終稼働日</t>
    <rPh sb="0" eb="2">
      <t>サイシュウ</t>
    </rPh>
    <rPh sb="2" eb="4">
      <t>カドウ</t>
    </rPh>
    <rPh sb="4" eb="5">
      <t>ヒ</t>
    </rPh>
    <phoneticPr fontId="5"/>
  </si>
  <si>
    <t>操業日数</t>
    <rPh sb="0" eb="2">
      <t>ソウギョウ</t>
    </rPh>
    <rPh sb="2" eb="4">
      <t>ニッスウ</t>
    </rPh>
    <phoneticPr fontId="5"/>
  </si>
  <si>
    <t>4月</t>
    <rPh sb="1" eb="2">
      <t>ガツ</t>
    </rPh>
    <phoneticPr fontId="5"/>
  </si>
  <si>
    <t>例</t>
    <rPh sb="0" eb="1">
      <t>レイ</t>
    </rPh>
    <phoneticPr fontId="1"/>
  </si>
  <si>
    <t>巻長・巻き方</t>
  </si>
  <si>
    <t>定尺</t>
    <rPh sb="0" eb="2">
      <t>テイジャク</t>
    </rPh>
    <phoneticPr fontId="3"/>
  </si>
  <si>
    <t>余尺</t>
    <rPh sb="0" eb="2">
      <t>ヨジャク</t>
    </rPh>
    <phoneticPr fontId="3"/>
  </si>
  <si>
    <t>試料長</t>
    <rPh sb="0" eb="3">
      <t>シリョウチョウ</t>
    </rPh>
    <phoneticPr fontId="5"/>
  </si>
  <si>
    <t>幅</t>
    <rPh sb="0" eb="1">
      <t>ハバ</t>
    </rPh>
    <phoneticPr fontId="5"/>
  </si>
  <si>
    <t>・各品種（巻長・巻き方粒度）の、月に依存しないパラメータである、定尺、余尺、試料長、幅を入力。</t>
    <rPh sb="1" eb="2">
      <t>カク</t>
    </rPh>
    <rPh sb="2" eb="4">
      <t>ヒンシュ</t>
    </rPh>
    <rPh sb="5" eb="7">
      <t>マキチョウ</t>
    </rPh>
    <rPh sb="8" eb="9">
      <t>マ</t>
    </rPh>
    <rPh sb="10" eb="11">
      <t>カタ</t>
    </rPh>
    <rPh sb="11" eb="13">
      <t>リュウド</t>
    </rPh>
    <rPh sb="16" eb="17">
      <t>ツキ</t>
    </rPh>
    <rPh sb="18" eb="20">
      <t>イゾン</t>
    </rPh>
    <rPh sb="32" eb="34">
      <t>テイジャク</t>
    </rPh>
    <rPh sb="35" eb="37">
      <t>ヨジャク</t>
    </rPh>
    <rPh sb="38" eb="41">
      <t>シリョウチョウ</t>
    </rPh>
    <rPh sb="42" eb="43">
      <t>ハバ</t>
    </rPh>
    <rPh sb="44" eb="46">
      <t>ニュウリョク</t>
    </rPh>
    <phoneticPr fontId="1"/>
  </si>
  <si>
    <t>品種</t>
    <rPh sb="0" eb="2">
      <t>ヒンシュ</t>
    </rPh>
    <phoneticPr fontId="5"/>
  </si>
  <si>
    <t>・粗い品種の粒度で月ごとに入力。</t>
    <rPh sb="1" eb="2">
      <t>アラ</t>
    </rPh>
    <rPh sb="3" eb="5">
      <t>ヒンシュ</t>
    </rPh>
    <rPh sb="6" eb="8">
      <t>リュウド</t>
    </rPh>
    <rPh sb="9" eb="10">
      <t>ツキ</t>
    </rPh>
    <rPh sb="13" eb="15">
      <t>ニュウリョク</t>
    </rPh>
    <phoneticPr fontId="1"/>
  </si>
  <si>
    <t>例</t>
    <rPh sb="0" eb="1">
      <t>レイ</t>
    </rPh>
    <phoneticPr fontId="1"/>
  </si>
  <si>
    <r>
      <t>10</t>
    </r>
    <r>
      <rPr>
        <sz val="11"/>
        <color rgb="FF000000"/>
        <rFont val="Yu Gothic"/>
        <family val="3"/>
        <charset val="128"/>
        <scheme val="minor"/>
      </rPr>
      <t>桁製品名</t>
    </r>
    <rPh sb="2" eb="6">
      <t>ケタセイヒンメイ</t>
    </rPh>
    <phoneticPr fontId="5"/>
  </si>
  <si>
    <r>
      <t>4</t>
    </r>
    <r>
      <rPr>
        <sz val="11"/>
        <color rgb="FF000000"/>
        <rFont val="Yu Gothic"/>
        <family val="3"/>
        <charset val="128"/>
        <scheme val="minor"/>
      </rPr>
      <t>月</t>
    </r>
    <rPh sb="1" eb="2">
      <t>ガツ</t>
    </rPh>
    <phoneticPr fontId="5"/>
  </si>
  <si>
    <t>5月</t>
    <phoneticPr fontId="5"/>
  </si>
  <si>
    <r>
      <t>6月</t>
    </r>
    <r>
      <rPr>
        <b/>
        <sz val="8"/>
        <color rgb="FF000000"/>
        <rFont val="ＭＳ Ｐゴシック"/>
        <family val="2"/>
        <charset val="128"/>
      </rPr>
      <t/>
    </r>
  </si>
  <si>
    <r>
      <t>7月</t>
    </r>
    <r>
      <rPr>
        <b/>
        <sz val="8"/>
        <color rgb="FF000000"/>
        <rFont val="ＭＳ Ｐゴシック"/>
        <family val="2"/>
        <charset val="128"/>
      </rPr>
      <t/>
    </r>
  </si>
  <si>
    <r>
      <t>8月</t>
    </r>
    <r>
      <rPr>
        <b/>
        <sz val="8"/>
        <color rgb="FF000000"/>
        <rFont val="ＭＳ Ｐゴシック"/>
        <family val="2"/>
        <charset val="128"/>
      </rPr>
      <t/>
    </r>
  </si>
  <si>
    <r>
      <t>9月</t>
    </r>
    <r>
      <rPr>
        <b/>
        <sz val="8"/>
        <color rgb="FF000000"/>
        <rFont val="ＭＳ Ｐゴシック"/>
        <family val="2"/>
        <charset val="128"/>
      </rPr>
      <t/>
    </r>
  </si>
  <si>
    <r>
      <t>10月</t>
    </r>
    <r>
      <rPr>
        <b/>
        <sz val="8"/>
        <color rgb="FF000000"/>
        <rFont val="ＭＳ Ｐゴシック"/>
        <family val="2"/>
        <charset val="128"/>
      </rPr>
      <t/>
    </r>
  </si>
  <si>
    <r>
      <t>11月</t>
    </r>
    <r>
      <rPr>
        <b/>
        <sz val="8"/>
        <color rgb="FF000000"/>
        <rFont val="ＭＳ Ｐゴシック"/>
        <family val="2"/>
        <charset val="128"/>
      </rPr>
      <t/>
    </r>
  </si>
  <si>
    <r>
      <t>12月</t>
    </r>
    <r>
      <rPr>
        <b/>
        <sz val="8"/>
        <color rgb="FF000000"/>
        <rFont val="ＭＳ Ｐゴシック"/>
        <family val="2"/>
        <charset val="128"/>
      </rPr>
      <t/>
    </r>
  </si>
  <si>
    <r>
      <t>1月</t>
    </r>
    <r>
      <rPr>
        <b/>
        <sz val="8"/>
        <color rgb="FF000000"/>
        <rFont val="ＭＳ Ｐゴシック"/>
        <family val="2"/>
        <charset val="128"/>
      </rPr>
      <t/>
    </r>
  </si>
  <si>
    <r>
      <t>2月</t>
    </r>
    <r>
      <rPr>
        <b/>
        <sz val="8"/>
        <color rgb="FF000000"/>
        <rFont val="ＭＳ Ｐゴシック"/>
        <family val="2"/>
        <charset val="128"/>
      </rPr>
      <t/>
    </r>
  </si>
  <si>
    <r>
      <t>3月</t>
    </r>
    <r>
      <rPr>
        <b/>
        <sz val="8"/>
        <color rgb="FF000000"/>
        <rFont val="ＭＳ Ｐゴシック"/>
        <family val="2"/>
        <charset val="128"/>
      </rPr>
      <t/>
    </r>
  </si>
  <si>
    <t>・単位平米あたりの標準FC単価を入力。</t>
    <rPh sb="1" eb="3">
      <t>タンイ</t>
    </rPh>
    <rPh sb="3" eb="5">
      <t>ヘイベイ</t>
    </rPh>
    <rPh sb="9" eb="11">
      <t>ヒョウジュン</t>
    </rPh>
    <rPh sb="13" eb="15">
      <t>タンカ</t>
    </rPh>
    <rPh sb="16" eb="18">
      <t>ニュウリョク</t>
    </rPh>
    <phoneticPr fontId="1"/>
  </si>
  <si>
    <t>目次戻る</t>
    <rPh sb="0" eb="2">
      <t>モクジ</t>
    </rPh>
    <rPh sb="2" eb="3">
      <t>モド</t>
    </rPh>
    <phoneticPr fontId="1"/>
  </si>
  <si>
    <t>基準在庫</t>
    <rPh sb="0" eb="4">
      <t>キジュンザイコ</t>
    </rPh>
    <phoneticPr fontId="1"/>
  </si>
  <si>
    <t>工場</t>
    <rPh sb="0" eb="2">
      <t>コウジョウ</t>
    </rPh>
    <phoneticPr fontId="16"/>
  </si>
  <si>
    <t>4月</t>
  </si>
  <si>
    <t>9月</t>
    <rPh sb="1" eb="2">
      <t>ガツ</t>
    </rPh>
    <phoneticPr fontId="14"/>
  </si>
  <si>
    <t>L1</t>
  </si>
  <si>
    <t>L2</t>
  </si>
  <si>
    <t>L3</t>
  </si>
  <si>
    <t>L4</t>
  </si>
  <si>
    <t>L5</t>
  </si>
  <si>
    <t>L6</t>
  </si>
  <si>
    <t>L7</t>
  </si>
  <si>
    <t>L9</t>
  </si>
  <si>
    <t>C1</t>
  </si>
  <si>
    <t>L8</t>
  </si>
  <si>
    <t>LX</t>
  </si>
  <si>
    <t>M10</t>
  </si>
  <si>
    <t>GX</t>
  </si>
  <si>
    <t>・小数点以下何桁でもOK</t>
    <rPh sb="1" eb="6">
      <t>ショウスウテンイカ</t>
    </rPh>
    <rPh sb="6" eb="8">
      <t>ナンケタ</t>
    </rPh>
    <phoneticPr fontId="1"/>
  </si>
  <si>
    <t>工場</t>
    <rPh sb="0" eb="2">
      <t>コウジョウ</t>
    </rPh>
    <phoneticPr fontId="1"/>
  </si>
  <si>
    <t>通称</t>
    <rPh sb="0" eb="2">
      <t>ツウショウ</t>
    </rPh>
    <phoneticPr fontId="1"/>
  </si>
  <si>
    <t>7桁製品名</t>
    <rPh sb="1" eb="2">
      <t>ケタ</t>
    </rPh>
    <rPh sb="2" eb="5">
      <t>セイヒンメイ</t>
    </rPh>
    <phoneticPr fontId="1"/>
  </si>
  <si>
    <t>10桁製品名</t>
    <rPh sb="2" eb="3">
      <t>ケタ</t>
    </rPh>
    <rPh sb="3" eb="6">
      <t>セイヒンメイ</t>
    </rPh>
    <phoneticPr fontId="1"/>
  </si>
  <si>
    <t>巻長・巻き方</t>
    <rPh sb="0" eb="2">
      <t>マキチョウ</t>
    </rPh>
    <rPh sb="3" eb="4">
      <t>マ</t>
    </rPh>
    <rPh sb="5" eb="6">
      <t>カタ</t>
    </rPh>
    <phoneticPr fontId="1"/>
  </si>
  <si>
    <t>品質</t>
    <rPh sb="0" eb="2">
      <t>ヒンシツ</t>
    </rPh>
    <phoneticPr fontId="1"/>
  </si>
  <si>
    <t>L2</t>
    <phoneticPr fontId="1"/>
  </si>
  <si>
    <t>2UAW</t>
    <phoneticPr fontId="1"/>
  </si>
  <si>
    <t>KC2UAW  1330X1M</t>
    <phoneticPr fontId="1"/>
  </si>
  <si>
    <t>KC2UAW 1330(L2)</t>
    <phoneticPr fontId="1"/>
  </si>
  <si>
    <t>KC2UAW 1330(L2)_ 5200_オシ</t>
    <phoneticPr fontId="1"/>
  </si>
  <si>
    <t>2UAW_5200/L2_標準品質</t>
    <phoneticPr fontId="1"/>
  </si>
  <si>
    <t>2UAW_5200/L2_限定品質(一部PL)</t>
  </si>
  <si>
    <t>KC2UAW  1330X1M</t>
  </si>
  <si>
    <t>KC2UAW 1330(L2)</t>
  </si>
  <si>
    <t>KC2UAW 1330(L2)_ 3900_オシ</t>
    <phoneticPr fontId="1"/>
  </si>
  <si>
    <t>2UAW_3900/L2_凸版keep</t>
  </si>
  <si>
    <t>KC2UAW 1330(L2)_ 3900_オシ</t>
  </si>
  <si>
    <t>2UAW_3900/L2_C1keep</t>
  </si>
  <si>
    <t>2UAW_3900/L2_標準品質</t>
  </si>
  <si>
    <t>2UAW_3900/L2_限定品質(一部PL)</t>
  </si>
  <si>
    <t>4UAW</t>
    <phoneticPr fontId="1"/>
  </si>
  <si>
    <t>KC4UAW  1330X1M</t>
  </si>
  <si>
    <t>KC4UAW 1330(L2)</t>
    <phoneticPr fontId="1"/>
  </si>
  <si>
    <t>KC4UAW 1330(L2)_ 3900_スト</t>
    <phoneticPr fontId="1"/>
  </si>
  <si>
    <t>4UAW/L2_スト_標準品質</t>
  </si>
  <si>
    <t>KC4UAW 1330(L2)</t>
  </si>
  <si>
    <t>4UAW/L2_スト_限定品質(上位PL)</t>
  </si>
  <si>
    <t>KC4UAW 1330(L2)_ 3900_スト</t>
  </si>
  <si>
    <t>4UAW/L2_スト_限定品質(下位PL)</t>
  </si>
  <si>
    <t>KC4UAW 1330(L2)_ 3900_オシ</t>
    <phoneticPr fontId="1"/>
  </si>
  <si>
    <t>4UAW/L2_オシ_標準品質</t>
  </si>
  <si>
    <t>KC4UAW 1330(L2)_ 3900_オシ</t>
  </si>
  <si>
    <t>4UAW/L2_オシ_滞留品</t>
    <rPh sb="11" eb="14">
      <t>タイリュウヒン</t>
    </rPh>
    <phoneticPr fontId="12"/>
  </si>
  <si>
    <t>4UYW</t>
    <phoneticPr fontId="1"/>
  </si>
  <si>
    <t>KC4UYW  1330X1M</t>
  </si>
  <si>
    <t>KC4UYW 1330(L2)</t>
    <phoneticPr fontId="1"/>
  </si>
  <si>
    <t>KC4UYW 1330(L2)_ 3900_スト</t>
    <phoneticPr fontId="1"/>
  </si>
  <si>
    <t>4UYW/L2_標準品質</t>
  </si>
  <si>
    <t>KC4UYW 1330(L2)_ 3900_スト</t>
  </si>
  <si>
    <t>4UYW/L2_限定品質(日東)</t>
  </si>
  <si>
    <t>4UYW/L2_限定品質(DNP汎用)</t>
  </si>
  <si>
    <t>4UYW/L2_限定品質(日東PLのみ)</t>
  </si>
  <si>
    <t>・操業日数と生産量達成率以外のエクセルファイルは、この名称対応表のエクセルファイルを参照しているので注意。</t>
    <rPh sb="1" eb="5">
      <t>ソウギョウニッスウ</t>
    </rPh>
    <rPh sb="6" eb="12">
      <t>セイサンリョウタッセイリツ</t>
    </rPh>
    <rPh sb="12" eb="14">
      <t>イガイ</t>
    </rPh>
    <rPh sb="27" eb="32">
      <t>メイショウタイオウヒョウ</t>
    </rPh>
    <rPh sb="42" eb="44">
      <t>サンショウ</t>
    </rPh>
    <rPh sb="50" eb="52">
      <t>チュウイ</t>
    </rPh>
    <phoneticPr fontId="1"/>
  </si>
  <si>
    <t>・品種の登録・削除はすべてこのファイルで行う。品種マスタとして使っているため。</t>
    <rPh sb="1" eb="3">
      <t>ヒンシュ</t>
    </rPh>
    <rPh sb="4" eb="6">
      <t>トウロク</t>
    </rPh>
    <rPh sb="7" eb="9">
      <t>サクジョ</t>
    </rPh>
    <rPh sb="20" eb="21">
      <t>オコナ</t>
    </rPh>
    <rPh sb="23" eb="25">
      <t>ヒンシュ</t>
    </rPh>
    <rPh sb="31" eb="32">
      <t>ツカ</t>
    </rPh>
    <phoneticPr fontId="1"/>
  </si>
  <si>
    <t>・定尺＋余尺＋試料長で巻き一本分の長さとみなされる。</t>
    <rPh sb="1" eb="3">
      <t>テイジャク</t>
    </rPh>
    <rPh sb="4" eb="6">
      <t>ヨジャク</t>
    </rPh>
    <rPh sb="7" eb="10">
      <t>シリョウチョウ</t>
    </rPh>
    <rPh sb="11" eb="12">
      <t>マ</t>
    </rPh>
    <rPh sb="13" eb="16">
      <t>イッポンブン</t>
    </rPh>
    <rPh sb="17" eb="18">
      <t>ナガ</t>
    </rPh>
    <phoneticPr fontId="1"/>
  </si>
  <si>
    <t>・巻長・巻き方の名称変更・追加・削除は製品基本データのファイルではなく、名称対応表というエクセルファイルで行う。</t>
    <rPh sb="1" eb="3">
      <t>マキチョウ</t>
    </rPh>
    <rPh sb="4" eb="5">
      <t>マ</t>
    </rPh>
    <rPh sb="6" eb="7">
      <t>カタ</t>
    </rPh>
    <rPh sb="8" eb="10">
      <t>メイショウ</t>
    </rPh>
    <rPh sb="10" eb="12">
      <t>ヘンコウ</t>
    </rPh>
    <rPh sb="13" eb="15">
      <t>ツイカ</t>
    </rPh>
    <rPh sb="16" eb="18">
      <t>サクジョ</t>
    </rPh>
    <rPh sb="19" eb="23">
      <t>セイヒンキホン</t>
    </rPh>
    <rPh sb="36" eb="40">
      <t>メイショウタイオウ</t>
    </rPh>
    <rPh sb="40" eb="41">
      <t>ヒョウ</t>
    </rPh>
    <rPh sb="53" eb="54">
      <t>オコナ</t>
    </rPh>
    <phoneticPr fontId="1"/>
  </si>
  <si>
    <t>・品種の名称変更・追加・削除は製品基本データのファイルではなく、名称対応表というエクセルファイルで行う。</t>
    <rPh sb="1" eb="3">
      <t>ヒンシュ</t>
    </rPh>
    <phoneticPr fontId="1"/>
  </si>
  <si>
    <t>・10桁製品名の名称変更・追加・削除は製品基本データのファイルではなく、名称対応表というエクセルファイルで行う。</t>
    <rPh sb="3" eb="4">
      <t>ケタ</t>
    </rPh>
    <rPh sb="4" eb="7">
      <t>セイヒンメイ</t>
    </rPh>
    <phoneticPr fontId="1"/>
  </si>
  <si>
    <t>開発テスト</t>
    <rPh sb="0" eb="2">
      <t>カイハツ</t>
    </rPh>
    <phoneticPr fontId="5"/>
  </si>
  <si>
    <t>生技テスト</t>
    <rPh sb="0" eb="2">
      <t>セイギ</t>
    </rPh>
    <phoneticPr fontId="5"/>
  </si>
  <si>
    <t>保全</t>
    <rPh sb="0" eb="2">
      <t>ホゼン</t>
    </rPh>
    <phoneticPr fontId="5"/>
  </si>
  <si>
    <t>SL刃交換</t>
    <rPh sb="2" eb="5">
      <t>ハコウカン</t>
    </rPh>
    <phoneticPr fontId="5"/>
  </si>
  <si>
    <t>・行⇒列にかかる切り替え時間（立ち上げ立下げ含む）を入力。</t>
    <rPh sb="1" eb="2">
      <t>ギョウ</t>
    </rPh>
    <rPh sb="3" eb="4">
      <t>レツ</t>
    </rPh>
    <rPh sb="8" eb="9">
      <t>キ</t>
    </rPh>
    <rPh sb="10" eb="11">
      <t>カ</t>
    </rPh>
    <rPh sb="12" eb="14">
      <t>ジカン</t>
    </rPh>
    <rPh sb="15" eb="16">
      <t>タ</t>
    </rPh>
    <rPh sb="26" eb="28">
      <t>ニュウリョク</t>
    </rPh>
    <phoneticPr fontId="1"/>
  </si>
  <si>
    <t>・品種名の名称変更・追加・削除は製品基本データのファイルではなく、名称対応表というエクセルファイルで行う。</t>
    <rPh sb="1" eb="4">
      <t>ヒンシュメイ</t>
    </rPh>
    <phoneticPr fontId="1"/>
  </si>
  <si>
    <t>巻長・巻き方</t>
    <rPh sb="0" eb="2">
      <t>マキチョウ</t>
    </rPh>
    <rPh sb="3" eb="4">
      <t>マ</t>
    </rPh>
    <rPh sb="5" eb="6">
      <t>カタ</t>
    </rPh>
    <phoneticPr fontId="13"/>
  </si>
  <si>
    <t>最低連続生産時間 (時間)</t>
    <rPh sb="1" eb="2">
      <t>テイ</t>
    </rPh>
    <phoneticPr fontId="5"/>
  </si>
  <si>
    <t>例</t>
    <rPh sb="0" eb="1">
      <t>レイ</t>
    </rPh>
    <phoneticPr fontId="1"/>
  </si>
  <si>
    <t>収率</t>
    <rPh sb="0" eb="2">
      <t>シュウリツ</t>
    </rPh>
    <phoneticPr fontId="1"/>
  </si>
  <si>
    <t>・各品質の収率を入力。</t>
    <rPh sb="1" eb="4">
      <t>カクヒンシツ</t>
    </rPh>
    <rPh sb="5" eb="7">
      <t>シュウリツ</t>
    </rPh>
    <rPh sb="8" eb="10">
      <t>ニュウリョク</t>
    </rPh>
    <phoneticPr fontId="1"/>
  </si>
  <si>
    <t>・品質の名称変更・追加・削除は製品基本データのファイルではなく、名称対応表というエクセルファイルで行う。</t>
    <rPh sb="1" eb="3">
      <t>ヒンシツ</t>
    </rPh>
    <rPh sb="4" eb="6">
      <t>メイショウ</t>
    </rPh>
    <rPh sb="6" eb="8">
      <t>ヘンコウ</t>
    </rPh>
    <rPh sb="9" eb="11">
      <t>ツイカ</t>
    </rPh>
    <rPh sb="12" eb="14">
      <t>サクジョ</t>
    </rPh>
    <rPh sb="15" eb="19">
      <t>セイヒンキホン</t>
    </rPh>
    <rPh sb="32" eb="36">
      <t>メイショウタイオウ</t>
    </rPh>
    <rPh sb="36" eb="37">
      <t>ヒョウ</t>
    </rPh>
    <rPh sb="49" eb="50">
      <t>オコナ</t>
    </rPh>
    <phoneticPr fontId="1"/>
  </si>
  <si>
    <t>基準在庫日数 Min</t>
  </si>
  <si>
    <t>基準在庫日数 Max</t>
  </si>
  <si>
    <t>・それぞれの品質について、在庫日数のminとmaxを入力。</t>
    <rPh sb="6" eb="8">
      <t>ヒンシツ</t>
    </rPh>
    <rPh sb="13" eb="17">
      <t>ザイコニッスウ</t>
    </rPh>
    <rPh sb="26" eb="28">
      <t>ニュウリョク</t>
    </rPh>
    <phoneticPr fontId="1"/>
  </si>
  <si>
    <t>・在庫日数について：3/31時点で40本あり、4/1から毎日８本販売する計画があったとすると、3/31の在庫日数は5日間。</t>
    <rPh sb="1" eb="3">
      <t>ザイコ</t>
    </rPh>
    <rPh sb="3" eb="5">
      <t>ニッスウ</t>
    </rPh>
    <rPh sb="14" eb="16">
      <t>ジテン</t>
    </rPh>
    <rPh sb="19" eb="20">
      <t>ポン</t>
    </rPh>
    <rPh sb="28" eb="30">
      <t>マイニチ</t>
    </rPh>
    <rPh sb="31" eb="32">
      <t>ポン</t>
    </rPh>
    <rPh sb="32" eb="34">
      <t>ハンバイ</t>
    </rPh>
    <rPh sb="36" eb="38">
      <t>ケイカク</t>
    </rPh>
    <rPh sb="52" eb="56">
      <t>ザイコニッスウ</t>
    </rPh>
    <rPh sb="58" eb="59">
      <t>ニチ</t>
    </rPh>
    <rPh sb="59" eb="60">
      <t>カン</t>
    </rPh>
    <phoneticPr fontId="1"/>
  </si>
  <si>
    <t>優先品質</t>
    <rPh sb="0" eb="4">
      <t>ユウセンヒンシツ</t>
    </rPh>
    <phoneticPr fontId="5"/>
  </si>
  <si>
    <t>期首在庫</t>
    <rPh sb="0" eb="4">
      <t>キシュザイコ</t>
    </rPh>
    <phoneticPr fontId="5"/>
  </si>
  <si>
    <t>・品質毎に期首在庫を本数で入力</t>
    <rPh sb="1" eb="4">
      <t>ヒンシツゴト</t>
    </rPh>
    <rPh sb="5" eb="9">
      <t>キシュザイコ</t>
    </rPh>
    <rPh sb="10" eb="12">
      <t>ホンスウ</t>
    </rPh>
    <rPh sb="13" eb="15">
      <t>ニュウリョク</t>
    </rPh>
    <phoneticPr fontId="1"/>
  </si>
  <si>
    <t>優先品質</t>
    <rPh sb="0" eb="2">
      <t>ユウセン</t>
    </rPh>
    <rPh sb="2" eb="4">
      <t>ヒンシツ</t>
    </rPh>
    <phoneticPr fontId="5"/>
  </si>
  <si>
    <t>・販売計画を品質ごと月ごとに入力。</t>
    <rPh sb="1" eb="5">
      <t>ハンバイケイカク</t>
    </rPh>
    <rPh sb="6" eb="8">
      <t>ヒンシツ</t>
    </rPh>
    <rPh sb="10" eb="11">
      <t>ツキ</t>
    </rPh>
    <rPh sb="14" eb="16">
      <t>ニュウリョク</t>
    </rPh>
    <phoneticPr fontId="1"/>
  </si>
  <si>
    <t>・シミュレータ内部では日割りに換算される。</t>
    <rPh sb="7" eb="9">
      <t>ナイブ</t>
    </rPh>
    <rPh sb="11" eb="13">
      <t>ヒワ</t>
    </rPh>
    <rPh sb="15" eb="17">
      <t>カンサン</t>
    </rPh>
    <phoneticPr fontId="1"/>
  </si>
  <si>
    <t>シミュレータ実行手順</t>
    <rPh sb="6" eb="10">
      <t>ジッコウテジュン</t>
    </rPh>
    <phoneticPr fontId="1"/>
  </si>
  <si>
    <t>シミュレータ実行手順</t>
    <rPh sb="6" eb="10">
      <t>ジッコウテジュン</t>
    </rPh>
    <phoneticPr fontId="1"/>
  </si>
  <si>
    <t>まずシミュレーションしたい工場を選択する。</t>
    <rPh sb="13" eb="15">
      <t>コウジョウ</t>
    </rPh>
    <rPh sb="16" eb="18">
      <t>センタク</t>
    </rPh>
    <phoneticPr fontId="1"/>
  </si>
  <si>
    <t>パラメータ入力済みのエクセルファイルを該当箇所にアップロードする。（ドラッグ＆ドロップ）</t>
    <rPh sb="5" eb="8">
      <t>ニュウリョクズ</t>
    </rPh>
    <rPh sb="19" eb="21">
      <t>ガイトウ</t>
    </rPh>
    <rPh sb="21" eb="23">
      <t>カショ</t>
    </rPh>
    <phoneticPr fontId="1"/>
  </si>
  <si>
    <t>↑ここにはCS.xlsxをドラッグ＆ドロップ</t>
    <phoneticPr fontId="1"/>
  </si>
  <si>
    <t>↑Drag and drop file here の下にCS.xlsxという文字が現れていればOK</t>
    <rPh sb="26" eb="27">
      <t>シタ</t>
    </rPh>
    <rPh sb="38" eb="40">
      <t>モジ</t>
    </rPh>
    <rPh sb="41" eb="42">
      <t>アラワ</t>
    </rPh>
    <phoneticPr fontId="1"/>
  </si>
  <si>
    <t>↑すべてのエクセルファイルをアップロードすると「シミュレーション実行」ボタンが現れる。</t>
    <rPh sb="32" eb="34">
      <t>ジッコウ</t>
    </rPh>
    <rPh sb="39" eb="40">
      <t>アラワ</t>
    </rPh>
    <phoneticPr fontId="1"/>
  </si>
  <si>
    <t>・日にちのみだと、その日の0:00と認識される。（2022/3/31 ⇒ 2022/3/31 0:00）そのため、時間まで入力してください。</t>
    <rPh sb="1" eb="2">
      <t>ヒ</t>
    </rPh>
    <rPh sb="11" eb="12">
      <t>ヒ</t>
    </rPh>
    <rPh sb="18" eb="20">
      <t>ニンシキ</t>
    </rPh>
    <rPh sb="57" eb="59">
      <t>ジカン</t>
    </rPh>
    <rPh sb="61" eb="63">
      <t>ニュウリョク</t>
    </rPh>
    <phoneticPr fontId="1"/>
  </si>
  <si>
    <t>・入力補助機能として、前月の締め日時が自動で翌月の明け日時になるようにしています。よって、最終稼働日のセルをすべて埋めれば</t>
    <rPh sb="1" eb="5">
      <t>ニュウリョクホジョ</t>
    </rPh>
    <rPh sb="5" eb="7">
      <t>キノウ</t>
    </rPh>
    <rPh sb="11" eb="13">
      <t>ゼンゲツ</t>
    </rPh>
    <rPh sb="14" eb="15">
      <t>シ</t>
    </rPh>
    <rPh sb="16" eb="18">
      <t>ニチジ</t>
    </rPh>
    <rPh sb="19" eb="21">
      <t>ジドウ</t>
    </rPh>
    <rPh sb="22" eb="24">
      <t>ヨクゲツ</t>
    </rPh>
    <rPh sb="25" eb="26">
      <t>ア</t>
    </rPh>
    <rPh sb="27" eb="29">
      <t>ニチジ</t>
    </rPh>
    <rPh sb="45" eb="50">
      <t>サイシュウカドウビ</t>
    </rPh>
    <rPh sb="57" eb="58">
      <t>ウ</t>
    </rPh>
    <phoneticPr fontId="1"/>
  </si>
  <si>
    <t>OKです。</t>
    <phoneticPr fontId="1"/>
  </si>
  <si>
    <t>・操業日数と生産量達成率以外のエクセルファイルは、名称対応表のエクセルファイルを参照しているので注意。</t>
    <phoneticPr fontId="1"/>
  </si>
  <si>
    <r>
      <rPr>
        <b/>
        <sz val="11"/>
        <color theme="1"/>
        <rFont val="Yu Gothic"/>
        <family val="3"/>
        <charset val="128"/>
        <scheme val="minor"/>
      </rPr>
      <t>・色付きセルは編集不可。</t>
    </r>
    <r>
      <rPr>
        <sz val="11"/>
        <color theme="1"/>
        <rFont val="Yu Gothic"/>
        <family val="2"/>
        <scheme val="minor"/>
      </rPr>
      <t>色なしセルの値は変更可能。</t>
    </r>
    <rPh sb="1" eb="3">
      <t>イロツ</t>
    </rPh>
    <rPh sb="7" eb="11">
      <t>ヘンシュウフカ</t>
    </rPh>
    <rPh sb="12" eb="13">
      <t>イロ</t>
    </rPh>
    <rPh sb="18" eb="19">
      <t>アタイ</t>
    </rPh>
    <rPh sb="20" eb="24">
      <t>ヘンコウカノウ</t>
    </rPh>
    <phoneticPr fontId="1"/>
  </si>
  <si>
    <t>共通重要事項</t>
    <rPh sb="0" eb="2">
      <t>キョウツウ</t>
    </rPh>
    <rPh sb="2" eb="4">
      <t>ジュウヨウ</t>
    </rPh>
    <rPh sb="4" eb="6">
      <t>ジコウ</t>
    </rPh>
    <phoneticPr fontId="1"/>
  </si>
  <si>
    <t>⇐（練習）適当な日時入力してみてください。</t>
    <rPh sb="2" eb="4">
      <t>レンシュウ</t>
    </rPh>
    <rPh sb="5" eb="7">
      <t>テキトウ</t>
    </rPh>
    <rPh sb="8" eb="10">
      <t>ニチジ</t>
    </rPh>
    <rPh sb="10" eb="12">
      <t>ニュウリョク</t>
    </rPh>
    <phoneticPr fontId="1"/>
  </si>
  <si>
    <t>・最低でもこのぐらいの時間は連続生産しないと品質が安定しない、という時間を入力。</t>
    <rPh sb="1" eb="3">
      <t>サイテイ</t>
    </rPh>
    <rPh sb="11" eb="13">
      <t>ジカン</t>
    </rPh>
    <rPh sb="14" eb="18">
      <t>レンゾクセイサン</t>
    </rPh>
    <rPh sb="22" eb="24">
      <t>ヒンシツ</t>
    </rPh>
    <rPh sb="25" eb="27">
      <t>アンテイ</t>
    </rPh>
    <rPh sb="34" eb="36">
      <t>ジカン</t>
    </rPh>
    <rPh sb="37" eb="39">
      <t>ニュウリョク</t>
    </rPh>
    <phoneticPr fontId="1"/>
  </si>
  <si>
    <t>・各品質収率の合計が、巻長・巻き方粒度で100になるように入力。100になっていない場合のアラート機能等は現状ありません。</t>
    <rPh sb="1" eb="2">
      <t>カク</t>
    </rPh>
    <rPh sb="2" eb="4">
      <t>ヒンシツ</t>
    </rPh>
    <rPh sb="4" eb="6">
      <t>シュウリツ</t>
    </rPh>
    <rPh sb="7" eb="9">
      <t>ゴウケイ</t>
    </rPh>
    <rPh sb="11" eb="12">
      <t>マキ</t>
    </rPh>
    <rPh sb="12" eb="13">
      <t>チョウ</t>
    </rPh>
    <rPh sb="14" eb="15">
      <t>マ</t>
    </rPh>
    <rPh sb="16" eb="17">
      <t>カタ</t>
    </rPh>
    <rPh sb="17" eb="19">
      <t>リュウド</t>
    </rPh>
    <rPh sb="29" eb="31">
      <t>ニュウリョク</t>
    </rPh>
    <rPh sb="42" eb="44">
      <t>バアイ</t>
    </rPh>
    <rPh sb="49" eb="52">
      <t>キノウトウ</t>
    </rPh>
    <rPh sb="53" eb="55">
      <t>ゲンジョウ</t>
    </rPh>
    <phoneticPr fontId="1"/>
  </si>
  <si>
    <t>・適正在庫はminとmaxのちょうど真ん中であるとしている。（割り切れない場合は小数）</t>
    <rPh sb="1" eb="5">
      <t>テキセイザイコ</t>
    </rPh>
    <rPh sb="18" eb="19">
      <t>マ</t>
    </rPh>
    <rPh sb="20" eb="21">
      <t>ナカ</t>
    </rPh>
    <rPh sb="31" eb="32">
      <t>ワ</t>
    </rPh>
    <rPh sb="33" eb="34">
      <t>キ</t>
    </rPh>
    <rPh sb="37" eb="39">
      <t>バアイ</t>
    </rPh>
    <rPh sb="40" eb="42">
      <t>ショウスウ</t>
    </rPh>
    <phoneticPr fontId="1"/>
  </si>
  <si>
    <t>・各Excelファイルを開いたときに下記のような警告が出る場合は「編集を有効にする」「コンテンツの有効化」をおす。</t>
    <rPh sb="1" eb="2">
      <t>カク</t>
    </rPh>
    <rPh sb="12" eb="13">
      <t>ヒラ</t>
    </rPh>
    <rPh sb="18" eb="20">
      <t>カキ</t>
    </rPh>
    <rPh sb="24" eb="26">
      <t>ケイコク</t>
    </rPh>
    <rPh sb="27" eb="28">
      <t>デ</t>
    </rPh>
    <rPh sb="29" eb="31">
      <t>バアイ</t>
    </rPh>
    <rPh sb="33" eb="35">
      <t>ヘンシュウ</t>
    </rPh>
    <rPh sb="36" eb="38">
      <t>ユウコウ</t>
    </rPh>
    <rPh sb="49" eb="51">
      <t>ユウコウ</t>
    </rPh>
    <rPh sb="51" eb="52">
      <t>カ</t>
    </rPh>
    <phoneticPr fontId="1"/>
  </si>
  <si>
    <t>・なにかメモをしたいときは、基本的には別のエクセルにまとめてほしい。各Excelファイルの各工場のsheetの隅っこのセルにメモするのはNG。（シミュレータが読み込んでエラーになるため。）sheetを増やしてそこにメモするのは可能</t>
    <rPh sb="14" eb="17">
      <t>キホンテキ</t>
    </rPh>
    <rPh sb="19" eb="20">
      <t>ベツ</t>
    </rPh>
    <rPh sb="34" eb="35">
      <t>カク</t>
    </rPh>
    <rPh sb="45" eb="48">
      <t>カクコウジョウ</t>
    </rPh>
    <rPh sb="55" eb="56">
      <t>スミ</t>
    </rPh>
    <rPh sb="79" eb="80">
      <t>ヨ</t>
    </rPh>
    <rPh sb="81" eb="82">
      <t>コ</t>
    </rPh>
    <rPh sb="100" eb="101">
      <t>フ</t>
    </rPh>
    <rPh sb="113" eb="115">
      <t>カノウ</t>
    </rPh>
    <phoneticPr fontId="1"/>
  </si>
  <si>
    <t>・シミュレータ実行ボタンを押すと、シミュレータはセルの値を認識する。ので、関数になっているセルを消して値を手入力することも可能。</t>
    <rPh sb="7" eb="9">
      <t>ジッコウ</t>
    </rPh>
    <rPh sb="13" eb="14">
      <t>オ</t>
    </rPh>
    <rPh sb="27" eb="28">
      <t>アタイ</t>
    </rPh>
    <rPh sb="29" eb="31">
      <t>ニンシキ</t>
    </rPh>
    <rPh sb="37" eb="39">
      <t>カンスウ</t>
    </rPh>
    <rPh sb="48" eb="49">
      <t>ケ</t>
    </rPh>
    <rPh sb="51" eb="52">
      <t>アタイ</t>
    </rPh>
    <rPh sb="53" eb="56">
      <t>テニュウリョク</t>
    </rPh>
    <rPh sb="61" eb="63">
      <t>カノウ</t>
    </rPh>
    <phoneticPr fontId="1"/>
  </si>
  <si>
    <t>※chromeかedge（chrome推奨）</t>
    <rPh sb="19" eb="21">
      <t>スイショウ</t>
    </rPh>
    <phoneticPr fontId="1"/>
  </si>
  <si>
    <t>※社外からつなぐ場合、pulse secure必要</t>
    <rPh sb="1" eb="3">
      <t>シャガイ</t>
    </rPh>
    <rPh sb="8" eb="10">
      <t>バアイ</t>
    </rPh>
    <rPh sb="23" eb="25">
      <t>ヒツヨウ</t>
    </rPh>
    <phoneticPr fontId="1"/>
  </si>
  <si>
    <t>http://l5dxserver1.kobe.konicaminolta.jp:8516/</t>
  </si>
  <si>
    <t>評価指標</t>
    <rPh sb="0" eb="4">
      <t>ヒョウカシヒョウ</t>
    </rPh>
    <phoneticPr fontId="5"/>
  </si>
  <si>
    <t>重み</t>
    <rPh sb="0" eb="1">
      <t>オモ</t>
    </rPh>
    <phoneticPr fontId="5"/>
  </si>
  <si>
    <t>適正在庫</t>
    <rPh sb="0" eb="4">
      <t>テキセイザイコ</t>
    </rPh>
    <phoneticPr fontId="5"/>
  </si>
  <si>
    <t>総切り替え時間</t>
    <rPh sb="0" eb="2">
      <t>ソウキ</t>
    </rPh>
    <rPh sb="3" eb="4">
      <t>カ</t>
    </rPh>
    <rPh sb="5" eb="7">
      <t>ジカン</t>
    </rPh>
    <phoneticPr fontId="5"/>
  </si>
  <si>
    <t>製造限界利益</t>
    <rPh sb="0" eb="6">
      <t>セイゾウゲンカイリエキ</t>
    </rPh>
    <phoneticPr fontId="5"/>
  </si>
  <si>
    <t>最低連続生産時間</t>
    <rPh sb="0" eb="2">
      <t>サイテイ</t>
    </rPh>
    <rPh sb="2" eb="8">
      <t>レンゾクセイサンジカン</t>
    </rPh>
    <phoneticPr fontId="5"/>
  </si>
  <si>
    <t>評価指標の重み</t>
    <rPh sb="0" eb="4">
      <t>ヒョウカシヒョウ</t>
    </rPh>
    <rPh sb="5" eb="6">
      <t>オモ</t>
    </rPh>
    <phoneticPr fontId="1"/>
  </si>
  <si>
    <t>※現状は全てのエクセルファイルアップロードが前提です。検証フェーズで絶対変更しないようなパラメータはめんどくさいのでアップロード不要にすることも考えています。</t>
    <rPh sb="1" eb="3">
      <t>ゲンジョウ</t>
    </rPh>
    <rPh sb="4" eb="5">
      <t>スベ</t>
    </rPh>
    <rPh sb="22" eb="24">
      <t>ゼンテイ</t>
    </rPh>
    <rPh sb="27" eb="29">
      <t>ケンショウ</t>
    </rPh>
    <rPh sb="34" eb="36">
      <t>ゼッタイ</t>
    </rPh>
    <rPh sb="36" eb="38">
      <t>ヘンコウ</t>
    </rPh>
    <rPh sb="64" eb="66">
      <t>フヨウ</t>
    </rPh>
    <rPh sb="72" eb="73">
      <t>カンガ</t>
    </rPh>
    <phoneticPr fontId="1"/>
  </si>
  <si>
    <t>・生産計画作成にあたり、重視したい評価指標ほど重みを大きくしてください。</t>
    <rPh sb="1" eb="5">
      <t>セイサンケイカク</t>
    </rPh>
    <rPh sb="5" eb="7">
      <t>サクセイ</t>
    </rPh>
    <rPh sb="12" eb="14">
      <t>ジュウシ</t>
    </rPh>
    <rPh sb="17" eb="21">
      <t>ヒョウカシヒョウ</t>
    </rPh>
    <rPh sb="23" eb="24">
      <t>オモ</t>
    </rPh>
    <rPh sb="26" eb="27">
      <t>オオ</t>
    </rPh>
    <phoneticPr fontId="1"/>
  </si>
  <si>
    <t>・合計で100になるように入力。現状100になっていなくてもアラート等出ません。</t>
    <rPh sb="1" eb="3">
      <t>ゴウケイ</t>
    </rPh>
    <rPh sb="13" eb="15">
      <t>ニュウリョク</t>
    </rPh>
    <rPh sb="16" eb="18">
      <t>ゲンジョウ</t>
    </rPh>
    <rPh sb="34" eb="35">
      <t>トウ</t>
    </rPh>
    <rPh sb="35" eb="36">
      <t>デ</t>
    </rPh>
    <phoneticPr fontId="1"/>
  </si>
  <si>
    <t>・各重みがどのくらいなら良い計画なのかは、トライ＆エラーで見つけていくことになります。</t>
    <rPh sb="1" eb="2">
      <t>カク</t>
    </rPh>
    <rPh sb="2" eb="3">
      <t>オモ</t>
    </rPh>
    <rPh sb="12" eb="13">
      <t>ヨ</t>
    </rPh>
    <rPh sb="14" eb="16">
      <t>ケイカク</t>
    </rPh>
    <rPh sb="29" eb="30">
      <t>ミ</t>
    </rPh>
    <phoneticPr fontId="1"/>
  </si>
  <si>
    <t>ボタンを押してしばらく放置。Wait for itがでていれば正常。（ブラウザとじなければOK。他業務していてください。）</t>
    <rPh sb="4" eb="5">
      <t>オ</t>
    </rPh>
    <rPh sb="11" eb="13">
      <t>ホウチ</t>
    </rPh>
    <rPh sb="31" eb="33">
      <t>セイジョウ</t>
    </rPh>
    <rPh sb="48" eb="49">
      <t>ホカ</t>
    </rPh>
    <rPh sb="49" eb="51">
      <t>ギョウム</t>
    </rPh>
    <phoneticPr fontId="1"/>
  </si>
  <si>
    <t>評価指標の重み</t>
    <rPh sb="0" eb="4">
      <t>ヒョウカシヒョウ</t>
    </rPh>
    <rPh sb="5" eb="6">
      <t>オモ</t>
    </rPh>
    <phoneticPr fontId="1"/>
  </si>
  <si>
    <t>計算が終わると↑のグルグルが消えてDone!の文字とともに結果がさらに下に表示される。（グラフ等）</t>
    <rPh sb="0" eb="2">
      <t>ケイサン</t>
    </rPh>
    <rPh sb="3" eb="4">
      <t>オ</t>
    </rPh>
    <rPh sb="14" eb="15">
      <t>キ</t>
    </rPh>
    <rPh sb="23" eb="25">
      <t>モジ</t>
    </rPh>
    <rPh sb="29" eb="31">
      <t>ケッカ</t>
    </rPh>
    <rPh sb="35" eb="36">
      <t>シタ</t>
    </rPh>
    <rPh sb="37" eb="39">
      <t>ヒョウジ</t>
    </rPh>
    <rPh sb="47" eb="48">
      <t>トウ</t>
    </rPh>
    <phoneticPr fontId="1"/>
  </si>
  <si>
    <t>teamsからフォルダごとダウンロードした場合はフォルダを解凍するのを忘れずに！</t>
    <rPh sb="21" eb="23">
      <t>バアイ</t>
    </rPh>
    <rPh sb="29" eb="31">
      <t>カイトウ</t>
    </rPh>
    <rPh sb="35" eb="36">
      <t>ワス</t>
    </rPh>
    <phoneticPr fontId="1"/>
  </si>
  <si>
    <t>開発テスト計画</t>
    <rPh sb="0" eb="2">
      <t>カイハツ</t>
    </rPh>
    <rPh sb="5" eb="7">
      <t>ケイカク</t>
    </rPh>
    <phoneticPr fontId="1"/>
  </si>
  <si>
    <t>・開発テスト毎に、開発テスト名、所要時間、開始日時、終了日時、を入力</t>
    <rPh sb="1" eb="3">
      <t>カイハツ</t>
    </rPh>
    <rPh sb="6" eb="7">
      <t>ゴト</t>
    </rPh>
    <rPh sb="9" eb="11">
      <t>カイハツ</t>
    </rPh>
    <rPh sb="14" eb="15">
      <t>メイ</t>
    </rPh>
    <rPh sb="16" eb="20">
      <t>ショヨウジカン</t>
    </rPh>
    <rPh sb="21" eb="25">
      <t>カイシニチジ</t>
    </rPh>
    <rPh sb="26" eb="30">
      <t>シュウリョウニチジ</t>
    </rPh>
    <rPh sb="32" eb="34">
      <t>ニュウリョク</t>
    </rPh>
    <phoneticPr fontId="1"/>
  </si>
  <si>
    <t>・終了日時 - 開始日時 &gt; 所要時間 となるように入力してください。</t>
    <rPh sb="26" eb="28">
      <t>ニュウリョク</t>
    </rPh>
    <phoneticPr fontId="1"/>
  </si>
  <si>
    <t>・現Ver.では、終了日時 - 開始日時 = 所要時間 とせずに、終了日時 - 開始日時 を広めにとってください。（目安：所要時間+72時間以上）</t>
    <rPh sb="1" eb="2">
      <t>ゲン</t>
    </rPh>
    <rPh sb="9" eb="11">
      <t>シュウリョウ</t>
    </rPh>
    <rPh sb="11" eb="13">
      <t>ニチジ</t>
    </rPh>
    <rPh sb="16" eb="20">
      <t>カイシニチジ</t>
    </rPh>
    <rPh sb="23" eb="27">
      <t>ショヨウジカン</t>
    </rPh>
    <rPh sb="33" eb="37">
      <t>シュウリョウニチジ</t>
    </rPh>
    <rPh sb="40" eb="44">
      <t>カイシニチジ</t>
    </rPh>
    <rPh sb="46" eb="47">
      <t>ヒロ</t>
    </rPh>
    <rPh sb="58" eb="60">
      <t>メヤス</t>
    </rPh>
    <rPh sb="61" eb="65">
      <t>ショヨウジカン</t>
    </rPh>
    <rPh sb="68" eb="70">
      <t>ジカン</t>
    </rPh>
    <rPh sb="70" eb="72">
      <t>イジョウ</t>
    </rPh>
    <phoneticPr fontId="1"/>
  </si>
  <si>
    <t>開始日時</t>
    <rPh sb="0" eb="4">
      <t>カイシニチジ</t>
    </rPh>
    <phoneticPr fontId="1"/>
  </si>
  <si>
    <t>終了日時</t>
    <rPh sb="0" eb="4">
      <t>シュウリョウニチジ</t>
    </rPh>
    <phoneticPr fontId="1"/>
  </si>
  <si>
    <t>・例</t>
    <rPh sb="1" eb="2">
      <t>レイ</t>
    </rPh>
    <phoneticPr fontId="1"/>
  </si>
  <si>
    <t>終了日時 - 開始日時</t>
    <rPh sb="0" eb="4">
      <t>シュウリョウニチジ</t>
    </rPh>
    <rPh sb="7" eb="11">
      <t>カイシニチジ</t>
    </rPh>
    <phoneticPr fontId="1"/>
  </si>
  <si>
    <t>時間以下になっている必要あり。</t>
    <rPh sb="0" eb="2">
      <t>ジカン</t>
    </rPh>
    <rPh sb="2" eb="4">
      <t>イカ</t>
    </rPh>
    <rPh sb="10" eb="12">
      <t>ヒツヨウ</t>
    </rPh>
    <phoneticPr fontId="1"/>
  </si>
  <si>
    <t>⇐この場合、所要時間は</t>
    <rPh sb="3" eb="5">
      <t>バアイ</t>
    </rPh>
    <rPh sb="6" eb="10">
      <t>ショヨウジカン</t>
    </rPh>
    <phoneticPr fontId="1"/>
  </si>
  <si>
    <t>開発テスト名</t>
    <rPh sb="0" eb="2">
      <t>カイハツ</t>
    </rPh>
    <rPh sb="5" eb="6">
      <t>メイ</t>
    </rPh>
    <phoneticPr fontId="5"/>
  </si>
  <si>
    <t>所要時間</t>
    <rPh sb="0" eb="2">
      <t>ショヨウ</t>
    </rPh>
    <rPh sb="2" eb="4">
      <t>ジカン</t>
    </rPh>
    <phoneticPr fontId="5"/>
  </si>
  <si>
    <t>開始日時</t>
    <rPh sb="0" eb="2">
      <t>カイシ</t>
    </rPh>
    <rPh sb="2" eb="4">
      <t>ニチジ</t>
    </rPh>
    <phoneticPr fontId="5"/>
  </si>
  <si>
    <t>終了日時</t>
    <rPh sb="0" eb="2">
      <t>シュウリョウ</t>
    </rPh>
    <rPh sb="2" eb="4">
      <t>ニチジ</t>
    </rPh>
    <phoneticPr fontId="5"/>
  </si>
  <si>
    <t>開発テスト➀</t>
    <rPh sb="0" eb="2">
      <t>カイハツ</t>
    </rPh>
    <phoneticPr fontId="5"/>
  </si>
  <si>
    <t>開発テスト➁</t>
    <rPh sb="0" eb="2">
      <t>カイハツ</t>
    </rPh>
    <phoneticPr fontId="5"/>
  </si>
  <si>
    <t>・生技テスト毎に、開発テスト名、所要時間、開始日時、終了日時、を入力</t>
    <rPh sb="1" eb="3">
      <t>セイギ</t>
    </rPh>
    <rPh sb="6" eb="7">
      <t>ゴト</t>
    </rPh>
    <rPh sb="9" eb="11">
      <t>カイハツ</t>
    </rPh>
    <rPh sb="14" eb="15">
      <t>メイ</t>
    </rPh>
    <rPh sb="16" eb="20">
      <t>ショヨウジカン</t>
    </rPh>
    <rPh sb="21" eb="25">
      <t>カイシニチジ</t>
    </rPh>
    <rPh sb="26" eb="30">
      <t>シュウリョウニチジ</t>
    </rPh>
    <rPh sb="32" eb="34">
      <t>ニュウリョク</t>
    </rPh>
    <phoneticPr fontId="1"/>
  </si>
  <si>
    <t>生技テスト名</t>
    <rPh sb="0" eb="2">
      <t>セイギ</t>
    </rPh>
    <rPh sb="5" eb="6">
      <t>メイ</t>
    </rPh>
    <phoneticPr fontId="5"/>
  </si>
  <si>
    <t>生技テスト➀</t>
    <rPh sb="0" eb="2">
      <t>セイギ</t>
    </rPh>
    <phoneticPr fontId="5"/>
  </si>
  <si>
    <t>生技テスト➁</t>
    <rPh sb="0" eb="2">
      <t>セイギ</t>
    </rPh>
    <phoneticPr fontId="5"/>
  </si>
  <si>
    <t>生技テスト計画</t>
    <rPh sb="0" eb="2">
      <t>セイギ</t>
    </rPh>
    <rPh sb="5" eb="7">
      <t>ケイカク</t>
    </rPh>
    <phoneticPr fontId="1"/>
  </si>
  <si>
    <t>保全計画</t>
    <rPh sb="0" eb="2">
      <t>ホゼン</t>
    </rPh>
    <rPh sb="2" eb="4">
      <t>ケイカク</t>
    </rPh>
    <phoneticPr fontId="1"/>
  </si>
  <si>
    <t>・保全毎に、保全名、所要時間、開始日時、終了日時、を入力</t>
    <rPh sb="1" eb="3">
      <t>ホゼン</t>
    </rPh>
    <rPh sb="3" eb="4">
      <t>ゴト</t>
    </rPh>
    <rPh sb="6" eb="8">
      <t>ホゼン</t>
    </rPh>
    <rPh sb="8" eb="9">
      <t>メイ</t>
    </rPh>
    <rPh sb="10" eb="14">
      <t>ショヨウジカン</t>
    </rPh>
    <rPh sb="15" eb="19">
      <t>カイシニチジ</t>
    </rPh>
    <rPh sb="20" eb="24">
      <t>シュウリョウニチジ</t>
    </rPh>
    <rPh sb="26" eb="28">
      <t>ニュウリョク</t>
    </rPh>
    <phoneticPr fontId="1"/>
  </si>
  <si>
    <t>保全名</t>
    <rPh sb="0" eb="2">
      <t>ホゼン</t>
    </rPh>
    <rPh sb="2" eb="3">
      <t>メイ</t>
    </rPh>
    <phoneticPr fontId="5"/>
  </si>
  <si>
    <t>保全➀</t>
    <rPh sb="0" eb="2">
      <t>ホゼン</t>
    </rPh>
    <phoneticPr fontId="5"/>
  </si>
  <si>
    <t>保全➁</t>
    <rPh sb="0" eb="2">
      <t>ホゼン</t>
    </rPh>
    <phoneticPr fontId="5"/>
  </si>
  <si>
    <t>保全計画</t>
    <rPh sb="0" eb="2">
      <t>ホゼン</t>
    </rPh>
    <rPh sb="2" eb="4">
      <t>ケイカク</t>
    </rPh>
    <phoneticPr fontId="1"/>
  </si>
  <si>
    <t>開発テスト計画</t>
    <rPh sb="0" eb="2">
      <t>カイハツ</t>
    </rPh>
    <rPh sb="5" eb="7">
      <t>ケイカク</t>
    </rPh>
    <phoneticPr fontId="1"/>
  </si>
  <si>
    <t>生技テスト計画</t>
    <rPh sb="0" eb="2">
      <t>セイギ</t>
    </rPh>
    <rPh sb="5" eb="7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</si>
</sst>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#,##0.##;\-#,##0.##"/>
    <numFmt numFmtId="178" formatCode="0.0"/>
    <numFmt numFmtId="179" formatCode="#,##0.0;[Red]\-#,##0.0"/>
  </numFmts>
  <fonts count="1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indexed="8"/>
      <name val="Yu Gothic"/>
      <family val="2"/>
      <scheme val="minor"/>
    </font>
    <font>
      <sz val="11"/>
      <color indexed="8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b/>
      <sz val="8"/>
      <color rgb="FF000000"/>
      <name val="ＭＳ Ｐゴシック"/>
      <family val="2"/>
      <charset val="128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3"/>
      <color theme="3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2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2" fillId="0" borderId="0" xfId="1"/>
    <xf numFmtId="0" fontId="4" fillId="0" borderId="0" xfId="0" applyFont="1"/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 applyAlignment="1" applyProtection="1">
      <alignment vertical="center"/>
      <protection locked="0"/>
    </xf>
    <xf numFmtId="0" fontId="8" fillId="2" borderId="1" xfId="2" applyFont="1" applyFill="1" applyBorder="1" applyAlignment="1">
      <alignment horizontal="left" vertical="center"/>
    </xf>
    <xf numFmtId="0" fontId="8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 applyProtection="1">
      <alignment horizontal="left" vertical="top"/>
      <protection locked="0"/>
    </xf>
    <xf numFmtId="177" fontId="8" fillId="3" borderId="1" xfId="2" applyNumberFormat="1" applyFont="1" applyFill="1" applyBorder="1" applyAlignment="1" applyProtection="1">
      <alignment horizontal="right" vertical="center"/>
      <protection locked="0"/>
    </xf>
    <xf numFmtId="0" fontId="15" fillId="2" borderId="1" xfId="0" applyFont="1" applyFill="1" applyBorder="1" applyAlignment="1">
      <alignment vertical="center"/>
    </xf>
    <xf numFmtId="178" fontId="0" fillId="0" borderId="1" xfId="4" applyNumberFormat="1" applyFont="1" applyBorder="1" applyProtection="1">
      <alignment vertical="center"/>
      <protection locked="0"/>
    </xf>
    <xf numFmtId="0" fontId="0" fillId="2" borderId="1" xfId="0" applyFill="1" applyBorder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17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 applyProtection="1">
      <alignment horizontal="right" vertical="center"/>
      <protection locked="0"/>
    </xf>
    <xf numFmtId="0" fontId="17" fillId="0" borderId="1" xfId="0" applyFont="1" applyBorder="1" applyAlignment="1" applyProtection="1">
      <alignment vertical="center"/>
      <protection locked="0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79" fontId="18" fillId="2" borderId="1" xfId="3" applyNumberFormat="1" applyFont="1" applyFill="1" applyBorder="1" applyAlignment="1" applyProtection="1">
      <alignment horizontal="center" vertical="center"/>
    </xf>
    <xf numFmtId="38" fontId="18" fillId="2" borderId="1" xfId="3" applyFont="1" applyFill="1" applyBorder="1" applyAlignment="1" applyProtection="1">
      <alignment horizontal="center" vertical="center"/>
    </xf>
    <xf numFmtId="0" fontId="0" fillId="4" borderId="0" xfId="0" applyFill="1"/>
    <xf numFmtId="22" fontId="0" fillId="0" borderId="0" xfId="0" applyNumberFormat="1"/>
    <xf numFmtId="0" fontId="0" fillId="0" borderId="0" xfId="0" applyFill="1"/>
    <xf numFmtId="0" fontId="0" fillId="5" borderId="0" xfId="0" applyFill="1"/>
    <xf numFmtId="176" fontId="0" fillId="0" borderId="1" xfId="0" applyNumberFormat="1" applyBorder="1" applyAlignment="1">
      <alignment vertical="center"/>
    </xf>
    <xf numFmtId="0" fontId="2" fillId="0" borderId="0" xfId="1" applyFill="1"/>
  </cellXfs>
  <cellStyles count="5">
    <cellStyle name="パーセント" xfId="4" builtinId="5"/>
    <cellStyle name="ハイパーリンク" xfId="1" builtinId="8"/>
    <cellStyle name="桁区切り" xfId="3" builtinId="6"/>
    <cellStyle name="標準" xfId="0" builtinId="0"/>
    <cellStyle name="標準 2" xfId="2" xr:uid="{72941571-D388-4AD0-B50B-359C842FB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7</xdr:row>
      <xdr:rowOff>171450</xdr:rowOff>
    </xdr:from>
    <xdr:to>
      <xdr:col>9</xdr:col>
      <xdr:colOff>430995</xdr:colOff>
      <xdr:row>11</xdr:row>
      <xdr:rowOff>222125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137286-C638-4B6A-B27D-1DBD421C2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362075"/>
          <a:ext cx="6438095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392880</xdr:colOff>
      <xdr:row>23</xdr:row>
      <xdr:rowOff>202967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17CC85-0351-4987-8709-6F7D93237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95625"/>
          <a:ext cx="6561905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9</xdr:col>
      <xdr:colOff>170657</xdr:colOff>
      <xdr:row>36</xdr:row>
      <xdr:rowOff>107669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1CB189-F4DF-4C6B-82EF-90694C00C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6342857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133350</xdr:rowOff>
    </xdr:from>
    <xdr:to>
      <xdr:col>8</xdr:col>
      <xdr:colOff>507251</xdr:colOff>
      <xdr:row>45</xdr:row>
      <xdr:rowOff>3043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0E41F70-1144-481D-AF43-B6B098E98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658350"/>
          <a:ext cx="5993651" cy="106031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50</xdr:row>
      <xdr:rowOff>9526</xdr:rowOff>
    </xdr:from>
    <xdr:to>
      <xdr:col>7</xdr:col>
      <xdr:colOff>476250</xdr:colOff>
      <xdr:row>52</xdr:row>
      <xdr:rowOff>85726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B48282-E7B0-4D27-A720-0C1DCF9F8F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414" b="32457"/>
        <a:stretch/>
      </xdr:blipFill>
      <xdr:spPr>
        <a:xfrm>
          <a:off x="228600" y="11210926"/>
          <a:ext cx="4848225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14</xdr:col>
      <xdr:colOff>532133</xdr:colOff>
      <xdr:row>8</xdr:row>
      <xdr:rowOff>66637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9FC5A9-FD5C-4F7D-9DB5-BF726C534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6875"/>
          <a:ext cx="10133333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456629</xdr:colOff>
      <xdr:row>11</xdr:row>
      <xdr:rowOff>114256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2EC9C04-E8E4-4D92-8911-079F4CB0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1250"/>
          <a:ext cx="4571429" cy="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0</xdr:rowOff>
    </xdr:from>
    <xdr:to>
      <xdr:col>3</xdr:col>
      <xdr:colOff>568325</xdr:colOff>
      <xdr:row>11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001CC940-4F89-4F87-95B2-3D02E19A2B33}"/>
            </a:ext>
          </a:extLst>
        </xdr:cNvPr>
        <xdr:cNvSpPr/>
      </xdr:nvSpPr>
      <xdr:spPr>
        <a:xfrm>
          <a:off x="2143125" y="2057400"/>
          <a:ext cx="396875" cy="457200"/>
        </a:xfrm>
        <a:prstGeom prst="rightBrace">
          <a:avLst>
            <a:gd name="adj1" fmla="val 8333"/>
            <a:gd name="adj2" fmla="val 312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590550</xdr:colOff>
      <xdr:row>8</xdr:row>
      <xdr:rowOff>209550</xdr:rowOff>
    </xdr:from>
    <xdr:ext cx="681277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58A9179-DDC1-47FF-9D63-6EDAC6B2C208}"/>
            </a:ext>
          </a:extLst>
        </xdr:cNvPr>
        <xdr:cNvSpPr txBox="1"/>
      </xdr:nvSpPr>
      <xdr:spPr>
        <a:xfrm>
          <a:off x="2562225" y="2038350"/>
          <a:ext cx="6812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合計</a:t>
          </a:r>
          <a:r>
            <a:rPr kumimoji="1" lang="en-US" altLang="ja-JP" sz="1100" baseline="0"/>
            <a:t>100</a:t>
          </a:r>
        </a:p>
      </xdr:txBody>
    </xdr:sp>
    <xdr:clientData/>
  </xdr:oneCellAnchor>
  <xdr:twoCellAnchor>
    <xdr:from>
      <xdr:col>3</xdr:col>
      <xdr:colOff>171450</xdr:colOff>
      <xdr:row>11</xdr:row>
      <xdr:rowOff>25400</xdr:rowOff>
    </xdr:from>
    <xdr:to>
      <xdr:col>3</xdr:col>
      <xdr:colOff>571500</xdr:colOff>
      <xdr:row>14</xdr:row>
      <xdr:rowOff>209550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24172EB4-9233-413C-A778-4F5D9062D0D0}"/>
            </a:ext>
          </a:extLst>
        </xdr:cNvPr>
        <xdr:cNvSpPr/>
      </xdr:nvSpPr>
      <xdr:spPr>
        <a:xfrm>
          <a:off x="2143125" y="2540000"/>
          <a:ext cx="400050" cy="869950"/>
        </a:xfrm>
        <a:prstGeom prst="rightBrace">
          <a:avLst>
            <a:gd name="adj1" fmla="val 8333"/>
            <a:gd name="adj2" fmla="val 312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577850</xdr:colOff>
      <xdr:row>11</xdr:row>
      <xdr:rowOff>149225</xdr:rowOff>
    </xdr:from>
    <xdr:ext cx="681277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FFE97D-0F27-447C-8E7E-A7270271539C}"/>
            </a:ext>
          </a:extLst>
        </xdr:cNvPr>
        <xdr:cNvSpPr txBox="1"/>
      </xdr:nvSpPr>
      <xdr:spPr>
        <a:xfrm>
          <a:off x="2549525" y="2663825"/>
          <a:ext cx="6812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合計</a:t>
          </a:r>
          <a:r>
            <a:rPr kumimoji="1" lang="en-US" altLang="ja-JP" sz="1100" baseline="0"/>
            <a:t>100</a:t>
          </a:r>
        </a:p>
      </xdr:txBody>
    </xdr:sp>
    <xdr:clientData/>
  </xdr:oneCellAnchor>
  <xdr:twoCellAnchor>
    <xdr:from>
      <xdr:col>3</xdr:col>
      <xdr:colOff>171450</xdr:colOff>
      <xdr:row>15</xdr:row>
      <xdr:rowOff>19051</xdr:rowOff>
    </xdr:from>
    <xdr:to>
      <xdr:col>3</xdr:col>
      <xdr:colOff>571500</xdr:colOff>
      <xdr:row>17</xdr:row>
      <xdr:rowOff>209551</xdr:rowOff>
    </xdr:to>
    <xdr:sp macro="" textlink="">
      <xdr:nvSpPr>
        <xdr:cNvPr id="6" name="右中かっこ 5">
          <a:extLst>
            <a:ext uri="{FF2B5EF4-FFF2-40B4-BE49-F238E27FC236}">
              <a16:creationId xmlns:a16="http://schemas.microsoft.com/office/drawing/2014/main" id="{456E6385-ED23-4355-AC90-C496581CAC36}"/>
            </a:ext>
          </a:extLst>
        </xdr:cNvPr>
        <xdr:cNvSpPr/>
      </xdr:nvSpPr>
      <xdr:spPr>
        <a:xfrm>
          <a:off x="2143125" y="3448051"/>
          <a:ext cx="400050" cy="647700"/>
        </a:xfrm>
        <a:prstGeom prst="rightBrace">
          <a:avLst>
            <a:gd name="adj1" fmla="val 8333"/>
            <a:gd name="adj2" fmla="val 312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581025</xdr:colOff>
      <xdr:row>15</xdr:row>
      <xdr:rowOff>57150</xdr:rowOff>
    </xdr:from>
    <xdr:ext cx="681277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7057126-3978-4402-9D5A-324ACBF344D4}"/>
            </a:ext>
          </a:extLst>
        </xdr:cNvPr>
        <xdr:cNvSpPr txBox="1"/>
      </xdr:nvSpPr>
      <xdr:spPr>
        <a:xfrm>
          <a:off x="2552700" y="3486150"/>
          <a:ext cx="6812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合計</a:t>
          </a:r>
          <a:r>
            <a:rPr kumimoji="1" lang="en-US" altLang="ja-JP" sz="1100" baseline="0"/>
            <a:t>100</a:t>
          </a:r>
        </a:p>
      </xdr:txBody>
    </xdr:sp>
    <xdr:clientData/>
  </xdr:oneCellAnchor>
  <xdr:twoCellAnchor>
    <xdr:from>
      <xdr:col>3</xdr:col>
      <xdr:colOff>190500</xdr:colOff>
      <xdr:row>18</xdr:row>
      <xdr:rowOff>19050</xdr:rowOff>
    </xdr:from>
    <xdr:to>
      <xdr:col>3</xdr:col>
      <xdr:colOff>590550</xdr:colOff>
      <xdr:row>20</xdr:row>
      <xdr:rowOff>9525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7C807380-603C-4881-81D3-7DC29C4E15A0}"/>
            </a:ext>
          </a:extLst>
        </xdr:cNvPr>
        <xdr:cNvSpPr/>
      </xdr:nvSpPr>
      <xdr:spPr>
        <a:xfrm>
          <a:off x="2162175" y="4133850"/>
          <a:ext cx="400050" cy="447675"/>
        </a:xfrm>
        <a:prstGeom prst="rightBrace">
          <a:avLst>
            <a:gd name="adj1" fmla="val 8333"/>
            <a:gd name="adj2" fmla="val 312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600075</xdr:colOff>
      <xdr:row>18</xdr:row>
      <xdr:rowOff>6350</xdr:rowOff>
    </xdr:from>
    <xdr:ext cx="681277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E2362F3-A92B-4EC4-85BB-906DE9B778B8}"/>
            </a:ext>
          </a:extLst>
        </xdr:cNvPr>
        <xdr:cNvSpPr txBox="1"/>
      </xdr:nvSpPr>
      <xdr:spPr>
        <a:xfrm>
          <a:off x="2571750" y="4121150"/>
          <a:ext cx="6812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合計</a:t>
          </a:r>
          <a:r>
            <a:rPr kumimoji="1" lang="en-US" altLang="ja-JP" sz="1100" baseline="0"/>
            <a:t>100</a:t>
          </a:r>
        </a:p>
      </xdr:txBody>
    </xdr:sp>
    <xdr:clientData/>
  </xdr:oneCellAnchor>
  <xdr:twoCellAnchor>
    <xdr:from>
      <xdr:col>3</xdr:col>
      <xdr:colOff>196850</xdr:colOff>
      <xdr:row>20</xdr:row>
      <xdr:rowOff>53975</xdr:rowOff>
    </xdr:from>
    <xdr:to>
      <xdr:col>3</xdr:col>
      <xdr:colOff>596900</xdr:colOff>
      <xdr:row>23</xdr:row>
      <xdr:rowOff>200025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C9D8CF8D-11C0-4CCF-9B82-F21E45F7A3F9}"/>
            </a:ext>
          </a:extLst>
        </xdr:cNvPr>
        <xdr:cNvSpPr/>
      </xdr:nvSpPr>
      <xdr:spPr>
        <a:xfrm>
          <a:off x="2168525" y="4625975"/>
          <a:ext cx="400050" cy="831850"/>
        </a:xfrm>
        <a:prstGeom prst="rightBrace">
          <a:avLst>
            <a:gd name="adj1" fmla="val 8333"/>
            <a:gd name="adj2" fmla="val 312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600075</xdr:colOff>
      <xdr:row>20</xdr:row>
      <xdr:rowOff>149225</xdr:rowOff>
    </xdr:from>
    <xdr:ext cx="681277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A10754C-A0BB-432A-BFCD-B726E653724D}"/>
            </a:ext>
          </a:extLst>
        </xdr:cNvPr>
        <xdr:cNvSpPr txBox="1"/>
      </xdr:nvSpPr>
      <xdr:spPr>
        <a:xfrm>
          <a:off x="2571750" y="4721225"/>
          <a:ext cx="6812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合計</a:t>
          </a:r>
          <a:r>
            <a:rPr kumimoji="1" lang="en-US" altLang="ja-JP" sz="1100" baseline="0"/>
            <a:t>100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/>
      <sheetData sheetId="1">
        <row r="2">
          <cell r="B2" t="str">
            <v>2UAW</v>
          </cell>
          <cell r="D2" t="str">
            <v>KC2UAW 1330(L2)</v>
          </cell>
          <cell r="E2" t="str">
            <v>KC2UAW 1330(L2)_ 5200_オシ</v>
          </cell>
          <cell r="F2" t="str">
            <v>2UAW_5200/L2_標準品質</v>
          </cell>
        </row>
        <row r="3">
          <cell r="B3" t="str">
            <v>2UAW</v>
          </cell>
          <cell r="D3" t="str">
            <v>KC2UAW 1330(L2)</v>
          </cell>
          <cell r="E3" t="str">
            <v>KC2UAW 1330(L2)_ 5200_オシ</v>
          </cell>
          <cell r="F3" t="str">
            <v>2UAW_5200/L2_限定品質(一部PL)</v>
          </cell>
        </row>
        <row r="4">
          <cell r="B4" t="str">
            <v>2UAW</v>
          </cell>
          <cell r="D4" t="str">
            <v>KC2UAW 1330(L2)</v>
          </cell>
          <cell r="E4" t="str">
            <v>KC2UAW 1330(L2)_ 3900_オシ</v>
          </cell>
          <cell r="F4" t="str">
            <v>2UAW_3900/L2_凸版keep</v>
          </cell>
        </row>
        <row r="5">
          <cell r="B5" t="str">
            <v>2UAW</v>
          </cell>
          <cell r="D5" t="str">
            <v>KC2UAW 1330(L2)</v>
          </cell>
          <cell r="E5" t="str">
            <v>KC2UAW 1330(L2)_ 3900_オシ</v>
          </cell>
          <cell r="F5" t="str">
            <v>2UAW_3900/L2_C1keep</v>
          </cell>
        </row>
        <row r="6">
          <cell r="B6" t="str">
            <v>2UAW</v>
          </cell>
          <cell r="D6" t="str">
            <v>KC2UAW 1330(L2)</v>
          </cell>
          <cell r="E6" t="str">
            <v>KC2UAW 1330(L2)_ 3900_オシ</v>
          </cell>
          <cell r="F6" t="str">
            <v>2UAW_3900/L2_標準品質</v>
          </cell>
        </row>
        <row r="7">
          <cell r="B7" t="str">
            <v>2UAW</v>
          </cell>
          <cell r="D7" t="str">
            <v>KC2UAW 1330(L2)</v>
          </cell>
          <cell r="E7" t="str">
            <v>KC2UAW 1330(L2)_ 3900_オシ</v>
          </cell>
          <cell r="F7" t="str">
            <v>2UAW_3900/L2_限定品質(一部PL)</v>
          </cell>
        </row>
        <row r="8">
          <cell r="B8" t="str">
            <v>4UAW</v>
          </cell>
          <cell r="D8" t="str">
            <v>KC4UAW 1330(L2)</v>
          </cell>
          <cell r="E8" t="str">
            <v>KC4UAW 1330(L2)_ 3900_スト</v>
          </cell>
          <cell r="F8" t="str">
            <v>4UAW/L2_スト_標準品質</v>
          </cell>
        </row>
        <row r="9">
          <cell r="B9" t="str">
            <v>4UAW</v>
          </cell>
          <cell r="D9" t="str">
            <v>KC4UAW 1330(L2)</v>
          </cell>
          <cell r="E9" t="str">
            <v>KC4UAW 1330(L2)_ 3900_スト</v>
          </cell>
          <cell r="F9" t="str">
            <v>4UAW/L2_スト_限定品質(上位PL)</v>
          </cell>
        </row>
        <row r="10">
          <cell r="B10" t="str">
            <v>4UAW</v>
          </cell>
          <cell r="D10" t="str">
            <v>KC4UAW 1330(L2)</v>
          </cell>
          <cell r="E10" t="str">
            <v>KC4UAW 1330(L2)_ 3900_スト</v>
          </cell>
          <cell r="F10" t="str">
            <v>4UAW/L2_スト_限定品質(下位PL)</v>
          </cell>
        </row>
        <row r="11">
          <cell r="B11" t="str">
            <v>4UAW</v>
          </cell>
          <cell r="D11" t="str">
            <v>KC4UAW 1330(L2)</v>
          </cell>
          <cell r="E11" t="str">
            <v>KC4UAW 1330(L2)_ 3900_オシ</v>
          </cell>
          <cell r="F11" t="str">
            <v>4UAW/L2_オシ_標準品質</v>
          </cell>
        </row>
        <row r="12">
          <cell r="B12" t="str">
            <v>4UAW</v>
          </cell>
          <cell r="D12" t="str">
            <v>KC4UAW 1330(L2)</v>
          </cell>
          <cell r="E12" t="str">
            <v>KC4UAW 1330(L2)_ 3900_オシ</v>
          </cell>
          <cell r="F12" t="str">
            <v>4UAW/L2_オシ_滞留品</v>
          </cell>
        </row>
        <row r="13">
          <cell r="B13" t="str">
            <v>4UYW</v>
          </cell>
          <cell r="D13" t="str">
            <v>KC4UYW 1330(L2)</v>
          </cell>
          <cell r="E13" t="str">
            <v>KC4UYW 1330(L2)_ 3900_スト</v>
          </cell>
          <cell r="F13" t="str">
            <v>4UYW/L2_標準品質</v>
          </cell>
        </row>
        <row r="14">
          <cell r="B14" t="str">
            <v>4UYW</v>
          </cell>
          <cell r="D14" t="str">
            <v>KC4UYW 1330(L2)</v>
          </cell>
          <cell r="E14" t="str">
            <v>KC4UYW 1330(L2)_ 3900_スト</v>
          </cell>
          <cell r="F14" t="str">
            <v>4UYW/L2_限定品質(日東)</v>
          </cell>
        </row>
        <row r="15">
          <cell r="B15" t="str">
            <v>4UYW</v>
          </cell>
          <cell r="D15" t="str">
            <v>KC4UYW 1330(L2)</v>
          </cell>
          <cell r="E15" t="str">
            <v>KC4UYW 1330(L2)_ 3900_スト</v>
          </cell>
          <cell r="F15" t="str">
            <v>4UYW/L2_限定品質(DNP汎用)</v>
          </cell>
        </row>
        <row r="16">
          <cell r="B16" t="str">
            <v>4UYW</v>
          </cell>
          <cell r="D16" t="str">
            <v>KC4UYW 1330(L2)</v>
          </cell>
          <cell r="E16" t="str">
            <v>KC4UYW 1330(L2)_ 3900_スト</v>
          </cell>
          <cell r="F16" t="str">
            <v>4UYW/L2_限定品質(日東PLのみ)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5dxserver1.kobe.konicaminolta.jp:851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18"/>
  <sheetViews>
    <sheetView workbookViewId="0">
      <selection activeCell="A17" sqref="A17"/>
    </sheetView>
  </sheetViews>
  <sheetFormatPr defaultRowHeight="18.75"/>
  <cols>
    <col min="1" max="1" width="25.5" bestFit="1" customWidth="1"/>
  </cols>
  <sheetData>
    <row r="1" spans="1:1">
      <c r="A1" s="1" t="s">
        <v>149</v>
      </c>
    </row>
    <row r="2" spans="1:1">
      <c r="A2" s="1" t="s">
        <v>161</v>
      </c>
    </row>
    <row r="3" spans="1:1">
      <c r="A3" s="1" t="s">
        <v>9</v>
      </c>
    </row>
    <row r="4" spans="1:1">
      <c r="A4" s="1" t="s">
        <v>7</v>
      </c>
    </row>
    <row r="5" spans="1:1">
      <c r="A5" s="1" t="s">
        <v>0</v>
      </c>
    </row>
    <row r="6" spans="1:1">
      <c r="A6" s="1" t="s">
        <v>8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6</v>
      </c>
    </row>
    <row r="11" spans="1:1">
      <c r="A11" s="1" t="s">
        <v>11</v>
      </c>
    </row>
    <row r="12" spans="1:1">
      <c r="A12" s="1" t="s">
        <v>60</v>
      </c>
    </row>
    <row r="13" spans="1:1">
      <c r="A13" s="1" t="s">
        <v>5</v>
      </c>
    </row>
    <row r="14" spans="1:1">
      <c r="A14" s="1" t="s">
        <v>10</v>
      </c>
    </row>
    <row r="15" spans="1:1">
      <c r="A15" s="34" t="s">
        <v>214</v>
      </c>
    </row>
    <row r="16" spans="1:1">
      <c r="A16" s="1" t="s">
        <v>215</v>
      </c>
    </row>
    <row r="17" spans="1:1">
      <c r="A17" s="1" t="s">
        <v>213</v>
      </c>
    </row>
    <row r="18" spans="1:1">
      <c r="A18" s="1" t="s">
        <v>184</v>
      </c>
    </row>
  </sheetData>
  <phoneticPr fontId="1"/>
  <hyperlinks>
    <hyperlink ref="A5" location="名称対応表!A1" display="名称対応表" xr:uid="{ED924004-03C3-468C-A371-C1845715C0C1}"/>
    <hyperlink ref="A7" location="CS!A1" display="CS" xr:uid="{00523870-6F49-49F4-9E79-EAD8592AF940}"/>
    <hyperlink ref="A2" location="共通重要事項!A1" display="共通重要事項" xr:uid="{4286881E-36CB-44BD-B61D-4C4263110320}"/>
    <hyperlink ref="A4" location="生産量達成率!A1" display="生産量達成率" xr:uid="{25E8784C-9DD4-43F6-99D9-8AFBD5793E92}"/>
    <hyperlink ref="A3" location="操業日数!A1" display="操業日数" xr:uid="{A7CBC652-8B8E-45A8-841D-47AEDCBAB2BB}"/>
    <hyperlink ref="A6" location="製品基本データ!A1" display="製品基本データ" xr:uid="{51FAB9F5-3578-4A53-8D98-C054D8B9C94D}"/>
    <hyperlink ref="A8" location="標準FC単価!A1" display="標準FC単価" xr:uid="{FA8AC27C-5677-4675-900C-8E3617A56CF7}"/>
    <hyperlink ref="A9" location="イベント切り替えテーブル!A1" display="イベント切り替えテーブル" xr:uid="{93815FAC-0774-4A45-9A63-C5B64FC5C6A0}"/>
    <hyperlink ref="A10" location="最低連続生産時間!A1" display="最低連続生産時間" xr:uid="{3491C8E0-432E-4120-A84B-B15AEE7FA344}"/>
    <hyperlink ref="A11" location="品質収率!A1" display="品質収率" xr:uid="{6915C458-C865-406D-9C9F-ED76F43252A4}"/>
    <hyperlink ref="A13" location="期首在庫!A1" display="期首在庫" xr:uid="{65A83FD1-E135-4C76-8DFC-3F3AB80A0837}"/>
    <hyperlink ref="A14" location="販売計画!A1" display="販売計画" xr:uid="{B25A3682-576E-4D7C-AA78-E8B56F631A2D}"/>
    <hyperlink ref="A12" location="基準在庫!A1" display="基準在庫" xr:uid="{30B0985F-B8B2-4352-A551-DBE1CD6DBE1A}"/>
    <hyperlink ref="A1" location="シミュレータ実行手順!A1" display="シミュレータ実行手順" xr:uid="{015E405F-7CDC-4CDB-8C49-FABA7FAD433D}"/>
    <hyperlink ref="A18" location="評価指標の重み!A1" display="評価指標の重み" xr:uid="{C7AD4480-B87F-4C50-8709-B4A5DBDE6326}"/>
    <hyperlink ref="A15" location="開発テスト計画!A1" display="開発テスト計画" xr:uid="{28DE59CD-E1C0-4470-A64D-831DF0F2ECE7}"/>
    <hyperlink ref="A16" location="生技テスト計画!A1" display="生技テスト計画" xr:uid="{6325009C-8379-4A70-B6D1-4355558D2421}"/>
    <hyperlink ref="A17" location="保全計画!A1" display="保全計画" xr:uid="{16DA8BD7-394F-464E-AAFC-E1485E4A63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C68E-8435-4093-8C93-2DBBE4AEAAC3}">
  <dimension ref="A1:A58"/>
  <sheetViews>
    <sheetView workbookViewId="0">
      <selection activeCell="N22" sqref="N22"/>
    </sheetView>
  </sheetViews>
  <sheetFormatPr defaultRowHeight="18.75"/>
  <sheetData>
    <row r="1" spans="1:1">
      <c r="A1" t="s">
        <v>150</v>
      </c>
    </row>
    <row r="3" spans="1:1">
      <c r="A3" s="1" t="s">
        <v>171</v>
      </c>
    </row>
    <row r="4" spans="1:1">
      <c r="A4" t="s">
        <v>169</v>
      </c>
    </row>
    <row r="5" spans="1:1">
      <c r="A5" t="s">
        <v>170</v>
      </c>
    </row>
    <row r="7" spans="1:1">
      <c r="A7" t="s">
        <v>151</v>
      </c>
    </row>
    <row r="14" spans="1:1">
      <c r="A14" t="s">
        <v>152</v>
      </c>
    </row>
    <row r="15" spans="1:1">
      <c r="A15" t="s">
        <v>186</v>
      </c>
    </row>
    <row r="25" spans="1:1">
      <c r="A25" t="s">
        <v>153</v>
      </c>
    </row>
    <row r="38" spans="1:1">
      <c r="A38" t="s">
        <v>154</v>
      </c>
    </row>
    <row r="47" spans="1:1">
      <c r="A47" t="s">
        <v>155</v>
      </c>
    </row>
    <row r="48" spans="1:1">
      <c r="A48" t="s">
        <v>179</v>
      </c>
    </row>
    <row r="50" spans="1:1">
      <c r="A50" t="s">
        <v>183</v>
      </c>
    </row>
    <row r="54" spans="1:1">
      <c r="A54" t="s">
        <v>185</v>
      </c>
    </row>
    <row r="58" spans="1:1">
      <c r="A58" s="1" t="s">
        <v>59</v>
      </c>
    </row>
  </sheetData>
  <phoneticPr fontId="1"/>
  <hyperlinks>
    <hyperlink ref="A58" location="目次!A1" display="目次戻る" xr:uid="{D04E2306-829F-45D8-8A66-EFFF0CD7DB48}"/>
    <hyperlink ref="A3" r:id="rId1" xr:uid="{BB330A69-57FF-4801-9F21-64513DC89AF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89FC-2024-43A5-ADE0-6506CE610C97}">
  <dimension ref="A1:A14"/>
  <sheetViews>
    <sheetView workbookViewId="0">
      <selection activeCell="T20" sqref="T20"/>
    </sheetView>
  </sheetViews>
  <sheetFormatPr defaultRowHeight="18.75"/>
  <sheetData>
    <row r="1" spans="1:1">
      <c r="A1" s="2" t="s">
        <v>161</v>
      </c>
    </row>
    <row r="2" spans="1:1">
      <c r="A2" s="24" t="s">
        <v>160</v>
      </c>
    </row>
    <row r="3" spans="1:1">
      <c r="A3" t="s">
        <v>168</v>
      </c>
    </row>
    <row r="4" spans="1:1">
      <c r="A4" t="s">
        <v>167</v>
      </c>
    </row>
    <row r="5" spans="1:1">
      <c r="A5" s="2" t="s">
        <v>159</v>
      </c>
    </row>
    <row r="6" spans="1:1">
      <c r="A6" t="s">
        <v>166</v>
      </c>
    </row>
    <row r="14" spans="1:1">
      <c r="A14" s="1" t="s">
        <v>59</v>
      </c>
    </row>
  </sheetData>
  <phoneticPr fontId="1"/>
  <hyperlinks>
    <hyperlink ref="A14" location="目次!A1" display="目次戻る" xr:uid="{7B736850-ECCC-438B-8BBE-497BE92D2C4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EF2F-725B-4E23-B9E1-50135124228B}">
  <dimension ref="A1:O25"/>
  <sheetViews>
    <sheetView workbookViewId="0">
      <selection activeCell="F17" sqref="F17"/>
    </sheetView>
  </sheetViews>
  <sheetFormatPr defaultRowHeight="18.75"/>
  <cols>
    <col min="2" max="3" width="15.875" bestFit="1" customWidth="1"/>
    <col min="13" max="13" width="35.875" bestFit="1" customWidth="1"/>
    <col min="14" max="14" width="14.75" bestFit="1" customWidth="1"/>
  </cols>
  <sheetData>
    <row r="1" spans="1:15">
      <c r="A1" s="2" t="s">
        <v>17</v>
      </c>
    </row>
    <row r="2" spans="1:15">
      <c r="A2" t="s">
        <v>18</v>
      </c>
    </row>
    <row r="3" spans="1:15">
      <c r="A3" t="s">
        <v>156</v>
      </c>
    </row>
    <row r="4" spans="1:15">
      <c r="A4" t="s">
        <v>157</v>
      </c>
      <c r="M4" s="3" t="s">
        <v>31</v>
      </c>
      <c r="N4" s="3" t="s">
        <v>32</v>
      </c>
    </row>
    <row r="5" spans="1:15">
      <c r="A5" t="s">
        <v>158</v>
      </c>
      <c r="M5" s="4">
        <v>44651.333333333336</v>
      </c>
      <c r="N5" s="4">
        <v>44679.333333333336</v>
      </c>
    </row>
    <row r="6" spans="1:15">
      <c r="M6" s="4">
        <f>IF(N5&lt;&gt;"",N5,"前月の最終稼働日を入力してください")</f>
        <v>44679.333333333336</v>
      </c>
      <c r="N6" s="4">
        <v>44712.333333333336</v>
      </c>
    </row>
    <row r="7" spans="1:15">
      <c r="M7" s="4">
        <f t="shared" ref="M7:M16" si="0">IF(N6&lt;&gt;"",N6,"前月の最終稼働日を入力してください")</f>
        <v>44712.333333333336</v>
      </c>
      <c r="N7" s="4"/>
      <c r="O7" t="s">
        <v>162</v>
      </c>
    </row>
    <row r="8" spans="1:15">
      <c r="A8" s="2" t="s">
        <v>35</v>
      </c>
      <c r="M8" s="4" t="str">
        <f t="shared" si="0"/>
        <v>前月の最終稼働日を入力してください</v>
      </c>
      <c r="N8" s="4"/>
    </row>
    <row r="9" spans="1:15">
      <c r="A9" s="3" t="s">
        <v>30</v>
      </c>
      <c r="B9" s="3" t="s">
        <v>31</v>
      </c>
      <c r="C9" s="3" t="s">
        <v>32</v>
      </c>
      <c r="D9" s="3" t="s">
        <v>33</v>
      </c>
      <c r="M9" s="4" t="str">
        <f t="shared" si="0"/>
        <v>前月の最終稼働日を入力してください</v>
      </c>
      <c r="N9" s="4"/>
    </row>
    <row r="10" spans="1:15">
      <c r="A10" s="3" t="s">
        <v>34</v>
      </c>
      <c r="B10" s="4">
        <v>44651.333333333336</v>
      </c>
      <c r="C10" s="4">
        <v>44679.333333333336</v>
      </c>
      <c r="D10" s="3">
        <f>C10 - B10</f>
        <v>28</v>
      </c>
      <c r="M10" s="4" t="str">
        <f t="shared" si="0"/>
        <v>前月の最終稼働日を入力してください</v>
      </c>
      <c r="N10" s="4"/>
    </row>
    <row r="11" spans="1:15">
      <c r="A11" s="3" t="s">
        <v>19</v>
      </c>
      <c r="B11" s="4">
        <f>IF(C10&lt;&gt;"",C10,"前月の最終稼働日を入力してください")</f>
        <v>44679.333333333336</v>
      </c>
      <c r="C11" s="4">
        <v>44712.333333333336</v>
      </c>
      <c r="D11" s="3">
        <f t="shared" ref="D11:D21" si="1">C11 - B11</f>
        <v>33</v>
      </c>
      <c r="M11" s="4" t="str">
        <f t="shared" si="0"/>
        <v>前月の最終稼働日を入力してください</v>
      </c>
      <c r="N11" s="4"/>
    </row>
    <row r="12" spans="1:15">
      <c r="A12" s="3" t="s">
        <v>20</v>
      </c>
      <c r="B12" s="4">
        <f t="shared" ref="B12:B21" si="2">IF(C11&lt;&gt;"",C11,"前月の最終稼働日を入力してください")</f>
        <v>44712.333333333336</v>
      </c>
      <c r="C12" s="4">
        <v>44742.333333333336</v>
      </c>
      <c r="D12" s="3">
        <f t="shared" si="1"/>
        <v>30</v>
      </c>
      <c r="M12" s="4" t="str">
        <f t="shared" si="0"/>
        <v>前月の最終稼働日を入力してください</v>
      </c>
      <c r="N12" s="4"/>
    </row>
    <row r="13" spans="1:15">
      <c r="A13" s="3" t="s">
        <v>21</v>
      </c>
      <c r="B13" s="4">
        <f t="shared" si="2"/>
        <v>44742.333333333336</v>
      </c>
      <c r="C13" s="4">
        <v>44771.333333333336</v>
      </c>
      <c r="D13" s="3">
        <f t="shared" si="1"/>
        <v>29</v>
      </c>
      <c r="M13" s="4" t="str">
        <f t="shared" si="0"/>
        <v>前月の最終稼働日を入力してください</v>
      </c>
      <c r="N13" s="4"/>
    </row>
    <row r="14" spans="1:15">
      <c r="A14" s="3" t="s">
        <v>22</v>
      </c>
      <c r="B14" s="4">
        <f t="shared" si="2"/>
        <v>44771.333333333336</v>
      </c>
      <c r="C14" s="4">
        <v>44804.333333333336</v>
      </c>
      <c r="D14" s="3">
        <f t="shared" si="1"/>
        <v>33</v>
      </c>
      <c r="M14" s="4" t="str">
        <f t="shared" si="0"/>
        <v>前月の最終稼働日を入力してください</v>
      </c>
      <c r="N14" s="4"/>
    </row>
    <row r="15" spans="1:15">
      <c r="A15" s="3" t="s">
        <v>23</v>
      </c>
      <c r="B15" s="4">
        <f t="shared" si="2"/>
        <v>44804.333333333336</v>
      </c>
      <c r="C15" s="4">
        <v>44834.333333333336</v>
      </c>
      <c r="D15" s="3">
        <f t="shared" si="1"/>
        <v>30</v>
      </c>
      <c r="M15" s="4" t="str">
        <f t="shared" si="0"/>
        <v>前月の最終稼働日を入力してください</v>
      </c>
      <c r="N15" s="4"/>
    </row>
    <row r="16" spans="1:15">
      <c r="A16" s="3" t="s">
        <v>24</v>
      </c>
      <c r="B16" s="4">
        <f t="shared" si="2"/>
        <v>44834.333333333336</v>
      </c>
      <c r="C16" s="4">
        <v>44865.333333333336</v>
      </c>
      <c r="D16" s="3">
        <f t="shared" si="1"/>
        <v>31</v>
      </c>
      <c r="M16" s="4" t="str">
        <f t="shared" si="0"/>
        <v>前月の最終稼働日を入力してください</v>
      </c>
      <c r="N16" s="4"/>
    </row>
    <row r="17" spans="1:4">
      <c r="A17" s="3" t="s">
        <v>25</v>
      </c>
      <c r="B17" s="4">
        <f t="shared" si="2"/>
        <v>44865.333333333336</v>
      </c>
      <c r="C17" s="4">
        <v>44895.333333333336</v>
      </c>
      <c r="D17" s="3">
        <f t="shared" si="1"/>
        <v>30</v>
      </c>
    </row>
    <row r="18" spans="1:4">
      <c r="A18" s="3" t="s">
        <v>26</v>
      </c>
      <c r="B18" s="4">
        <f t="shared" si="2"/>
        <v>44895.333333333336</v>
      </c>
      <c r="C18" s="4">
        <v>44922.333333333336</v>
      </c>
      <c r="D18" s="3">
        <f t="shared" si="1"/>
        <v>27</v>
      </c>
    </row>
    <row r="19" spans="1:4">
      <c r="A19" s="3" t="s">
        <v>27</v>
      </c>
      <c r="B19" s="4">
        <f t="shared" si="2"/>
        <v>44922.333333333336</v>
      </c>
      <c r="C19" s="4">
        <v>44957.333333333336</v>
      </c>
      <c r="D19" s="3">
        <f t="shared" si="1"/>
        <v>35</v>
      </c>
    </row>
    <row r="20" spans="1:4">
      <c r="A20" s="3" t="s">
        <v>28</v>
      </c>
      <c r="B20" s="4">
        <f t="shared" si="2"/>
        <v>44957.333333333336</v>
      </c>
      <c r="C20" s="4">
        <v>44985.333333333336</v>
      </c>
      <c r="D20" s="3">
        <f t="shared" si="1"/>
        <v>28</v>
      </c>
    </row>
    <row r="21" spans="1:4">
      <c r="A21" s="3" t="s">
        <v>29</v>
      </c>
      <c r="B21" s="4">
        <f t="shared" si="2"/>
        <v>44985.333333333336</v>
      </c>
      <c r="C21" s="4">
        <v>45016.333333333336</v>
      </c>
      <c r="D21" s="3">
        <f t="shared" si="1"/>
        <v>31</v>
      </c>
    </row>
    <row r="25" spans="1:4">
      <c r="A25" s="1" t="s">
        <v>59</v>
      </c>
    </row>
  </sheetData>
  <phoneticPr fontId="1"/>
  <hyperlinks>
    <hyperlink ref="A25" location="目次!A1" display="目次戻る" xr:uid="{123701C6-1FCE-4167-91FA-74111E941D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415C-9562-4056-B876-CC981DB1B316}">
  <dimension ref="A1:M26"/>
  <sheetViews>
    <sheetView workbookViewId="0">
      <selection activeCell="G25" sqref="G25"/>
    </sheetView>
  </sheetViews>
  <sheetFormatPr defaultRowHeight="18.75"/>
  <sheetData>
    <row r="1" spans="1:13">
      <c r="A1" s="2" t="s">
        <v>15</v>
      </c>
    </row>
    <row r="2" spans="1:13">
      <c r="A2" t="s">
        <v>16</v>
      </c>
    </row>
    <row r="3" spans="1:13">
      <c r="A3" t="s">
        <v>77</v>
      </c>
    </row>
    <row r="5" spans="1:13">
      <c r="A5" s="2" t="s">
        <v>135</v>
      </c>
    </row>
    <row r="6" spans="1:13">
      <c r="A6" s="14" t="s">
        <v>61</v>
      </c>
      <c r="B6" s="14" t="s">
        <v>62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63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28</v>
      </c>
      <c r="M6" s="14" t="s">
        <v>29</v>
      </c>
    </row>
    <row r="7" spans="1:13">
      <c r="A7" s="3" t="s">
        <v>64</v>
      </c>
      <c r="B7" s="15">
        <v>97.7</v>
      </c>
      <c r="C7" s="15">
        <v>93.837535014005596</v>
      </c>
      <c r="D7" s="15">
        <v>90.275761973875177</v>
      </c>
      <c r="E7" s="15">
        <v>98.269230769230759</v>
      </c>
      <c r="F7" s="15">
        <v>86.795252225519292</v>
      </c>
      <c r="G7" s="15">
        <v>91.647331786542921</v>
      </c>
      <c r="H7" s="15">
        <v>95</v>
      </c>
      <c r="I7" s="15">
        <v>95</v>
      </c>
      <c r="J7" s="15">
        <v>95</v>
      </c>
      <c r="K7" s="15">
        <v>95</v>
      </c>
      <c r="L7" s="15">
        <v>95</v>
      </c>
      <c r="M7" s="15">
        <v>95</v>
      </c>
    </row>
    <row r="8" spans="1:13">
      <c r="A8" s="3" t="s">
        <v>65</v>
      </c>
      <c r="B8" s="15">
        <v>90.885416666666657</v>
      </c>
      <c r="C8" s="15">
        <v>87.928464977645305</v>
      </c>
      <c r="D8" s="15">
        <v>84.249628528974739</v>
      </c>
      <c r="E8" s="15">
        <v>96.845425867507885</v>
      </c>
      <c r="F8" s="15">
        <v>90.199637023593468</v>
      </c>
      <c r="G8" s="15">
        <v>96.038034865293184</v>
      </c>
      <c r="H8" s="15">
        <v>95</v>
      </c>
      <c r="I8" s="15">
        <v>95</v>
      </c>
      <c r="J8" s="15">
        <v>95</v>
      </c>
      <c r="K8" s="15">
        <v>95</v>
      </c>
      <c r="L8" s="15">
        <v>95</v>
      </c>
      <c r="M8" s="15">
        <v>95</v>
      </c>
    </row>
    <row r="9" spans="1:13">
      <c r="A9" s="3" t="s">
        <v>66</v>
      </c>
      <c r="B9" s="15">
        <v>98.600311041990679</v>
      </c>
      <c r="C9" s="15">
        <v>96.889580093312603</v>
      </c>
      <c r="D9" s="15">
        <v>93.701996927803378</v>
      </c>
      <c r="E9" s="15">
        <v>85.447761194029852</v>
      </c>
      <c r="F9" s="15">
        <v>90.816326530612244</v>
      </c>
      <c r="G9" s="15">
        <v>95.369030390738061</v>
      </c>
      <c r="H9" s="15">
        <v>95</v>
      </c>
      <c r="I9" s="15">
        <v>95</v>
      </c>
      <c r="J9" s="15">
        <v>95</v>
      </c>
      <c r="K9" s="15">
        <v>95</v>
      </c>
      <c r="L9" s="15">
        <v>95</v>
      </c>
      <c r="M9" s="15">
        <v>95</v>
      </c>
    </row>
    <row r="10" spans="1:13">
      <c r="A10" s="3" t="s">
        <v>67</v>
      </c>
      <c r="B10" s="15">
        <v>97.863247863247864</v>
      </c>
      <c r="C10" s="15">
        <v>99.04632152588556</v>
      </c>
      <c r="D10" s="15">
        <v>90.509915014164307</v>
      </c>
      <c r="E10" s="15">
        <v>98.311444652908065</v>
      </c>
      <c r="F10" s="15">
        <v>97.336884154460719</v>
      </c>
      <c r="G10" s="15">
        <v>96.89265536723164</v>
      </c>
      <c r="H10" s="15">
        <v>97.6</v>
      </c>
      <c r="I10" s="15">
        <v>97.6</v>
      </c>
      <c r="J10" s="15">
        <v>97.6</v>
      </c>
      <c r="K10" s="15">
        <v>97.6</v>
      </c>
      <c r="L10" s="15">
        <v>97.6</v>
      </c>
      <c r="M10" s="15">
        <v>97.6</v>
      </c>
    </row>
    <row r="11" spans="1:13">
      <c r="A11" s="3" t="s">
        <v>68</v>
      </c>
      <c r="B11" s="15">
        <v>99.236641221374043</v>
      </c>
      <c r="C11" s="15">
        <v>100</v>
      </c>
      <c r="D11" s="15">
        <v>66.037735849056617</v>
      </c>
      <c r="E11" s="15">
        <v>100</v>
      </c>
      <c r="F11" s="15">
        <v>81.481481481481495</v>
      </c>
      <c r="G11" s="15">
        <v>95.524956970740106</v>
      </c>
      <c r="H11" s="15">
        <v>95</v>
      </c>
      <c r="I11" s="15">
        <v>95</v>
      </c>
      <c r="J11" s="15">
        <v>95</v>
      </c>
      <c r="K11" s="15">
        <v>95</v>
      </c>
      <c r="L11" s="15">
        <v>95</v>
      </c>
      <c r="M11" s="15">
        <v>95</v>
      </c>
    </row>
    <row r="12" spans="1:13">
      <c r="A12" s="3" t="s">
        <v>69</v>
      </c>
      <c r="B12" s="15">
        <v>98.973607038123163</v>
      </c>
      <c r="C12" s="15">
        <v>97.412547886704772</v>
      </c>
      <c r="D12" s="15">
        <v>88.695652173913047</v>
      </c>
      <c r="E12" s="15">
        <v>87.146892655367239</v>
      </c>
      <c r="F12" s="15">
        <v>89.678510998307942</v>
      </c>
      <c r="G12" s="15">
        <v>80.797636632200891</v>
      </c>
      <c r="H12" s="15">
        <v>93</v>
      </c>
      <c r="I12" s="15">
        <v>93</v>
      </c>
      <c r="J12" s="15">
        <v>93</v>
      </c>
      <c r="K12" s="15">
        <v>93</v>
      </c>
      <c r="L12" s="15">
        <v>93</v>
      </c>
      <c r="M12" s="15">
        <v>93</v>
      </c>
    </row>
    <row r="13" spans="1:13">
      <c r="A13" s="3" t="s">
        <v>70</v>
      </c>
      <c r="B13" s="15">
        <v>89.29133858267717</v>
      </c>
      <c r="C13" s="15">
        <v>95.633802816901408</v>
      </c>
      <c r="D13" s="15">
        <v>64.125560538116602</v>
      </c>
      <c r="E13" s="15">
        <v>92.141756548536208</v>
      </c>
      <c r="F13" s="15">
        <v>90.210843373493972</v>
      </c>
      <c r="G13" s="15">
        <v>86.191860465116278</v>
      </c>
      <c r="H13" s="15">
        <v>92</v>
      </c>
      <c r="I13" s="15">
        <v>92</v>
      </c>
      <c r="J13" s="15">
        <v>92</v>
      </c>
      <c r="K13" s="15">
        <v>92</v>
      </c>
      <c r="L13" s="15">
        <v>92</v>
      </c>
      <c r="M13" s="15">
        <v>92</v>
      </c>
    </row>
    <row r="14" spans="1:13">
      <c r="A14" s="3" t="s">
        <v>71</v>
      </c>
      <c r="B14" s="15">
        <v>95.39748953974896</v>
      </c>
      <c r="C14" s="15">
        <v>87.539936102236425</v>
      </c>
      <c r="D14" s="15">
        <v>62.72</v>
      </c>
      <c r="E14" s="15">
        <v>78.133704735376043</v>
      </c>
      <c r="F14" s="15">
        <v>80.348652931854204</v>
      </c>
      <c r="G14" s="15">
        <v>92.762186115214178</v>
      </c>
      <c r="H14" s="15">
        <v>73.400000000000006</v>
      </c>
      <c r="I14" s="15">
        <v>69.5</v>
      </c>
      <c r="J14" s="15">
        <v>70.7</v>
      </c>
      <c r="K14" s="15">
        <v>77.7</v>
      </c>
      <c r="L14" s="15">
        <v>75.599999999999994</v>
      </c>
      <c r="M14" s="15">
        <v>75.599999999999994</v>
      </c>
    </row>
    <row r="15" spans="1:13">
      <c r="A15" s="3" t="s">
        <v>72</v>
      </c>
      <c r="B15" s="15">
        <v>100</v>
      </c>
      <c r="C15" s="15">
        <v>90.163934426229503</v>
      </c>
      <c r="D15" s="15">
        <v>86.098654708520186</v>
      </c>
      <c r="E15" s="15">
        <v>100</v>
      </c>
      <c r="F15" s="15">
        <v>100</v>
      </c>
      <c r="G15" s="15">
        <v>97.474747474747474</v>
      </c>
      <c r="H15" s="15">
        <v>85</v>
      </c>
      <c r="I15" s="15">
        <v>85</v>
      </c>
      <c r="J15" s="15">
        <v>85</v>
      </c>
      <c r="K15" s="15">
        <v>85</v>
      </c>
      <c r="L15" s="15">
        <v>85</v>
      </c>
      <c r="M15" s="15">
        <v>85</v>
      </c>
    </row>
    <row r="16" spans="1:13">
      <c r="A16" s="3" t="s">
        <v>73</v>
      </c>
      <c r="B16" s="15">
        <v>100</v>
      </c>
      <c r="C16" s="15">
        <v>100</v>
      </c>
      <c r="D16" s="15">
        <v>80.597014925373131</v>
      </c>
      <c r="E16" s="15">
        <v>100</v>
      </c>
      <c r="F16" s="15">
        <v>88.960441582336713</v>
      </c>
      <c r="G16" s="15">
        <v>85.661764705882362</v>
      </c>
      <c r="H16" s="15">
        <v>80</v>
      </c>
      <c r="I16" s="15">
        <v>80</v>
      </c>
      <c r="J16" s="15">
        <v>80</v>
      </c>
      <c r="K16" s="15">
        <v>80</v>
      </c>
      <c r="L16" s="15">
        <v>80</v>
      </c>
      <c r="M16" s="15">
        <v>80</v>
      </c>
    </row>
    <row r="17" spans="1:13">
      <c r="A17" s="3" t="s">
        <v>74</v>
      </c>
      <c r="B17" s="15">
        <v>92.838874680306901</v>
      </c>
      <c r="C17" s="15">
        <v>95.652173913043484</v>
      </c>
      <c r="D17" s="15">
        <v>77.777777777777786</v>
      </c>
      <c r="E17" s="15">
        <v>77.777777777777786</v>
      </c>
      <c r="F17" s="15">
        <v>77.777777777777786</v>
      </c>
      <c r="G17" s="15">
        <v>77.777777777777786</v>
      </c>
      <c r="H17" s="15">
        <v>95</v>
      </c>
      <c r="I17" s="15">
        <v>95</v>
      </c>
      <c r="J17" s="15">
        <v>95</v>
      </c>
      <c r="K17" s="15">
        <v>95</v>
      </c>
      <c r="L17" s="15">
        <v>95</v>
      </c>
      <c r="M17" s="15">
        <v>95</v>
      </c>
    </row>
    <row r="18" spans="1:13">
      <c r="A18" s="3" t="s">
        <v>75</v>
      </c>
      <c r="B18" s="15">
        <v>100</v>
      </c>
      <c r="C18" s="15">
        <v>100</v>
      </c>
      <c r="D18" s="15">
        <v>100</v>
      </c>
      <c r="E18" s="15">
        <v>100</v>
      </c>
      <c r="F18" s="15">
        <v>100</v>
      </c>
      <c r="G18" s="15">
        <v>100</v>
      </c>
      <c r="H18" s="15">
        <v>85</v>
      </c>
      <c r="I18" s="15">
        <v>85</v>
      </c>
      <c r="J18" s="15">
        <v>85</v>
      </c>
      <c r="K18" s="15">
        <v>85</v>
      </c>
      <c r="L18" s="15">
        <v>85</v>
      </c>
      <c r="M18" s="15">
        <v>85</v>
      </c>
    </row>
    <row r="19" spans="1:13">
      <c r="A19" s="3" t="s">
        <v>76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80</v>
      </c>
      <c r="I19" s="15">
        <v>80</v>
      </c>
      <c r="J19" s="15">
        <v>80</v>
      </c>
      <c r="K19" s="15">
        <v>80</v>
      </c>
      <c r="L19" s="15">
        <v>80</v>
      </c>
      <c r="M19" s="15">
        <v>80</v>
      </c>
    </row>
    <row r="26" spans="1:13">
      <c r="A26" s="1" t="s">
        <v>59</v>
      </c>
    </row>
  </sheetData>
  <phoneticPr fontId="1"/>
  <hyperlinks>
    <hyperlink ref="A26" location="目次!A1" display="目次戻る" xr:uid="{464AAEBC-3939-44A6-B028-00307547B5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590E-E881-4155-9770-3B80E9153655}">
  <dimension ref="A1:F33"/>
  <sheetViews>
    <sheetView workbookViewId="0">
      <selection activeCell="A3" sqref="A3"/>
    </sheetView>
  </sheetViews>
  <sheetFormatPr defaultRowHeight="18.75"/>
  <cols>
    <col min="6" max="6" width="33.125" bestFit="1" customWidth="1"/>
  </cols>
  <sheetData>
    <row r="1" spans="1:6">
      <c r="A1" s="2" t="s">
        <v>12</v>
      </c>
    </row>
    <row r="2" spans="1:6">
      <c r="A2" s="2" t="s">
        <v>122</v>
      </c>
    </row>
    <row r="3" spans="1:6">
      <c r="A3" s="2" t="s">
        <v>121</v>
      </c>
    </row>
    <row r="8" spans="1:6">
      <c r="A8" s="2" t="s">
        <v>135</v>
      </c>
    </row>
    <row r="9" spans="1:6">
      <c r="A9" s="16" t="s">
        <v>78</v>
      </c>
      <c r="B9" s="16" t="s">
        <v>79</v>
      </c>
      <c r="C9" s="16" t="s">
        <v>80</v>
      </c>
      <c r="D9" s="16" t="s">
        <v>81</v>
      </c>
      <c r="E9" s="16" t="s">
        <v>82</v>
      </c>
      <c r="F9" s="16" t="s">
        <v>83</v>
      </c>
    </row>
    <row r="10" spans="1:6">
      <c r="A10" s="17" t="s">
        <v>84</v>
      </c>
      <c r="B10" s="17" t="s">
        <v>85</v>
      </c>
      <c r="C10" s="17" t="s">
        <v>86</v>
      </c>
      <c r="D10" s="17" t="s">
        <v>87</v>
      </c>
      <c r="E10" s="17" t="s">
        <v>88</v>
      </c>
      <c r="F10" s="17" t="s">
        <v>89</v>
      </c>
    </row>
    <row r="11" spans="1:6" ht="19.5" thickBot="1">
      <c r="A11" s="18" t="s">
        <v>84</v>
      </c>
      <c r="B11" s="18" t="s">
        <v>85</v>
      </c>
      <c r="C11" s="18" t="s">
        <v>86</v>
      </c>
      <c r="D11" s="18" t="s">
        <v>87</v>
      </c>
      <c r="E11" s="18" t="s">
        <v>88</v>
      </c>
      <c r="F11" s="18" t="s">
        <v>90</v>
      </c>
    </row>
    <row r="12" spans="1:6">
      <c r="A12" s="19" t="s">
        <v>84</v>
      </c>
      <c r="B12" s="19" t="s">
        <v>85</v>
      </c>
      <c r="C12" s="19" t="s">
        <v>91</v>
      </c>
      <c r="D12" s="19" t="s">
        <v>92</v>
      </c>
      <c r="E12" s="19" t="s">
        <v>93</v>
      </c>
      <c r="F12" s="19" t="s">
        <v>94</v>
      </c>
    </row>
    <row r="13" spans="1:6">
      <c r="A13" s="19" t="s">
        <v>84</v>
      </c>
      <c r="B13" s="17" t="s">
        <v>85</v>
      </c>
      <c r="C13" s="17" t="s">
        <v>91</v>
      </c>
      <c r="D13" s="17" t="s">
        <v>92</v>
      </c>
      <c r="E13" s="17" t="s">
        <v>95</v>
      </c>
      <c r="F13" s="17" t="s">
        <v>96</v>
      </c>
    </row>
    <row r="14" spans="1:6">
      <c r="A14" s="19" t="s">
        <v>84</v>
      </c>
      <c r="B14" s="17" t="s">
        <v>85</v>
      </c>
      <c r="C14" s="17" t="s">
        <v>91</v>
      </c>
      <c r="D14" s="17" t="s">
        <v>92</v>
      </c>
      <c r="E14" s="17" t="s">
        <v>95</v>
      </c>
      <c r="F14" s="17" t="s">
        <v>97</v>
      </c>
    </row>
    <row r="15" spans="1:6" ht="19.5" thickBot="1">
      <c r="A15" s="18" t="s">
        <v>84</v>
      </c>
      <c r="B15" s="18" t="s">
        <v>85</v>
      </c>
      <c r="C15" s="18" t="s">
        <v>91</v>
      </c>
      <c r="D15" s="18" t="s">
        <v>92</v>
      </c>
      <c r="E15" s="18" t="s">
        <v>95</v>
      </c>
      <c r="F15" s="18" t="s">
        <v>98</v>
      </c>
    </row>
    <row r="16" spans="1:6">
      <c r="A16" s="19" t="s">
        <v>84</v>
      </c>
      <c r="B16" s="19" t="s">
        <v>99</v>
      </c>
      <c r="C16" s="19" t="s">
        <v>100</v>
      </c>
      <c r="D16" s="19" t="s">
        <v>101</v>
      </c>
      <c r="E16" s="19" t="s">
        <v>102</v>
      </c>
      <c r="F16" s="19" t="s">
        <v>103</v>
      </c>
    </row>
    <row r="17" spans="1:6">
      <c r="A17" s="17" t="s">
        <v>84</v>
      </c>
      <c r="B17" s="17" t="s">
        <v>99</v>
      </c>
      <c r="C17" s="17" t="s">
        <v>100</v>
      </c>
      <c r="D17" s="17" t="s">
        <v>104</v>
      </c>
      <c r="E17" s="17" t="s">
        <v>102</v>
      </c>
      <c r="F17" s="17" t="s">
        <v>105</v>
      </c>
    </row>
    <row r="18" spans="1:6" ht="19.5" thickBot="1">
      <c r="A18" s="18" t="s">
        <v>84</v>
      </c>
      <c r="B18" s="18" t="s">
        <v>99</v>
      </c>
      <c r="C18" s="18" t="s">
        <v>100</v>
      </c>
      <c r="D18" s="18" t="s">
        <v>104</v>
      </c>
      <c r="E18" s="18" t="s">
        <v>106</v>
      </c>
      <c r="F18" s="18" t="s">
        <v>107</v>
      </c>
    </row>
    <row r="19" spans="1:6">
      <c r="A19" s="19" t="s">
        <v>84</v>
      </c>
      <c r="B19" s="19" t="s">
        <v>99</v>
      </c>
      <c r="C19" s="19" t="s">
        <v>100</v>
      </c>
      <c r="D19" s="19" t="s">
        <v>101</v>
      </c>
      <c r="E19" s="19" t="s">
        <v>108</v>
      </c>
      <c r="F19" s="19" t="s">
        <v>109</v>
      </c>
    </row>
    <row r="20" spans="1:6" ht="19.5" thickBot="1">
      <c r="A20" s="18" t="s">
        <v>84</v>
      </c>
      <c r="B20" s="18" t="s">
        <v>99</v>
      </c>
      <c r="C20" s="18" t="s">
        <v>100</v>
      </c>
      <c r="D20" s="18" t="s">
        <v>101</v>
      </c>
      <c r="E20" s="18" t="s">
        <v>110</v>
      </c>
      <c r="F20" s="18" t="s">
        <v>111</v>
      </c>
    </row>
    <row r="21" spans="1:6">
      <c r="A21" s="19" t="s">
        <v>84</v>
      </c>
      <c r="B21" s="19" t="s">
        <v>112</v>
      </c>
      <c r="C21" s="19" t="s">
        <v>113</v>
      </c>
      <c r="D21" s="19" t="s">
        <v>114</v>
      </c>
      <c r="E21" s="19" t="s">
        <v>115</v>
      </c>
      <c r="F21" s="19" t="s">
        <v>116</v>
      </c>
    </row>
    <row r="22" spans="1:6">
      <c r="A22" s="17" t="s">
        <v>84</v>
      </c>
      <c r="B22" s="17" t="s">
        <v>112</v>
      </c>
      <c r="C22" s="17" t="s">
        <v>113</v>
      </c>
      <c r="D22" s="17" t="s">
        <v>114</v>
      </c>
      <c r="E22" s="17" t="s">
        <v>117</v>
      </c>
      <c r="F22" s="17" t="s">
        <v>118</v>
      </c>
    </row>
    <row r="23" spans="1:6">
      <c r="A23" s="17" t="s">
        <v>84</v>
      </c>
      <c r="B23" s="17" t="s">
        <v>112</v>
      </c>
      <c r="C23" s="17" t="s">
        <v>113</v>
      </c>
      <c r="D23" s="17" t="s">
        <v>114</v>
      </c>
      <c r="E23" s="17" t="s">
        <v>117</v>
      </c>
      <c r="F23" s="17" t="s">
        <v>119</v>
      </c>
    </row>
    <row r="24" spans="1:6" ht="19.5" thickBot="1">
      <c r="A24" s="18" t="s">
        <v>84</v>
      </c>
      <c r="B24" s="18" t="s">
        <v>112</v>
      </c>
      <c r="C24" s="18" t="s">
        <v>113</v>
      </c>
      <c r="D24" s="18" t="s">
        <v>114</v>
      </c>
      <c r="E24" s="18" t="s">
        <v>117</v>
      </c>
      <c r="F24" s="18" t="s">
        <v>120</v>
      </c>
    </row>
    <row r="33" spans="1:1">
      <c r="A33" s="1" t="s">
        <v>59</v>
      </c>
    </row>
  </sheetData>
  <phoneticPr fontId="1"/>
  <dataValidations count="1">
    <dataValidation type="list" allowBlank="1" showInputMessage="1" showErrorMessage="1" sqref="A10:A24" xr:uid="{1A76CA32-E873-463C-9F53-0C5E8F5DCB59}">
      <formula1>"L2"</formula1>
    </dataValidation>
  </dataValidations>
  <hyperlinks>
    <hyperlink ref="A33" location="目次!A1" display="目次戻る" xr:uid="{9335AEA7-DC32-494F-97AC-9BED3655CB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1EFA-6241-42D4-B7FC-83D71CE35F4D}">
  <dimension ref="A1:E19"/>
  <sheetViews>
    <sheetView workbookViewId="0">
      <selection activeCell="I12" sqref="I12"/>
    </sheetView>
  </sheetViews>
  <sheetFormatPr defaultRowHeight="18.75"/>
  <sheetData>
    <row r="1" spans="1:5">
      <c r="A1" s="2" t="s">
        <v>8</v>
      </c>
    </row>
    <row r="2" spans="1:5">
      <c r="A2" t="s">
        <v>41</v>
      </c>
    </row>
    <row r="3" spans="1:5">
      <c r="A3" s="2" t="s">
        <v>123</v>
      </c>
    </row>
    <row r="4" spans="1:5">
      <c r="A4" t="s">
        <v>124</v>
      </c>
    </row>
    <row r="9" spans="1:5">
      <c r="A9" s="2" t="s">
        <v>35</v>
      </c>
    </row>
    <row r="10" spans="1:5">
      <c r="A10" s="5" t="s">
        <v>36</v>
      </c>
      <c r="B10" s="6" t="s">
        <v>37</v>
      </c>
      <c r="C10" s="6" t="s">
        <v>38</v>
      </c>
      <c r="D10" s="6" t="s">
        <v>39</v>
      </c>
      <c r="E10" s="6" t="s">
        <v>40</v>
      </c>
    </row>
    <row r="11" spans="1:5">
      <c r="A11" s="3" t="str" cm="1">
        <f t="array" ref="A11:A16">_xlfn.UNIQUE([1]L2!$E$2:$E$80 &amp;"")</f>
        <v>KC2UAW 1330(L2)_ 5200_オシ</v>
      </c>
      <c r="B11" s="7">
        <v>5200</v>
      </c>
      <c r="C11" s="7">
        <v>30</v>
      </c>
      <c r="D11" s="7">
        <v>22</v>
      </c>
      <c r="E11" s="7">
        <v>1.33</v>
      </c>
    </row>
    <row r="12" spans="1:5">
      <c r="A12" s="3" t="str">
        <v>KC2UAW 1330(L2)_ 3900_オシ</v>
      </c>
      <c r="B12" s="7">
        <v>3900</v>
      </c>
      <c r="C12" s="7">
        <v>30</v>
      </c>
      <c r="D12" s="7">
        <v>22</v>
      </c>
      <c r="E12" s="7">
        <v>1.33</v>
      </c>
    </row>
    <row r="13" spans="1:5">
      <c r="A13" s="3" t="str">
        <v>KC4UAW 1330(L2)_ 3900_スト</v>
      </c>
      <c r="B13" s="7">
        <v>3900</v>
      </c>
      <c r="C13" s="7">
        <v>30</v>
      </c>
      <c r="D13" s="7">
        <v>18</v>
      </c>
      <c r="E13" s="7">
        <v>1.33</v>
      </c>
    </row>
    <row r="14" spans="1:5">
      <c r="A14" s="3" t="str">
        <v>KC4UAW 1330(L2)_ 3900_オシ</v>
      </c>
      <c r="B14" s="7">
        <v>3900</v>
      </c>
      <c r="C14" s="7">
        <v>30</v>
      </c>
      <c r="D14" s="7">
        <v>18</v>
      </c>
      <c r="E14" s="7">
        <v>1.33</v>
      </c>
    </row>
    <row r="15" spans="1:5">
      <c r="A15" s="3" t="str">
        <v>KC4UYW 1330(L2)_ 3900_スト</v>
      </c>
      <c r="B15" s="7">
        <v>3900</v>
      </c>
      <c r="C15" s="7">
        <v>0</v>
      </c>
      <c r="D15" s="7">
        <v>17</v>
      </c>
      <c r="E15" s="7">
        <v>1.33</v>
      </c>
    </row>
    <row r="16" spans="1:5">
      <c r="A16" t="str">
        <v/>
      </c>
    </row>
    <row r="19" spans="1:1">
      <c r="A19" s="1" t="s">
        <v>59</v>
      </c>
    </row>
  </sheetData>
  <phoneticPr fontId="1"/>
  <hyperlinks>
    <hyperlink ref="A19" location="目次!A1" display="目次戻る" xr:uid="{3A1DF804-D9C5-444A-B5EE-F0CCF6FB5CA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F1C0-6289-4C91-AD7F-00F8E35B602B}">
  <dimension ref="A1:M14"/>
  <sheetViews>
    <sheetView workbookViewId="0">
      <selection activeCell="G19" sqref="G19"/>
    </sheetView>
  </sheetViews>
  <sheetFormatPr defaultRowHeight="18.75"/>
  <sheetData>
    <row r="1" spans="1:13">
      <c r="A1" s="2" t="s">
        <v>13</v>
      </c>
    </row>
    <row r="2" spans="1:13">
      <c r="A2" t="s">
        <v>43</v>
      </c>
    </row>
    <row r="3" spans="1:13">
      <c r="A3" t="s">
        <v>125</v>
      </c>
    </row>
    <row r="6" spans="1:13">
      <c r="A6" t="s">
        <v>44</v>
      </c>
    </row>
    <row r="7" spans="1:13">
      <c r="A7" s="8" t="s">
        <v>42</v>
      </c>
      <c r="B7" s="3" t="s">
        <v>34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29</v>
      </c>
    </row>
    <row r="8" spans="1:13">
      <c r="A8" s="3" t="str" cm="1">
        <f t="array" ref="A8:A11" xml:space="preserve"> _xlfn.UNIQUE([1]L2!$B$2:$B$80 &amp; "" )</f>
        <v>2UAW</v>
      </c>
      <c r="B8" s="9">
        <v>70</v>
      </c>
      <c r="C8" s="9">
        <v>70</v>
      </c>
      <c r="D8" s="9">
        <v>70</v>
      </c>
      <c r="E8" s="9">
        <v>70</v>
      </c>
      <c r="F8" s="9">
        <v>70</v>
      </c>
      <c r="G8" s="9">
        <v>70</v>
      </c>
      <c r="H8" s="9">
        <v>75</v>
      </c>
      <c r="I8" s="9">
        <v>75</v>
      </c>
      <c r="J8" s="9">
        <v>75</v>
      </c>
      <c r="K8" s="9">
        <v>75</v>
      </c>
      <c r="L8" s="9">
        <v>75</v>
      </c>
      <c r="M8" s="9">
        <v>75</v>
      </c>
    </row>
    <row r="9" spans="1:13">
      <c r="A9" s="3" t="str">
        <v>4UAW</v>
      </c>
      <c r="B9" s="9">
        <v>75</v>
      </c>
      <c r="C9" s="9">
        <v>75</v>
      </c>
      <c r="D9" s="9">
        <v>75</v>
      </c>
      <c r="E9" s="9">
        <v>75</v>
      </c>
      <c r="F9" s="9">
        <v>75</v>
      </c>
      <c r="G9" s="9">
        <v>75</v>
      </c>
      <c r="H9" s="9">
        <v>75</v>
      </c>
      <c r="I9" s="9">
        <v>75</v>
      </c>
      <c r="J9" s="9">
        <v>75</v>
      </c>
      <c r="K9" s="9">
        <v>75</v>
      </c>
      <c r="L9" s="9">
        <v>75</v>
      </c>
      <c r="M9" s="9">
        <v>75</v>
      </c>
    </row>
    <row r="10" spans="1:13">
      <c r="A10" s="3" t="str">
        <v>4UYW</v>
      </c>
      <c r="B10" s="9">
        <v>79.5</v>
      </c>
      <c r="C10" s="9">
        <v>79.5</v>
      </c>
      <c r="D10" s="9">
        <v>79.5</v>
      </c>
      <c r="E10" s="9">
        <v>79.5</v>
      </c>
      <c r="F10" s="9">
        <v>79.5</v>
      </c>
      <c r="G10" s="9">
        <v>79.5</v>
      </c>
      <c r="H10" s="9">
        <v>79.5</v>
      </c>
      <c r="I10" s="9">
        <v>79.5</v>
      </c>
      <c r="J10" s="9">
        <v>79.5</v>
      </c>
      <c r="K10" s="9">
        <v>79.5</v>
      </c>
      <c r="L10" s="9">
        <v>79.5</v>
      </c>
      <c r="M10" s="9">
        <v>79.5</v>
      </c>
    </row>
    <row r="11" spans="1:13">
      <c r="A11" t="str">
        <v/>
      </c>
    </row>
    <row r="14" spans="1:13">
      <c r="A14" s="1" t="s">
        <v>59</v>
      </c>
    </row>
  </sheetData>
  <phoneticPr fontId="1"/>
  <hyperlinks>
    <hyperlink ref="A14" location="目次!A1" display="目次戻る" xr:uid="{CA502A60-CE0E-4316-B77B-2E81C6B207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0937-9407-4FF3-9E84-2AC5750CC1BC}">
  <dimension ref="A1:M15"/>
  <sheetViews>
    <sheetView workbookViewId="0">
      <selection activeCell="A3" sqref="A3"/>
    </sheetView>
  </sheetViews>
  <sheetFormatPr defaultRowHeight="18.75"/>
  <sheetData>
    <row r="1" spans="1:13">
      <c r="A1" s="2" t="s">
        <v>14</v>
      </c>
    </row>
    <row r="2" spans="1:13">
      <c r="A2" t="s">
        <v>58</v>
      </c>
    </row>
    <row r="3" spans="1:13">
      <c r="A3" t="s">
        <v>126</v>
      </c>
    </row>
    <row r="8" spans="1:13">
      <c r="A8" s="10" t="s">
        <v>45</v>
      </c>
      <c r="B8" s="11" t="s">
        <v>46</v>
      </c>
      <c r="C8" s="11" t="s">
        <v>47</v>
      </c>
      <c r="D8" s="11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11" t="s">
        <v>55</v>
      </c>
      <c r="L8" s="11" t="s">
        <v>56</v>
      </c>
      <c r="M8" s="11" t="s">
        <v>57</v>
      </c>
    </row>
    <row r="9" spans="1:13">
      <c r="A9" s="12" t="str" cm="1">
        <f t="array" ref="A9:A12">_xlfn.UNIQUE([1]L2!$D$2:$D$50 &amp;"")</f>
        <v>KC2UAW 1330(L2)</v>
      </c>
      <c r="B9" s="13">
        <v>35.451000000000001</v>
      </c>
      <c r="C9" s="13">
        <v>35.451000000000001</v>
      </c>
      <c r="D9" s="13">
        <v>35.451000000000001</v>
      </c>
      <c r="E9" s="13">
        <v>35.451000000000001</v>
      </c>
      <c r="F9" s="13">
        <v>35.451000000000001</v>
      </c>
      <c r="G9" s="13">
        <v>35.451000000000001</v>
      </c>
      <c r="H9" s="13">
        <v>35.451000000000001</v>
      </c>
      <c r="I9" s="13">
        <v>35.451000000000001</v>
      </c>
      <c r="J9" s="13">
        <v>35.451000000000001</v>
      </c>
      <c r="K9" s="13">
        <v>35.451000000000001</v>
      </c>
      <c r="L9" s="13">
        <v>35.451000000000001</v>
      </c>
      <c r="M9" s="13">
        <v>35.451000000000001</v>
      </c>
    </row>
    <row r="10" spans="1:13">
      <c r="A10" s="12" t="str">
        <v>KC4UAW 1330(L2)</v>
      </c>
      <c r="B10" s="13">
        <v>36.045000000000002</v>
      </c>
      <c r="C10" s="13">
        <v>36.045000000000002</v>
      </c>
      <c r="D10" s="13">
        <v>36.045000000000002</v>
      </c>
      <c r="E10" s="13">
        <v>36.045000000000002</v>
      </c>
      <c r="F10" s="13">
        <v>36.045000000000002</v>
      </c>
      <c r="G10" s="13">
        <v>36.045000000000002</v>
      </c>
      <c r="H10" s="13">
        <v>36.045000000000002</v>
      </c>
      <c r="I10" s="13">
        <v>36.045000000000002</v>
      </c>
      <c r="J10" s="13">
        <v>36.045000000000002</v>
      </c>
      <c r="K10" s="13">
        <v>36.045000000000002</v>
      </c>
      <c r="L10" s="13">
        <v>36.045000000000002</v>
      </c>
      <c r="M10" s="13">
        <v>36.045000000000002</v>
      </c>
    </row>
    <row r="11" spans="1:13">
      <c r="A11" s="12" t="str">
        <v>KC4UYW 1330(L2)</v>
      </c>
      <c r="B11" s="13">
        <v>35.473999999999997</v>
      </c>
      <c r="C11" s="13">
        <v>35.473999999999997</v>
      </c>
      <c r="D11" s="13">
        <v>35.473999999999997</v>
      </c>
      <c r="E11" s="13">
        <v>35.473999999999997</v>
      </c>
      <c r="F11" s="13">
        <v>35.473999999999997</v>
      </c>
      <c r="G11" s="13">
        <v>35.473999999999997</v>
      </c>
      <c r="H11" s="13">
        <v>35.473999999999997</v>
      </c>
      <c r="I11" s="13">
        <v>35.473999999999997</v>
      </c>
      <c r="J11" s="13">
        <v>35.473999999999997</v>
      </c>
      <c r="K11" s="13">
        <v>35.473999999999997</v>
      </c>
      <c r="L11" s="13">
        <v>35.473999999999997</v>
      </c>
      <c r="M11" s="13">
        <v>35.473999999999997</v>
      </c>
    </row>
    <row r="12" spans="1:13">
      <c r="A12" t="str">
        <v/>
      </c>
    </row>
    <row r="15" spans="1:13">
      <c r="A15" s="1" t="s">
        <v>59</v>
      </c>
    </row>
  </sheetData>
  <phoneticPr fontId="1"/>
  <hyperlinks>
    <hyperlink ref="A15" location="目次!A1" display="目次戻る" xr:uid="{7E711391-12BB-438C-8258-8AC267143C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FB3F-DDA6-4987-BE80-9A09525D057E}">
  <dimension ref="A1:H22"/>
  <sheetViews>
    <sheetView workbookViewId="0">
      <selection activeCell="A8" sqref="A8"/>
    </sheetView>
  </sheetViews>
  <sheetFormatPr defaultRowHeight="18.75"/>
  <sheetData>
    <row r="1" spans="1:8">
      <c r="A1" s="2" t="s">
        <v>3</v>
      </c>
    </row>
    <row r="2" spans="1:8">
      <c r="A2" t="s">
        <v>131</v>
      </c>
    </row>
    <row r="3" spans="1:8">
      <c r="A3" t="s">
        <v>132</v>
      </c>
    </row>
    <row r="10" spans="1:8">
      <c r="A10" s="20"/>
      <c r="B10" s="21" t="str" cm="1">
        <f t="array" ref="B10:H10">TRANSPOSE(A11:A17)</f>
        <v>開発テスト</v>
      </c>
      <c r="C10" s="21" t="str">
        <v>生技テスト</v>
      </c>
      <c r="D10" s="21" t="str">
        <v>保全</v>
      </c>
      <c r="E10" s="20" t="str">
        <v>SL刃交換</v>
      </c>
      <c r="F10" s="20" t="str">
        <v>2UAW</v>
      </c>
      <c r="G10" s="20" t="str">
        <v>4UAW</v>
      </c>
      <c r="H10" s="20" t="str">
        <v>4UYW</v>
      </c>
    </row>
    <row r="11" spans="1:8">
      <c r="A11" s="21" t="s">
        <v>127</v>
      </c>
      <c r="B11" s="22">
        <v>0</v>
      </c>
      <c r="C11" s="22">
        <v>0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1" t="s">
        <v>128</v>
      </c>
      <c r="B12" s="22">
        <v>0</v>
      </c>
      <c r="C12" s="22">
        <v>0</v>
      </c>
      <c r="D12" s="22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1" t="s">
        <v>129</v>
      </c>
      <c r="B13" s="22">
        <v>0</v>
      </c>
      <c r="C13" s="22">
        <v>0</v>
      </c>
      <c r="D13" s="22">
        <v>0</v>
      </c>
      <c r="E13" s="23">
        <v>0</v>
      </c>
      <c r="F13" s="23">
        <v>48</v>
      </c>
      <c r="G13" s="23">
        <v>47</v>
      </c>
      <c r="H13" s="23">
        <v>47</v>
      </c>
    </row>
    <row r="14" spans="1:8">
      <c r="A14" s="20" t="s">
        <v>130</v>
      </c>
      <c r="B14" s="22">
        <v>0</v>
      </c>
      <c r="C14" s="22">
        <v>0</v>
      </c>
      <c r="D14" s="22">
        <v>0</v>
      </c>
      <c r="E14" s="23">
        <v>0</v>
      </c>
      <c r="F14" s="23">
        <v>36</v>
      </c>
      <c r="G14" s="23">
        <v>36</v>
      </c>
      <c r="H14" s="23">
        <v>36</v>
      </c>
    </row>
    <row r="15" spans="1:8">
      <c r="A15" s="20" t="str" cm="1">
        <f t="array" ref="A15:A18">_xlfn.UNIQUE([1]L2!$B$2:$B$30 &amp;"")</f>
        <v>2UAW</v>
      </c>
      <c r="B15" s="22">
        <v>0</v>
      </c>
      <c r="C15" s="22">
        <v>0</v>
      </c>
      <c r="D15" s="22">
        <v>7</v>
      </c>
      <c r="E15" s="22">
        <v>7</v>
      </c>
      <c r="F15" s="22">
        <v>0</v>
      </c>
      <c r="G15" s="22">
        <v>30</v>
      </c>
      <c r="H15" s="23">
        <v>35</v>
      </c>
    </row>
    <row r="16" spans="1:8">
      <c r="A16" s="20" t="str">
        <v>4UAW</v>
      </c>
      <c r="B16" s="22">
        <v>0</v>
      </c>
      <c r="C16" s="22">
        <v>0</v>
      </c>
      <c r="D16" s="22">
        <v>20</v>
      </c>
      <c r="E16" s="23">
        <v>7</v>
      </c>
      <c r="F16" s="23">
        <v>67</v>
      </c>
      <c r="G16" s="23">
        <v>0</v>
      </c>
      <c r="H16" s="23">
        <v>23</v>
      </c>
    </row>
    <row r="17" spans="1:8">
      <c r="A17" s="20" t="str">
        <v>4UYW</v>
      </c>
      <c r="B17" s="23">
        <v>0</v>
      </c>
      <c r="C17" s="23">
        <v>0</v>
      </c>
      <c r="D17" s="23">
        <v>24</v>
      </c>
      <c r="E17" s="23">
        <v>7</v>
      </c>
      <c r="F17" s="23">
        <v>60</v>
      </c>
      <c r="G17" s="23">
        <v>23</v>
      </c>
      <c r="H17" s="23">
        <v>0</v>
      </c>
    </row>
    <row r="18" spans="1:8">
      <c r="A18" t="str">
        <v/>
      </c>
    </row>
    <row r="22" spans="1:8">
      <c r="A22" s="1" t="s">
        <v>59</v>
      </c>
    </row>
  </sheetData>
  <phoneticPr fontId="1"/>
  <hyperlinks>
    <hyperlink ref="A22" location="目次!A1" display="目次戻る" xr:uid="{D4416538-B1F4-4159-8E54-F0ED5DB1B83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F269-06DB-4727-99C3-9CF45040EA9A}">
  <dimension ref="A1:B17"/>
  <sheetViews>
    <sheetView workbookViewId="0">
      <selection activeCell="A3" sqref="A3"/>
    </sheetView>
  </sheetViews>
  <sheetFormatPr defaultRowHeight="18.75"/>
  <sheetData>
    <row r="1" spans="1:2">
      <c r="A1" s="2" t="s">
        <v>6</v>
      </c>
    </row>
    <row r="2" spans="1:2">
      <c r="A2" t="s">
        <v>163</v>
      </c>
    </row>
    <row r="3" spans="1:2">
      <c r="A3" t="s">
        <v>124</v>
      </c>
    </row>
    <row r="11" spans="1:2">
      <c r="A11" s="3" t="s">
        <v>133</v>
      </c>
      <c r="B11" s="3" t="s">
        <v>134</v>
      </c>
    </row>
    <row r="12" spans="1:2">
      <c r="A12" s="3" t="str" cm="1">
        <f t="array" ref="A12:A17" xml:space="preserve"> _xlfn.UNIQUE([1]L2!$E$2:$E$50 &amp;"")</f>
        <v>KC2UAW 1330(L2)_ 5200_オシ</v>
      </c>
      <c r="B12" s="9">
        <v>48</v>
      </c>
    </row>
    <row r="13" spans="1:2">
      <c r="A13" s="3" t="str">
        <v>KC2UAW 1330(L2)_ 3900_オシ</v>
      </c>
      <c r="B13" s="9">
        <v>240</v>
      </c>
    </row>
    <row r="14" spans="1:2">
      <c r="A14" s="3" t="str">
        <v>KC4UAW 1330(L2)_ 3900_スト</v>
      </c>
      <c r="B14" s="9">
        <v>72</v>
      </c>
    </row>
    <row r="15" spans="1:2">
      <c r="A15" s="3" t="str">
        <v>KC4UAW 1330(L2)_ 3900_オシ</v>
      </c>
      <c r="B15" s="9">
        <v>72</v>
      </c>
    </row>
    <row r="16" spans="1:2">
      <c r="A16" s="3" t="str">
        <v>KC4UYW 1330(L2)_ 3900_スト</v>
      </c>
      <c r="B16" s="9">
        <v>336</v>
      </c>
    </row>
    <row r="17" spans="1:1">
      <c r="A17" t="str">
        <v/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3CB3-B7C4-4B2F-8842-C9C2D6367BD8}">
  <dimension ref="A1:C28"/>
  <sheetViews>
    <sheetView workbookViewId="0">
      <selection activeCell="E28" sqref="E28"/>
    </sheetView>
  </sheetViews>
  <sheetFormatPr defaultRowHeight="18.75"/>
  <sheetData>
    <row r="1" spans="1:3">
      <c r="A1" s="2" t="s">
        <v>11</v>
      </c>
    </row>
    <row r="2" spans="1:3">
      <c r="A2" s="24" t="s">
        <v>137</v>
      </c>
    </row>
    <row r="3" spans="1:3">
      <c r="A3" s="24" t="s">
        <v>164</v>
      </c>
    </row>
    <row r="4" spans="1:3">
      <c r="A4" t="s">
        <v>138</v>
      </c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16" t="s">
        <v>82</v>
      </c>
      <c r="B9" s="16" t="s">
        <v>83</v>
      </c>
      <c r="C9" s="16" t="s">
        <v>136</v>
      </c>
    </row>
    <row r="10" spans="1:3">
      <c r="A10" s="16" t="str" cm="1">
        <f t="array" ref="A10:B25" xml:space="preserve"> _xlfn.UNIQUE([1]L2!$E$2:$F$80 &amp; "")</f>
        <v>KC2UAW 1330(L2)_ 5200_オシ</v>
      </c>
      <c r="B10" s="16" t="str">
        <v>2UAW_5200/L2_標準品質</v>
      </c>
      <c r="C10" s="17">
        <v>95</v>
      </c>
    </row>
    <row r="11" spans="1:3">
      <c r="A11" s="16" t="str">
        <v>KC2UAW 1330(L2)_ 5200_オシ</v>
      </c>
      <c r="B11" s="16" t="str">
        <v>2UAW_5200/L2_限定品質(一部PL)</v>
      </c>
      <c r="C11" s="17">
        <v>5</v>
      </c>
    </row>
    <row r="12" spans="1:3">
      <c r="A12" s="16" t="str">
        <v>KC2UAW 1330(L2)_ 3900_オシ</v>
      </c>
      <c r="B12" s="16" t="str">
        <v>2UAW_3900/L2_凸版keep</v>
      </c>
      <c r="C12" s="17">
        <v>20</v>
      </c>
    </row>
    <row r="13" spans="1:3">
      <c r="A13" s="16" t="str">
        <v>KC2UAW 1330(L2)_ 3900_オシ</v>
      </c>
      <c r="B13" s="16" t="str">
        <v>2UAW_3900/L2_C1keep</v>
      </c>
      <c r="C13" s="17">
        <v>20</v>
      </c>
    </row>
    <row r="14" spans="1:3">
      <c r="A14" s="16" t="str">
        <v>KC2UAW 1330(L2)_ 3900_オシ</v>
      </c>
      <c r="B14" s="16" t="str">
        <v>2UAW_3900/L2_標準品質</v>
      </c>
      <c r="C14" s="17">
        <v>55</v>
      </c>
    </row>
    <row r="15" spans="1:3">
      <c r="A15" s="16" t="str">
        <v>KC2UAW 1330(L2)_ 3900_オシ</v>
      </c>
      <c r="B15" s="16" t="str">
        <v>2UAW_3900/L2_限定品質(一部PL)</v>
      </c>
      <c r="C15" s="17">
        <v>5</v>
      </c>
    </row>
    <row r="16" spans="1:3">
      <c r="A16" s="16" t="str">
        <v>KC4UAW 1330(L2)_ 3900_スト</v>
      </c>
      <c r="B16" s="16" t="str">
        <v>4UAW/L2_スト_標準品質</v>
      </c>
      <c r="C16" s="17">
        <v>20</v>
      </c>
    </row>
    <row r="17" spans="1:3">
      <c r="A17" s="16" t="str">
        <v>KC4UAW 1330(L2)_ 3900_スト</v>
      </c>
      <c r="B17" s="16" t="str">
        <v>4UAW/L2_スト_限定品質(上位PL)</v>
      </c>
      <c r="C17" s="17">
        <v>20</v>
      </c>
    </row>
    <row r="18" spans="1:3">
      <c r="A18" s="16" t="str">
        <v>KC4UAW 1330(L2)_ 3900_スト</v>
      </c>
      <c r="B18" s="16" t="str">
        <v>4UAW/L2_スト_限定品質(下位PL)</v>
      </c>
      <c r="C18" s="17">
        <v>60</v>
      </c>
    </row>
    <row r="19" spans="1:3">
      <c r="A19" s="16" t="str">
        <v>KC4UAW 1330(L2)_ 3900_オシ</v>
      </c>
      <c r="B19" s="16" t="str">
        <v>4UAW/L2_オシ_標準品質</v>
      </c>
      <c r="C19" s="17">
        <v>70</v>
      </c>
    </row>
    <row r="20" spans="1:3">
      <c r="A20" s="16" t="str">
        <v>KC4UAW 1330(L2)_ 3900_オシ</v>
      </c>
      <c r="B20" s="16" t="str">
        <v>4UAW/L2_オシ_滞留品</v>
      </c>
      <c r="C20" s="17">
        <v>30</v>
      </c>
    </row>
    <row r="21" spans="1:3">
      <c r="A21" s="16" t="str">
        <v>KC4UYW 1330(L2)_ 3900_スト</v>
      </c>
      <c r="B21" s="16" t="str">
        <v>4UYW/L2_標準品質</v>
      </c>
      <c r="C21" s="17">
        <v>60</v>
      </c>
    </row>
    <row r="22" spans="1:3">
      <c r="A22" s="16" t="str">
        <v>KC4UYW 1330(L2)_ 3900_スト</v>
      </c>
      <c r="B22" s="16" t="str">
        <v>4UYW/L2_限定品質(日東)</v>
      </c>
      <c r="C22" s="17">
        <v>0</v>
      </c>
    </row>
    <row r="23" spans="1:3">
      <c r="A23" s="16" t="str">
        <v>KC4UYW 1330(L2)_ 3900_スト</v>
      </c>
      <c r="B23" s="16" t="str">
        <v>4UYW/L2_限定品質(DNP汎用)</v>
      </c>
      <c r="C23" s="17">
        <v>0</v>
      </c>
    </row>
    <row r="24" spans="1:3">
      <c r="A24" s="16" t="str">
        <v>KC4UYW 1330(L2)_ 3900_スト</v>
      </c>
      <c r="B24" s="16" t="str">
        <v>4UYW/L2_限定品質(日東PLのみ)</v>
      </c>
      <c r="C24" s="17">
        <v>40</v>
      </c>
    </row>
    <row r="25" spans="1:3">
      <c r="A25" t="str">
        <v/>
      </c>
      <c r="B25" t="str">
        <v/>
      </c>
    </row>
    <row r="28" spans="1:3">
      <c r="A28" s="1" t="s">
        <v>59</v>
      </c>
    </row>
  </sheetData>
  <phoneticPr fontId="1"/>
  <hyperlinks>
    <hyperlink ref="A28" location="目次!A1" display="目次戻る" xr:uid="{45721387-4D8D-449B-944B-8630063962F5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EDCD-FA70-4DEF-82B7-7CEDEA4F5496}">
  <dimension ref="A1:C30"/>
  <sheetViews>
    <sheetView workbookViewId="0">
      <selection activeCell="N14" sqref="N14"/>
    </sheetView>
  </sheetViews>
  <sheetFormatPr defaultRowHeight="18.75"/>
  <cols>
    <col min="1" max="1" width="10.875" customWidth="1"/>
  </cols>
  <sheetData>
    <row r="1" spans="1:3">
      <c r="A1" s="2" t="s">
        <v>4</v>
      </c>
    </row>
    <row r="2" spans="1:3">
      <c r="A2" t="s">
        <v>141</v>
      </c>
    </row>
    <row r="3" spans="1:3">
      <c r="A3" t="s">
        <v>142</v>
      </c>
    </row>
    <row r="4" spans="1:3">
      <c r="A4" t="s">
        <v>165</v>
      </c>
    </row>
    <row r="5" spans="1:3">
      <c r="A5" t="s">
        <v>138</v>
      </c>
    </row>
    <row r="10" spans="1:3">
      <c r="A10" s="2" t="s">
        <v>135</v>
      </c>
    </row>
    <row r="11" spans="1:3">
      <c r="A11" s="16" t="s">
        <v>83</v>
      </c>
      <c r="B11" s="3" t="s">
        <v>139</v>
      </c>
      <c r="C11" s="3" t="s">
        <v>140</v>
      </c>
    </row>
    <row r="12" spans="1:3">
      <c r="A12" s="16" t="str" cm="1">
        <f t="array" ref="A12:A27">_xlfn.UNIQUE( [1]L2!$F$2:$F$50 &amp;"")</f>
        <v>2UAW_5200/L2_標準品質</v>
      </c>
      <c r="B12" s="9">
        <v>3</v>
      </c>
      <c r="C12" s="9">
        <v>60</v>
      </c>
    </row>
    <row r="13" spans="1:3">
      <c r="A13" s="16" t="str">
        <v>2UAW_5200/L2_限定品質(一部PL)</v>
      </c>
      <c r="B13" s="9">
        <v>3</v>
      </c>
      <c r="C13" s="9">
        <v>60</v>
      </c>
    </row>
    <row r="14" spans="1:3">
      <c r="A14" s="16" t="str">
        <v>2UAW_3900/L2_凸版keep</v>
      </c>
      <c r="B14" s="9">
        <v>3</v>
      </c>
      <c r="C14" s="9">
        <v>60</v>
      </c>
    </row>
    <row r="15" spans="1:3">
      <c r="A15" s="16" t="str">
        <v>2UAW_3900/L2_C1keep</v>
      </c>
      <c r="B15" s="9">
        <v>3</v>
      </c>
      <c r="C15" s="9">
        <v>60</v>
      </c>
    </row>
    <row r="16" spans="1:3">
      <c r="A16" s="16" t="str">
        <v>2UAW_3900/L2_標準品質</v>
      </c>
      <c r="B16" s="9">
        <v>3</v>
      </c>
      <c r="C16" s="9">
        <v>60</v>
      </c>
    </row>
    <row r="17" spans="1:3">
      <c r="A17" s="16" t="str">
        <v>2UAW_3900/L2_限定品質(一部PL)</v>
      </c>
      <c r="B17" s="9">
        <v>3</v>
      </c>
      <c r="C17" s="9">
        <v>60</v>
      </c>
    </row>
    <row r="18" spans="1:3">
      <c r="A18" s="16" t="str">
        <v>4UAW/L2_スト_標準品質</v>
      </c>
      <c r="B18" s="9">
        <v>5</v>
      </c>
      <c r="C18" s="9">
        <v>120</v>
      </c>
    </row>
    <row r="19" spans="1:3">
      <c r="A19" s="16" t="str">
        <v>4UAW/L2_スト_限定品質(上位PL)</v>
      </c>
      <c r="B19" s="9">
        <v>5</v>
      </c>
      <c r="C19" s="9">
        <v>120</v>
      </c>
    </row>
    <row r="20" spans="1:3">
      <c r="A20" s="16" t="str">
        <v>4UAW/L2_スト_限定品質(下位PL)</v>
      </c>
      <c r="B20" s="9">
        <v>5</v>
      </c>
      <c r="C20" s="9">
        <v>120</v>
      </c>
    </row>
    <row r="21" spans="1:3">
      <c r="A21" s="16" t="str">
        <v>4UAW/L2_オシ_標準品質</v>
      </c>
      <c r="B21" s="9">
        <v>5</v>
      </c>
      <c r="C21" s="9">
        <v>120</v>
      </c>
    </row>
    <row r="22" spans="1:3">
      <c r="A22" s="16" t="str">
        <v>4UAW/L2_オシ_滞留品</v>
      </c>
      <c r="B22" s="9">
        <v>5</v>
      </c>
      <c r="C22" s="9">
        <v>120</v>
      </c>
    </row>
    <row r="23" spans="1:3">
      <c r="A23" s="16" t="str">
        <v>4UYW/L2_標準品質</v>
      </c>
      <c r="B23" s="9">
        <v>5</v>
      </c>
      <c r="C23" s="9">
        <v>90</v>
      </c>
    </row>
    <row r="24" spans="1:3">
      <c r="A24" s="16" t="str">
        <v>4UYW/L2_限定品質(日東)</v>
      </c>
      <c r="B24" s="9">
        <v>5</v>
      </c>
      <c r="C24" s="9">
        <v>90</v>
      </c>
    </row>
    <row r="25" spans="1:3">
      <c r="A25" s="16" t="str">
        <v>4UYW/L2_限定品質(DNP汎用)</v>
      </c>
      <c r="B25" s="9">
        <v>5</v>
      </c>
      <c r="C25" s="9">
        <v>90</v>
      </c>
    </row>
    <row r="26" spans="1:3">
      <c r="A26" s="16" t="str">
        <v>4UYW/L2_限定品質(日東PLのみ)</v>
      </c>
      <c r="B26" s="9">
        <v>5</v>
      </c>
      <c r="C26" s="9">
        <v>90</v>
      </c>
    </row>
    <row r="27" spans="1:3">
      <c r="A27" t="str">
        <v/>
      </c>
    </row>
    <row r="30" spans="1:3">
      <c r="A30" s="1" t="s">
        <v>59</v>
      </c>
    </row>
  </sheetData>
  <phoneticPr fontId="1"/>
  <hyperlinks>
    <hyperlink ref="A30" location="目次!A1" display="目次戻る" xr:uid="{B1BD6B70-85FB-4CF5-8152-A0FB6DFF99D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3461-62AD-4CA1-848C-647C583EC9CF}">
  <dimension ref="A1:B25"/>
  <sheetViews>
    <sheetView workbookViewId="0">
      <selection activeCell="A3" sqref="A3"/>
    </sheetView>
  </sheetViews>
  <sheetFormatPr defaultRowHeight="18.75"/>
  <sheetData>
    <row r="1" spans="1:2">
      <c r="A1" s="2" t="s">
        <v>5</v>
      </c>
    </row>
    <row r="2" spans="1:2">
      <c r="A2" t="s">
        <v>145</v>
      </c>
    </row>
    <row r="3" spans="1:2">
      <c r="A3" t="s">
        <v>138</v>
      </c>
    </row>
    <row r="7" spans="1:2">
      <c r="A7" s="2" t="s">
        <v>135</v>
      </c>
    </row>
    <row r="8" spans="1:2">
      <c r="A8" s="25" t="s">
        <v>143</v>
      </c>
      <c r="B8" s="26" t="s">
        <v>144</v>
      </c>
    </row>
    <row r="9" spans="1:2" ht="19.5">
      <c r="A9" s="27" t="str" cm="1">
        <f t="array" ref="A9:A24" xml:space="preserve"> _xlfn.UNIQUE([1]L2!$F$2:$F$80 &amp;"")</f>
        <v>2UAW_5200/L2_標準品質</v>
      </c>
      <c r="B9" s="7">
        <v>300</v>
      </c>
    </row>
    <row r="10" spans="1:2" ht="19.5">
      <c r="A10" s="27" t="str">
        <v>2UAW_5200/L2_限定品質(一部PL)</v>
      </c>
      <c r="B10" s="7">
        <v>300</v>
      </c>
    </row>
    <row r="11" spans="1:2" ht="19.5">
      <c r="A11" s="28" t="str">
        <v>2UAW_3900/L2_凸版keep</v>
      </c>
      <c r="B11" s="7">
        <v>300</v>
      </c>
    </row>
    <row r="12" spans="1:2" ht="19.5">
      <c r="A12" s="27" t="str">
        <v>2UAW_3900/L2_C1keep</v>
      </c>
      <c r="B12" s="7">
        <v>300</v>
      </c>
    </row>
    <row r="13" spans="1:2" ht="19.5">
      <c r="A13" s="27" t="str">
        <v>2UAW_3900/L2_標準品質</v>
      </c>
      <c r="B13" s="7">
        <v>300</v>
      </c>
    </row>
    <row r="14" spans="1:2" ht="19.5">
      <c r="A14" s="27" t="str">
        <v>2UAW_3900/L2_限定品質(一部PL)</v>
      </c>
      <c r="B14" s="7">
        <v>300</v>
      </c>
    </row>
    <row r="15" spans="1:2" ht="19.5">
      <c r="A15" s="27" t="str">
        <v>4UAW/L2_スト_標準品質</v>
      </c>
      <c r="B15" s="7">
        <v>300</v>
      </c>
    </row>
    <row r="16" spans="1:2" ht="19.5">
      <c r="A16" s="27" t="str">
        <v>4UAW/L2_スト_限定品質(上位PL)</v>
      </c>
      <c r="B16" s="7">
        <v>300</v>
      </c>
    </row>
    <row r="17" spans="1:2" ht="19.5">
      <c r="A17" s="27" t="str">
        <v>4UAW/L2_スト_限定品質(下位PL)</v>
      </c>
      <c r="B17" s="7">
        <v>300</v>
      </c>
    </row>
    <row r="18" spans="1:2" ht="19.5">
      <c r="A18" s="27" t="str">
        <v>4UAW/L2_オシ_標準品質</v>
      </c>
      <c r="B18" s="7">
        <v>300</v>
      </c>
    </row>
    <row r="19" spans="1:2" ht="19.5">
      <c r="A19" s="27" t="str">
        <v>4UAW/L2_オシ_滞留品</v>
      </c>
      <c r="B19" s="7">
        <v>300</v>
      </c>
    </row>
    <row r="20" spans="1:2" ht="19.5">
      <c r="A20" s="27" t="str">
        <v>4UYW/L2_標準品質</v>
      </c>
      <c r="B20" s="7">
        <v>300</v>
      </c>
    </row>
    <row r="21" spans="1:2" ht="19.5">
      <c r="A21" s="27" t="str">
        <v>4UYW/L2_限定品質(日東)</v>
      </c>
      <c r="B21" s="7">
        <v>300</v>
      </c>
    </row>
    <row r="22" spans="1:2" ht="19.5">
      <c r="A22" s="27" t="str">
        <v>4UYW/L2_限定品質(DNP汎用)</v>
      </c>
      <c r="B22" s="7">
        <v>300</v>
      </c>
    </row>
    <row r="23" spans="1:2" ht="19.5">
      <c r="A23" s="27" t="str">
        <v>4UYW/L2_限定品質(日東PLのみ)</v>
      </c>
      <c r="B23" s="7">
        <v>300</v>
      </c>
    </row>
    <row r="24" spans="1:2">
      <c r="A24" t="str">
        <v/>
      </c>
    </row>
    <row r="25" spans="1:2">
      <c r="A25" s="1" t="s">
        <v>59</v>
      </c>
    </row>
  </sheetData>
  <phoneticPr fontId="1"/>
  <hyperlinks>
    <hyperlink ref="A25" location="目次!A1" display="目次戻る" xr:uid="{4A23BF8B-0CE9-4ED1-98E3-0B39DB2293B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F183-E575-4AF5-8E29-B34935C1E108}">
  <dimension ref="A1:M30"/>
  <sheetViews>
    <sheetView workbookViewId="0">
      <selection activeCell="M6" sqref="M6"/>
    </sheetView>
  </sheetViews>
  <sheetFormatPr defaultRowHeight="18.75"/>
  <sheetData>
    <row r="1" spans="1:13">
      <c r="A1" s="2" t="s">
        <v>10</v>
      </c>
    </row>
    <row r="2" spans="1:13">
      <c r="A2" s="24" t="s">
        <v>147</v>
      </c>
    </row>
    <row r="3" spans="1:13">
      <c r="A3" s="24" t="s">
        <v>148</v>
      </c>
    </row>
    <row r="4" spans="1:13">
      <c r="A4" t="s">
        <v>138</v>
      </c>
    </row>
    <row r="5" spans="1:13">
      <c r="A5" s="2"/>
    </row>
    <row r="6" spans="1:13">
      <c r="A6" s="2"/>
    </row>
    <row r="7" spans="1:13">
      <c r="A7" s="2" t="s">
        <v>135</v>
      </c>
    </row>
    <row r="8" spans="1:13">
      <c r="A8" s="3" t="s">
        <v>146</v>
      </c>
      <c r="B8" s="3" t="s">
        <v>34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29</v>
      </c>
    </row>
    <row r="9" spans="1:13" ht="19.5">
      <c r="A9" s="27" t="str" cm="1">
        <f t="array" ref="A9:A24">_xlfn.UNIQUE( [1]L2!$F$2:$F$80 &amp; "")</f>
        <v>2UAW_5200/L2_標準品質</v>
      </c>
      <c r="B9" s="9">
        <v>100</v>
      </c>
      <c r="C9" s="9">
        <v>100</v>
      </c>
      <c r="D9" s="9">
        <v>100</v>
      </c>
      <c r="E9" s="9">
        <v>100</v>
      </c>
      <c r="F9" s="9">
        <v>100</v>
      </c>
      <c r="G9" s="9">
        <v>100</v>
      </c>
      <c r="H9" s="9">
        <v>100</v>
      </c>
      <c r="I9" s="9">
        <v>100</v>
      </c>
      <c r="J9" s="9">
        <v>100</v>
      </c>
      <c r="K9" s="9">
        <v>100</v>
      </c>
      <c r="L9" s="9">
        <v>100</v>
      </c>
      <c r="M9" s="9">
        <v>100</v>
      </c>
    </row>
    <row r="10" spans="1:13" ht="19.5">
      <c r="A10" s="27" t="str">
        <v>2UAW_5200/L2_限定品質(一部PL)</v>
      </c>
      <c r="B10" s="9">
        <v>100</v>
      </c>
      <c r="C10" s="9">
        <v>100</v>
      </c>
      <c r="D10" s="9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9">
        <v>100</v>
      </c>
      <c r="K10" s="9">
        <v>100</v>
      </c>
      <c r="L10" s="9">
        <v>100</v>
      </c>
      <c r="M10" s="9">
        <v>100</v>
      </c>
    </row>
    <row r="11" spans="1:13" ht="19.5">
      <c r="A11" s="28" t="str">
        <v>2UAW_3900/L2_凸版keep</v>
      </c>
      <c r="B11" s="9">
        <v>100</v>
      </c>
      <c r="C11" s="9">
        <v>100</v>
      </c>
      <c r="D11" s="9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9">
        <v>100</v>
      </c>
      <c r="K11" s="9">
        <v>100</v>
      </c>
      <c r="L11" s="9">
        <v>100</v>
      </c>
      <c r="M11" s="9">
        <v>100</v>
      </c>
    </row>
    <row r="12" spans="1:13" ht="19.5">
      <c r="A12" s="27" t="str">
        <v>2UAW_3900/L2_C1keep</v>
      </c>
      <c r="B12" s="9">
        <v>100</v>
      </c>
      <c r="C12" s="9">
        <v>100</v>
      </c>
      <c r="D12" s="9">
        <v>100</v>
      </c>
      <c r="E12" s="9">
        <v>100</v>
      </c>
      <c r="F12" s="9">
        <v>100</v>
      </c>
      <c r="G12" s="9">
        <v>100</v>
      </c>
      <c r="H12" s="9">
        <v>100</v>
      </c>
      <c r="I12" s="9">
        <v>100</v>
      </c>
      <c r="J12" s="9">
        <v>100</v>
      </c>
      <c r="K12" s="9">
        <v>100</v>
      </c>
      <c r="L12" s="9">
        <v>100</v>
      </c>
      <c r="M12" s="9">
        <v>100</v>
      </c>
    </row>
    <row r="13" spans="1:13" ht="19.5">
      <c r="A13" s="27" t="str">
        <v>2UAW_3900/L2_標準品質</v>
      </c>
      <c r="B13" s="9">
        <v>100</v>
      </c>
      <c r="C13" s="9">
        <v>100</v>
      </c>
      <c r="D13" s="9">
        <v>100</v>
      </c>
      <c r="E13" s="9">
        <v>100</v>
      </c>
      <c r="F13" s="9">
        <v>100</v>
      </c>
      <c r="G13" s="9">
        <v>100</v>
      </c>
      <c r="H13" s="9">
        <v>100</v>
      </c>
      <c r="I13" s="9">
        <v>100</v>
      </c>
      <c r="J13" s="9">
        <v>100</v>
      </c>
      <c r="K13" s="9">
        <v>100</v>
      </c>
      <c r="L13" s="9">
        <v>100</v>
      </c>
      <c r="M13" s="9">
        <v>100</v>
      </c>
    </row>
    <row r="14" spans="1:13" ht="19.5">
      <c r="A14" s="27" t="str">
        <v>2UAW_3900/L2_限定品質(一部PL)</v>
      </c>
      <c r="B14" s="9">
        <v>100</v>
      </c>
      <c r="C14" s="9">
        <v>100</v>
      </c>
      <c r="D14" s="9">
        <v>100</v>
      </c>
      <c r="E14" s="9">
        <v>100</v>
      </c>
      <c r="F14" s="9">
        <v>100</v>
      </c>
      <c r="G14" s="9">
        <v>100</v>
      </c>
      <c r="H14" s="9">
        <v>100</v>
      </c>
      <c r="I14" s="9">
        <v>100</v>
      </c>
      <c r="J14" s="9">
        <v>100</v>
      </c>
      <c r="K14" s="9">
        <v>100</v>
      </c>
      <c r="L14" s="9">
        <v>100</v>
      </c>
      <c r="M14" s="9">
        <v>100</v>
      </c>
    </row>
    <row r="15" spans="1:13" ht="19.5">
      <c r="A15" s="27" t="str">
        <v>4UAW/L2_スト_標準品質</v>
      </c>
      <c r="B15" s="9">
        <v>100</v>
      </c>
      <c r="C15" s="9">
        <v>100</v>
      </c>
      <c r="D15" s="9">
        <v>100</v>
      </c>
      <c r="E15" s="9">
        <v>100</v>
      </c>
      <c r="F15" s="9">
        <v>100</v>
      </c>
      <c r="G15" s="9">
        <v>100</v>
      </c>
      <c r="H15" s="9">
        <v>100</v>
      </c>
      <c r="I15" s="9">
        <v>100</v>
      </c>
      <c r="J15" s="9">
        <v>100</v>
      </c>
      <c r="K15" s="9">
        <v>100</v>
      </c>
      <c r="L15" s="9">
        <v>100</v>
      </c>
      <c r="M15" s="9">
        <v>100</v>
      </c>
    </row>
    <row r="16" spans="1:13" ht="19.5">
      <c r="A16" s="27" t="str">
        <v>4UAW/L2_スト_限定品質(上位PL)</v>
      </c>
      <c r="B16" s="9">
        <v>100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  <c r="L16" s="9">
        <v>100</v>
      </c>
      <c r="M16" s="9">
        <v>100</v>
      </c>
    </row>
    <row r="17" spans="1:13" ht="19.5">
      <c r="A17" s="27" t="str">
        <v>4UAW/L2_スト_限定品質(下位PL)</v>
      </c>
      <c r="B17" s="9">
        <v>100</v>
      </c>
      <c r="C17" s="9">
        <v>100</v>
      </c>
      <c r="D17" s="9">
        <v>100</v>
      </c>
      <c r="E17" s="9">
        <v>100</v>
      </c>
      <c r="F17" s="9">
        <v>100</v>
      </c>
      <c r="G17" s="9">
        <v>100</v>
      </c>
      <c r="H17" s="9">
        <v>100</v>
      </c>
      <c r="I17" s="9">
        <v>100</v>
      </c>
      <c r="J17" s="9">
        <v>100</v>
      </c>
      <c r="K17" s="9">
        <v>100</v>
      </c>
      <c r="L17" s="9">
        <v>100</v>
      </c>
      <c r="M17" s="9">
        <v>100</v>
      </c>
    </row>
    <row r="18" spans="1:13" ht="19.5">
      <c r="A18" s="27" t="str">
        <v>4UAW/L2_オシ_標準品質</v>
      </c>
      <c r="B18" s="9">
        <v>100</v>
      </c>
      <c r="C18" s="9">
        <v>100</v>
      </c>
      <c r="D18" s="9">
        <v>100</v>
      </c>
      <c r="E18" s="9">
        <v>100</v>
      </c>
      <c r="F18" s="9">
        <v>100</v>
      </c>
      <c r="G18" s="9">
        <v>100</v>
      </c>
      <c r="H18" s="9">
        <v>100</v>
      </c>
      <c r="I18" s="9">
        <v>100</v>
      </c>
      <c r="J18" s="9">
        <v>100</v>
      </c>
      <c r="K18" s="9">
        <v>100</v>
      </c>
      <c r="L18" s="9">
        <v>100</v>
      </c>
      <c r="M18" s="9">
        <v>100</v>
      </c>
    </row>
    <row r="19" spans="1:13" ht="19.5">
      <c r="A19" s="27" t="str">
        <v>4UAW/L2_オシ_滞留品</v>
      </c>
      <c r="B19" s="9">
        <v>100</v>
      </c>
      <c r="C19" s="9">
        <v>100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</row>
    <row r="20" spans="1:13" ht="19.5">
      <c r="A20" s="27" t="str">
        <v>4UYW/L2_標準品質</v>
      </c>
      <c r="B20" s="9">
        <v>100</v>
      </c>
      <c r="C20" s="9">
        <v>100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</row>
    <row r="21" spans="1:13" ht="19.5">
      <c r="A21" s="27" t="str">
        <v>4UYW/L2_限定品質(日東)</v>
      </c>
      <c r="B21" s="9">
        <v>100</v>
      </c>
      <c r="C21" s="9">
        <v>100</v>
      </c>
      <c r="D21" s="9">
        <v>100</v>
      </c>
      <c r="E21" s="9">
        <v>100</v>
      </c>
      <c r="F21" s="9">
        <v>100</v>
      </c>
      <c r="G21" s="9">
        <v>100</v>
      </c>
      <c r="H21" s="9">
        <v>100</v>
      </c>
      <c r="I21" s="9">
        <v>100</v>
      </c>
      <c r="J21" s="9">
        <v>100</v>
      </c>
      <c r="K21" s="9">
        <v>100</v>
      </c>
      <c r="L21" s="9">
        <v>100</v>
      </c>
      <c r="M21" s="9">
        <v>100</v>
      </c>
    </row>
    <row r="22" spans="1:13" ht="19.5">
      <c r="A22" s="27" t="str">
        <v>4UYW/L2_限定品質(DNP汎用)</v>
      </c>
      <c r="B22" s="9">
        <v>100</v>
      </c>
      <c r="C22" s="9">
        <v>100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9">
        <v>100</v>
      </c>
      <c r="K22" s="9">
        <v>100</v>
      </c>
      <c r="L22" s="9">
        <v>100</v>
      </c>
      <c r="M22" s="9">
        <v>100</v>
      </c>
    </row>
    <row r="23" spans="1:13" ht="19.5">
      <c r="A23" s="27" t="str">
        <v>4UYW/L2_限定品質(日東PLのみ)</v>
      </c>
      <c r="B23" s="9">
        <v>100</v>
      </c>
      <c r="C23" s="9">
        <v>100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</row>
    <row r="24" spans="1:13">
      <c r="A24" t="str">
        <v/>
      </c>
    </row>
    <row r="30" spans="1:13">
      <c r="A30" s="1" t="s">
        <v>59</v>
      </c>
    </row>
  </sheetData>
  <phoneticPr fontId="1"/>
  <hyperlinks>
    <hyperlink ref="A30" location="目次!A1" display="目次戻る" xr:uid="{5D47DCF3-EE13-4DD6-8C38-9164A6CD0E3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22C0-6E5B-4B52-B1F3-64480BBAFE13}">
  <dimension ref="A1:G14"/>
  <sheetViews>
    <sheetView workbookViewId="0"/>
  </sheetViews>
  <sheetFormatPr defaultRowHeight="18.75"/>
  <cols>
    <col min="2" max="2" width="13.625" bestFit="1" customWidth="1"/>
    <col min="3" max="3" width="14.75" bestFit="1" customWidth="1"/>
    <col min="4" max="4" width="19.25" bestFit="1" customWidth="1"/>
    <col min="5" max="5" width="23.5" bestFit="1" customWidth="1"/>
  </cols>
  <sheetData>
    <row r="1" spans="1:7">
      <c r="A1" s="2" t="s">
        <v>187</v>
      </c>
    </row>
    <row r="2" spans="1:7">
      <c r="A2" t="s">
        <v>188</v>
      </c>
    </row>
    <row r="3" spans="1:7">
      <c r="A3" t="s">
        <v>189</v>
      </c>
    </row>
    <row r="4" spans="1:7">
      <c r="A4" s="2" t="s">
        <v>193</v>
      </c>
    </row>
    <row r="5" spans="1:7">
      <c r="B5" s="29" t="s">
        <v>191</v>
      </c>
      <c r="C5" s="29" t="s">
        <v>192</v>
      </c>
      <c r="D5" s="29" t="s">
        <v>194</v>
      </c>
      <c r="E5" s="31"/>
    </row>
    <row r="6" spans="1:7">
      <c r="B6" s="30">
        <v>44743.333333333336</v>
      </c>
      <c r="C6" s="30">
        <v>44772.333333333336</v>
      </c>
      <c r="D6">
        <f xml:space="preserve"> (C6 - B6)*24</f>
        <v>696</v>
      </c>
      <c r="E6" t="s">
        <v>196</v>
      </c>
      <c r="F6" s="32">
        <f xml:space="preserve"> D6</f>
        <v>696</v>
      </c>
      <c r="G6" t="s">
        <v>195</v>
      </c>
    </row>
    <row r="8" spans="1:7">
      <c r="A8" t="s">
        <v>190</v>
      </c>
    </row>
    <row r="11" spans="1:7">
      <c r="A11" s="2" t="s">
        <v>35</v>
      </c>
    </row>
    <row r="12" spans="1:7">
      <c r="A12" s="3" t="s">
        <v>197</v>
      </c>
      <c r="B12" s="3" t="s">
        <v>198</v>
      </c>
      <c r="C12" s="3" t="s">
        <v>199</v>
      </c>
      <c r="D12" s="3" t="s">
        <v>200</v>
      </c>
    </row>
    <row r="13" spans="1:7">
      <c r="A13" s="7" t="s">
        <v>201</v>
      </c>
      <c r="B13" s="7">
        <v>48</v>
      </c>
      <c r="C13" s="33">
        <v>44682.333333333336</v>
      </c>
      <c r="D13" s="33">
        <v>44732.333333333336</v>
      </c>
    </row>
    <row r="14" spans="1:7">
      <c r="A14" s="7" t="s">
        <v>202</v>
      </c>
      <c r="B14" s="7">
        <v>67</v>
      </c>
      <c r="C14" s="33">
        <v>44747</v>
      </c>
      <c r="D14" s="33">
        <v>44767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B691-0EC3-42A7-882C-8FEBB1C8D818}">
  <dimension ref="A1:G14"/>
  <sheetViews>
    <sheetView workbookViewId="0"/>
  </sheetViews>
  <sheetFormatPr defaultRowHeight="18.75"/>
  <cols>
    <col min="2" max="2" width="13.625" bestFit="1" customWidth="1"/>
    <col min="3" max="3" width="14.75" bestFit="1" customWidth="1"/>
    <col min="4" max="4" width="19.25" bestFit="1" customWidth="1"/>
    <col min="5" max="5" width="23.5" bestFit="1" customWidth="1"/>
  </cols>
  <sheetData>
    <row r="1" spans="1:7">
      <c r="A1" s="2" t="s">
        <v>207</v>
      </c>
    </row>
    <row r="2" spans="1:7">
      <c r="A2" t="s">
        <v>203</v>
      </c>
    </row>
    <row r="3" spans="1:7">
      <c r="A3" t="s">
        <v>189</v>
      </c>
    </row>
    <row r="4" spans="1:7">
      <c r="A4" s="2" t="s">
        <v>193</v>
      </c>
    </row>
    <row r="5" spans="1:7">
      <c r="B5" s="29" t="s">
        <v>191</v>
      </c>
      <c r="C5" s="29" t="s">
        <v>192</v>
      </c>
      <c r="D5" s="29" t="s">
        <v>194</v>
      </c>
      <c r="E5" s="31"/>
    </row>
    <row r="6" spans="1:7">
      <c r="B6" s="30">
        <v>44743.333333333336</v>
      </c>
      <c r="C6" s="30">
        <v>44772.333333333336</v>
      </c>
      <c r="D6">
        <f xml:space="preserve"> (C6 - B6)*24</f>
        <v>696</v>
      </c>
      <c r="E6" t="s">
        <v>196</v>
      </c>
      <c r="F6" s="32">
        <f xml:space="preserve"> D6</f>
        <v>696</v>
      </c>
      <c r="G6" t="s">
        <v>195</v>
      </c>
    </row>
    <row r="8" spans="1:7">
      <c r="A8" t="s">
        <v>190</v>
      </c>
    </row>
    <row r="11" spans="1:7">
      <c r="A11" s="2" t="s">
        <v>35</v>
      </c>
    </row>
    <row r="12" spans="1:7">
      <c r="A12" s="3" t="s">
        <v>204</v>
      </c>
      <c r="B12" s="3" t="s">
        <v>198</v>
      </c>
      <c r="C12" s="3" t="s">
        <v>199</v>
      </c>
      <c r="D12" s="3" t="s">
        <v>200</v>
      </c>
    </row>
    <row r="13" spans="1:7">
      <c r="A13" s="7" t="s">
        <v>205</v>
      </c>
      <c r="B13" s="7">
        <v>48</v>
      </c>
      <c r="C13" s="33">
        <v>44682.333333333336</v>
      </c>
      <c r="D13" s="33">
        <v>44732.333333333336</v>
      </c>
    </row>
    <row r="14" spans="1:7">
      <c r="A14" s="7" t="s">
        <v>206</v>
      </c>
      <c r="B14" s="7">
        <v>67</v>
      </c>
      <c r="C14" s="33">
        <v>44747</v>
      </c>
      <c r="D14" s="33">
        <v>44767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F184-3FA5-49C9-A6C4-D78C10FBB5AC}">
  <dimension ref="A1:G14"/>
  <sheetViews>
    <sheetView tabSelected="1" workbookViewId="0">
      <selection activeCell="F20" sqref="F20"/>
    </sheetView>
  </sheetViews>
  <sheetFormatPr defaultRowHeight="18.75"/>
  <cols>
    <col min="2" max="2" width="13.625" bestFit="1" customWidth="1"/>
    <col min="3" max="3" width="14.75" bestFit="1" customWidth="1"/>
    <col min="4" max="4" width="19.25" bestFit="1" customWidth="1"/>
    <col min="5" max="5" width="23.5" bestFit="1" customWidth="1"/>
  </cols>
  <sheetData>
    <row r="1" spans="1:7">
      <c r="A1" s="2" t="s">
        <v>208</v>
      </c>
    </row>
    <row r="2" spans="1:7">
      <c r="A2" t="s">
        <v>209</v>
      </c>
    </row>
    <row r="3" spans="1:7">
      <c r="A3" t="s">
        <v>189</v>
      </c>
    </row>
    <row r="4" spans="1:7">
      <c r="A4" s="2" t="s">
        <v>193</v>
      </c>
    </row>
    <row r="5" spans="1:7">
      <c r="B5" s="29" t="s">
        <v>191</v>
      </c>
      <c r="C5" s="29" t="s">
        <v>192</v>
      </c>
      <c r="D5" s="29" t="s">
        <v>194</v>
      </c>
      <c r="E5" s="31"/>
    </row>
    <row r="6" spans="1:7">
      <c r="B6" s="30">
        <v>44743.333333333336</v>
      </c>
      <c r="C6" s="30">
        <v>44772.333333333336</v>
      </c>
      <c r="D6">
        <f xml:space="preserve"> (C6 - B6)*24</f>
        <v>696</v>
      </c>
      <c r="E6" t="s">
        <v>196</v>
      </c>
      <c r="F6" s="32">
        <f xml:space="preserve"> D6</f>
        <v>696</v>
      </c>
      <c r="G6" t="s">
        <v>195</v>
      </c>
    </row>
    <row r="8" spans="1:7">
      <c r="A8" t="s">
        <v>190</v>
      </c>
    </row>
    <row r="11" spans="1:7">
      <c r="A11" s="2" t="s">
        <v>35</v>
      </c>
    </row>
    <row r="12" spans="1:7">
      <c r="A12" s="3" t="s">
        <v>210</v>
      </c>
      <c r="B12" s="3" t="s">
        <v>198</v>
      </c>
      <c r="C12" s="3" t="s">
        <v>199</v>
      </c>
      <c r="D12" s="3" t="s">
        <v>200</v>
      </c>
    </row>
    <row r="13" spans="1:7">
      <c r="A13" s="7" t="s">
        <v>211</v>
      </c>
      <c r="B13" s="7">
        <v>48</v>
      </c>
      <c r="C13" s="33">
        <v>44682.333333333336</v>
      </c>
      <c r="D13" s="33">
        <v>44732.333333333336</v>
      </c>
    </row>
    <row r="14" spans="1:7">
      <c r="A14" s="7" t="s">
        <v>212</v>
      </c>
      <c r="B14" s="7">
        <v>67</v>
      </c>
      <c r="C14" s="33">
        <v>44747</v>
      </c>
      <c r="D14" s="33">
        <v>44767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F629-2FE0-444C-95A4-5C6FFD50C2C9}">
  <dimension ref="A1:B13"/>
  <sheetViews>
    <sheetView workbookViewId="0">
      <selection activeCell="I8" sqref="I8"/>
    </sheetView>
  </sheetViews>
  <sheetFormatPr defaultRowHeight="18.75"/>
  <sheetData>
    <row r="1" spans="1:2">
      <c r="A1" s="2" t="s">
        <v>178</v>
      </c>
    </row>
    <row r="2" spans="1:2">
      <c r="A2" t="s">
        <v>180</v>
      </c>
    </row>
    <row r="3" spans="1:2">
      <c r="A3" t="s">
        <v>181</v>
      </c>
    </row>
    <row r="4" spans="1:2">
      <c r="A4" t="s">
        <v>182</v>
      </c>
    </row>
    <row r="8" spans="1:2">
      <c r="A8" s="2" t="s">
        <v>35</v>
      </c>
    </row>
    <row r="9" spans="1:2">
      <c r="A9" s="26" t="s">
        <v>172</v>
      </c>
      <c r="B9" s="26" t="s">
        <v>173</v>
      </c>
    </row>
    <row r="10" spans="1:2">
      <c r="A10" s="3" t="s">
        <v>174</v>
      </c>
      <c r="B10" s="7">
        <v>10</v>
      </c>
    </row>
    <row r="11" spans="1:2">
      <c r="A11" s="3" t="s">
        <v>175</v>
      </c>
      <c r="B11" s="7">
        <v>10</v>
      </c>
    </row>
    <row r="12" spans="1:2">
      <c r="A12" s="3" t="s">
        <v>176</v>
      </c>
      <c r="B12" s="7">
        <v>10</v>
      </c>
    </row>
    <row r="13" spans="1:2">
      <c r="A13" s="3" t="s">
        <v>177</v>
      </c>
      <c r="B13" s="7">
        <v>70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3345F-1563-46E0-964A-326315FA8799}"/>
</file>

<file path=customXml/itemProps2.xml><?xml version="1.0" encoding="utf-8"?>
<ds:datastoreItem xmlns:ds="http://schemas.openxmlformats.org/officeDocument/2006/customXml" ds:itemID="{C52192E2-0B59-48C7-81D7-31837B31A6FF}"/>
</file>

<file path=customXml/itemProps3.xml><?xml version="1.0" encoding="utf-8"?>
<ds:datastoreItem xmlns:ds="http://schemas.openxmlformats.org/officeDocument/2006/customXml" ds:itemID="{E2FD2A86-1B61-4096-9275-904FE2C00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目次</vt:lpstr>
      <vt:lpstr>シミュレータ実行手順</vt:lpstr>
      <vt:lpstr>共通重要事項</vt:lpstr>
      <vt:lpstr>操業日数</vt:lpstr>
      <vt:lpstr>生産量達成率</vt:lpstr>
      <vt:lpstr>名称対応表</vt:lpstr>
      <vt:lpstr>製品基本データ</vt:lpstr>
      <vt:lpstr>CS</vt:lpstr>
      <vt:lpstr>標準FC単価</vt:lpstr>
      <vt:lpstr>イベント切り替えテーブル</vt:lpstr>
      <vt:lpstr>最低連続生産時間</vt:lpstr>
      <vt:lpstr>品質収率</vt:lpstr>
      <vt:lpstr>基準在庫</vt:lpstr>
      <vt:lpstr>期首在庫</vt:lpstr>
      <vt:lpstr>販売計画</vt:lpstr>
      <vt:lpstr>開発テスト計画</vt:lpstr>
      <vt:lpstr>生技テスト計画</vt:lpstr>
      <vt:lpstr>保全計画</vt:lpstr>
      <vt:lpstr>評価指標の重み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2015-06-05T18:19:34Z</dcterms:created>
  <dcterms:modified xsi:type="dcterms:W3CDTF">2022-09-20T08:45:30Z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