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ownloads\Owless Repo\Data\"/>
    </mc:Choice>
  </mc:AlternateContent>
  <xr:revisionPtr revIDLastSave="0" documentId="13_ncr:1_{52672DC0-EF8F-4AA6-AB0D-F9E7F52D1F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L66" i="1" s="1"/>
  <c r="N66" i="1" s="1"/>
  <c r="E24" i="1" s="1"/>
  <c r="H12" i="1"/>
  <c r="H11" i="1"/>
  <c r="E18" i="1"/>
  <c r="E19" i="1"/>
  <c r="E20" i="1"/>
  <c r="E21" i="1"/>
  <c r="E22" i="1"/>
  <c r="E23" i="1"/>
  <c r="E17" i="1"/>
  <c r="L60" i="1"/>
  <c r="N60" i="1" s="1"/>
  <c r="M60" i="1"/>
  <c r="L61" i="1"/>
  <c r="M61" i="1"/>
  <c r="N61" i="1"/>
  <c r="L62" i="1"/>
  <c r="M62" i="1"/>
  <c r="N62" i="1"/>
  <c r="L63" i="1"/>
  <c r="N63" i="1" s="1"/>
  <c r="M63" i="1"/>
  <c r="L64" i="1"/>
  <c r="N64" i="1" s="1"/>
  <c r="M64" i="1"/>
  <c r="L65" i="1"/>
  <c r="M65" i="1"/>
  <c r="N65" i="1"/>
  <c r="M66" i="1"/>
  <c r="L67" i="1"/>
  <c r="N67" i="1" s="1"/>
  <c r="E25" i="1" s="1"/>
  <c r="M67" i="1"/>
  <c r="L68" i="1"/>
  <c r="N68" i="1" s="1"/>
  <c r="E26" i="1" s="1"/>
  <c r="M68" i="1"/>
  <c r="N59" i="1"/>
  <c r="M59" i="1"/>
  <c r="L59" i="1"/>
  <c r="D18" i="1"/>
  <c r="D19" i="1"/>
  <c r="D20" i="1"/>
  <c r="D21" i="1"/>
  <c r="D22" i="1"/>
  <c r="D23" i="1"/>
  <c r="D24" i="1"/>
  <c r="D25" i="1"/>
  <c r="D26" i="1"/>
  <c r="D17" i="1"/>
  <c r="C18" i="1"/>
  <c r="C19" i="1"/>
  <c r="C20" i="1"/>
  <c r="C21" i="1"/>
  <c r="C22" i="1"/>
  <c r="C23" i="1"/>
  <c r="C24" i="1"/>
  <c r="C25" i="1"/>
  <c r="C26" i="1"/>
  <c r="C17" i="1"/>
  <c r="B18" i="1"/>
  <c r="B19" i="1"/>
  <c r="B20" i="1"/>
  <c r="B21" i="1"/>
  <c r="B22" i="1"/>
  <c r="B23" i="1"/>
  <c r="B24" i="1"/>
  <c r="B25" i="1"/>
  <c r="B26" i="1"/>
  <c r="B17" i="1"/>
  <c r="N49" i="1"/>
  <c r="N53" i="1"/>
  <c r="N34" i="1"/>
  <c r="N38" i="1"/>
  <c r="N45" i="1"/>
  <c r="L46" i="1"/>
  <c r="N46" i="1" s="1"/>
  <c r="M46" i="1"/>
  <c r="L47" i="1"/>
  <c r="N47" i="1" s="1"/>
  <c r="M47" i="1"/>
  <c r="L48" i="1"/>
  <c r="N48" i="1" s="1"/>
  <c r="M48" i="1"/>
  <c r="L49" i="1"/>
  <c r="M49" i="1"/>
  <c r="L50" i="1"/>
  <c r="N50" i="1" s="1"/>
  <c r="M50" i="1"/>
  <c r="L51" i="1"/>
  <c r="N51" i="1" s="1"/>
  <c r="M51" i="1"/>
  <c r="L52" i="1"/>
  <c r="N52" i="1" s="1"/>
  <c r="M52" i="1"/>
  <c r="L53" i="1"/>
  <c r="M53" i="1"/>
  <c r="L54" i="1"/>
  <c r="N54" i="1" s="1"/>
  <c r="M54" i="1"/>
  <c r="M45" i="1"/>
  <c r="L45" i="1"/>
  <c r="M32" i="1"/>
  <c r="M33" i="1"/>
  <c r="M34" i="1"/>
  <c r="M35" i="1"/>
  <c r="M36" i="1"/>
  <c r="M37" i="1"/>
  <c r="M38" i="1"/>
  <c r="M39" i="1"/>
  <c r="M40" i="1"/>
  <c r="M31" i="1"/>
  <c r="M17" i="1"/>
  <c r="M18" i="1"/>
  <c r="M19" i="1"/>
  <c r="M20" i="1"/>
  <c r="M21" i="1"/>
  <c r="M22" i="1"/>
  <c r="M23" i="1"/>
  <c r="M24" i="1"/>
  <c r="M25" i="1"/>
  <c r="M16" i="1"/>
  <c r="L32" i="1"/>
  <c r="N32" i="1" s="1"/>
  <c r="L33" i="1"/>
  <c r="N33" i="1" s="1"/>
  <c r="L34" i="1"/>
  <c r="L35" i="1"/>
  <c r="N35" i="1" s="1"/>
  <c r="L36" i="1"/>
  <c r="N36" i="1" s="1"/>
  <c r="L37" i="1"/>
  <c r="N37" i="1" s="1"/>
  <c r="L38" i="1"/>
  <c r="L39" i="1"/>
  <c r="N39" i="1" s="1"/>
  <c r="L40" i="1"/>
  <c r="N40" i="1" s="1"/>
  <c r="L31" i="1"/>
  <c r="N31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16" i="1"/>
  <c r="N16" i="1" s="1"/>
  <c r="H4" i="1"/>
  <c r="I4" i="1"/>
  <c r="H5" i="1"/>
  <c r="I5" i="1"/>
  <c r="H6" i="1"/>
  <c r="I6" i="1"/>
  <c r="H7" i="1"/>
  <c r="I7" i="1"/>
  <c r="H8" i="1"/>
  <c r="I8" i="1"/>
  <c r="H9" i="1"/>
  <c r="I9" i="1"/>
  <c r="I10" i="1"/>
  <c r="I11" i="1"/>
  <c r="I12" i="1"/>
  <c r="I3" i="1"/>
  <c r="H3" i="1"/>
</calcChain>
</file>

<file path=xl/sharedStrings.xml><?xml version="1.0" encoding="utf-8"?>
<sst xmlns="http://schemas.openxmlformats.org/spreadsheetml/2006/main" count="40" uniqueCount="18">
  <si>
    <t>Rx</t>
  </si>
  <si>
    <t>Lx</t>
  </si>
  <si>
    <t>Run 1</t>
  </si>
  <si>
    <t>Run 2</t>
  </si>
  <si>
    <t>Run 3</t>
  </si>
  <si>
    <t>Distance</t>
  </si>
  <si>
    <t>Constants</t>
  </si>
  <si>
    <t>RxC</t>
  </si>
  <si>
    <t>LxC</t>
  </si>
  <si>
    <t>PWM steps per degree</t>
  </si>
  <si>
    <t>IPD (mm)</t>
  </si>
  <si>
    <t>Avg</t>
  </si>
  <si>
    <t>Right Eye Angles (rad)</t>
  </si>
  <si>
    <t>Left Eye Angles (rad)</t>
  </si>
  <si>
    <t>lDist</t>
  </si>
  <si>
    <t>Calculated Distance</t>
  </si>
  <si>
    <t>Actual Distance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</si>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</sst>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7" xfId="0" applyFill="1" applyBorder="1"/>
    <xf numFmtId="0" fontId="0" fillId="3" borderId="1" xfId="0" applyFill="1" applyBorder="1"/>
    <xf numFmtId="0" fontId="0" fillId="3" borderId="4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Sheet1!$A$15:$A$16</c:f>
              <c:strCache>
                <c:ptCount val="2"/>
                <c:pt idx="0">
                  <c:v>Actual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Sheet1!$A$17:$A$26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C-4662-B278-C39030BDAB64}"/>
            </c:ext>
          </c:extLst>
        </c:ser>
        <c:ser>
          <c:idx val="1"/>
          <c:order val="1"/>
          <c:tx>
            <c:strRef>
              <c:f>Sheet1!$B$15:$B$16</c:f>
              <c:strCache>
                <c:ptCount val="2"/>
                <c:pt idx="0">
                  <c:v>Calculated Distance</c:v>
                </c:pt>
                <c:pt idx="1">
                  <c:v>Run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Sheet1!$B$17:$B$26</c:f>
              <c:numCache>
                <c:formatCode>General</c:formatCode>
                <c:ptCount val="10"/>
                <c:pt idx="0">
                  <c:v>10.051067519170678</c:v>
                </c:pt>
                <c:pt idx="1">
                  <c:v>19.041703603541198</c:v>
                </c:pt>
                <c:pt idx="2">
                  <c:v>31.646976235165642</c:v>
                </c:pt>
                <c:pt idx="3">
                  <c:v>54.017827425951417</c:v>
                </c:pt>
                <c:pt idx="4">
                  <c:v>62.455964378026252</c:v>
                </c:pt>
                <c:pt idx="5">
                  <c:v>75.309821545388871</c:v>
                </c:pt>
                <c:pt idx="6">
                  <c:v>94.417952296430627</c:v>
                </c:pt>
                <c:pt idx="7">
                  <c:v>114.49460616548375</c:v>
                </c:pt>
                <c:pt idx="8">
                  <c:v>125.87685982727274</c:v>
                </c:pt>
                <c:pt idx="9">
                  <c:v>130.17388611300473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C-4662-B278-C39030BDAB64}"/>
            </c:ext>
          </c:extLst>
        </c:ser>
        <c:ser>
          <c:idx val="2"/>
          <c:order val="2"/>
          <c:tx>
            <c:strRef>
              <c:f>Sheet1!$C$15:$C$16</c:f>
              <c:strCache>
                <c:ptCount val="2"/>
                <c:pt idx="0">
                  <c:v>Calculated Distance</c:v>
                </c:pt>
                <c:pt idx="1">
                  <c:v>Run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Sheet1!$C$17:$C$26</c:f>
              <c:numCache>
                <c:formatCode>General</c:formatCode>
                <c:ptCount val="10"/>
                <c:pt idx="0">
                  <c:v>10.371258558164232</c:v>
                </c:pt>
                <c:pt idx="1">
                  <c:v>20.496431226408628</c:v>
                </c:pt>
                <c:pt idx="2">
                  <c:v>32.25787919080453</c:v>
                </c:pt>
                <c:pt idx="3">
                  <c:v>44.497950998953939</c:v>
                </c:pt>
                <c:pt idx="4">
                  <c:v>63.548608485385579</c:v>
                </c:pt>
                <c:pt idx="5">
                  <c:v>76.874020474476069</c:v>
                </c:pt>
                <c:pt idx="6">
                  <c:v>78.506502947691061</c:v>
                </c:pt>
                <c:pt idx="7">
                  <c:v>85.755835446145639</c:v>
                </c:pt>
                <c:pt idx="8">
                  <c:v>111.14233553240959</c:v>
                </c:pt>
                <c:pt idx="9">
                  <c:v>114.50082380531656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C-4662-B278-C39030BDAB64}"/>
            </c:ext>
          </c:extLst>
        </c:ser>
        <c:ser>
          <c:idx val="3"/>
          <c:order val="3"/>
          <c:tx>
            <c:strRef>
              <c:f>Sheet1!$D$15:$D$16</c:f>
              <c:strCache>
                <c:ptCount val="2"/>
                <c:pt idx="0">
                  <c:v>Calculated Distance</c:v>
                </c:pt>
                <c:pt idx="1">
                  <c:v>Run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Sheet1!$D$17:$D$26</c:f>
              <c:numCache>
                <c:formatCode>General</c:formatCode>
                <c:ptCount val="10"/>
                <c:pt idx="0">
                  <c:v>10.516736317056166</c:v>
                </c:pt>
                <c:pt idx="1">
                  <c:v>21.057086179852064</c:v>
                </c:pt>
                <c:pt idx="2">
                  <c:v>31.615082749932004</c:v>
                </c:pt>
                <c:pt idx="3">
                  <c:v>46.867738747020688</c:v>
                </c:pt>
                <c:pt idx="4">
                  <c:v>69.512505059136046</c:v>
                </c:pt>
                <c:pt idx="5">
                  <c:v>73.784973337523581</c:v>
                </c:pt>
                <c:pt idx="6">
                  <c:v>94.385475384050849</c:v>
                </c:pt>
                <c:pt idx="7">
                  <c:v>125.84787722342665</c:v>
                </c:pt>
                <c:pt idx="8">
                  <c:v>187.18555339934909</c:v>
                </c:pt>
                <c:pt idx="9">
                  <c:v>196.69168170250376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7C-4662-B278-C39030BDAB64}"/>
            </c:ext>
          </c:extLst>
        </c:ser>
        <c:ser>
          <c:idx val="4"/>
          <c:order val="4"/>
          <c:tx>
            <c:strRef>
              <c:f>Sheet1!$E$15:$E$16</c:f>
              <c:strCache>
                <c:ptCount val="2"/>
                <c:pt idx="0">
                  <c:v>Calculated Distance</c:v>
                </c:pt>
                <c:pt idx="1">
                  <c:v>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Sheet1!$E$17:$E$26</c:f>
              <c:numCache>
                <c:formatCode>General</c:formatCode>
                <c:ptCount val="10"/>
                <c:pt idx="0">
                  <c:v>10.316135046417568</c:v>
                </c:pt>
                <c:pt idx="1">
                  <c:v>20.170706588023016</c:v>
                </c:pt>
                <c:pt idx="2">
                  <c:v>31.849666741343704</c:v>
                </c:pt>
                <c:pt idx="3">
                  <c:v>48.163226860710445</c:v>
                </c:pt>
                <c:pt idx="4">
                  <c:v>65.054540005671541</c:v>
                </c:pt>
                <c:pt idx="5">
                  <c:v>75.309361121982562</c:v>
                </c:pt>
                <c:pt idx="6">
                  <c:v>88.468322913481273</c:v>
                </c:pt>
                <c:pt idx="7">
                  <c:v>90.620640996923441</c:v>
                </c:pt>
                <c:pt idx="8">
                  <c:v>104.96905016990829</c:v>
                </c:pt>
                <c:pt idx="9">
                  <c:v>107.45823993091116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7C-4662-B278-C39030BD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717552"/>
        <c:axId val="1579342336"/>
      </c:lineChart>
      <c:catAx>
        <c:axId val="172371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42336"/>
        <c:crosses val="autoZero"/>
        <c:auto val="1"/>
        <c:lblAlgn val="ctr"/>
        <c:lblOffset val="100"/>
        <c:noMultiLvlLbl val="0"/>
      </c:catAx>
      <c:valAx>
        <c:axId val="15793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447676</xdr:colOff>
      <xdr:row>12</xdr:row>
      <xdr:rowOff>190500</xdr:rowOff>
    </xdr:from>
    <xdr:to>
      <xdr:col>16</xdr:col>
      <xdr:colOff>76200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5EB84-3018-494F-BED3-6E424A106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topLeftCell="A13" zoomScaleNormal="100" workbookViewId="0">
      <selection activeCell="L9" sqref="L9"/>
    </sheetView>
  </sheetViews>
  <sheetFormatPr defaultRowHeight="15" x14ac:dyDescent="0.25"/>
  <cols>
    <col min="9" max="9" width="9.28515625" customWidth="1"/>
    <col min="12" max="12" width="21.42578125" bestFit="1" customWidth="1"/>
    <col min="13" max="13" width="19.42578125" bestFit="1" customWidth="1"/>
    <col min="14" max="16" width="9.140625" customWidth="1"/>
  </cols>
  <sheetData>
    <row r="1" spans="1:14" ht="16.5" thickTop="1" thickBot="1" x14ac:dyDescent="0.3">
      <c r="A1" s="14" t="s">
        <v>5</v>
      </c>
      <c r="B1" s="12" t="s">
        <v>2</v>
      </c>
      <c r="C1" s="12"/>
      <c r="D1" s="12" t="s">
        <v>3</v>
      </c>
      <c r="E1" s="12"/>
      <c r="F1" s="12" t="s">
        <v>4</v>
      </c>
      <c r="G1" s="13"/>
      <c r="H1" s="19" t="s">
        <v>11</v>
      </c>
      <c r="I1" s="18"/>
      <c r="L1" s="16" t="s">
        <v>6</v>
      </c>
      <c r="M1" s="17"/>
    </row>
    <row r="2" spans="1:14" ht="15.75" thickBot="1" x14ac:dyDescent="0.3">
      <c r="A2" s="15"/>
      <c r="B2" s="10" t="s">
        <v>0</v>
      </c>
      <c r="C2" s="10" t="s">
        <v>1</v>
      </c>
      <c r="D2" s="10" t="s">
        <v>0</v>
      </c>
      <c r="E2" s="10" t="s">
        <v>1</v>
      </c>
      <c r="F2" s="10" t="s">
        <v>0</v>
      </c>
      <c r="G2" s="11" t="s">
        <v>1</v>
      </c>
      <c r="H2" s="20" t="s">
        <v>0</v>
      </c>
      <c r="I2" s="21" t="s">
        <v>1</v>
      </c>
      <c r="L2" s="1" t="s">
        <v>7</v>
      </c>
      <c r="M2" s="5">
        <v>1445</v>
      </c>
    </row>
    <row r="3" spans="1:14" ht="15.75" thickTop="1" x14ac:dyDescent="0.25">
      <c r="A3" s="1">
        <v>10</v>
      </c>
      <c r="B3" s="4">
        <v>1310</v>
      </c>
      <c r="C3" s="4">
        <v>1595</v>
      </c>
      <c r="D3" s="4">
        <v>1277</v>
      </c>
      <c r="E3" s="4">
        <v>1555</v>
      </c>
      <c r="F3" s="4">
        <v>1319</v>
      </c>
      <c r="G3" s="5">
        <v>1594</v>
      </c>
      <c r="H3">
        <f>AVERAGE(B3,D3,F3)</f>
        <v>1302</v>
      </c>
      <c r="I3">
        <f>AVERAGE(C3,E3,G3)</f>
        <v>1581.3333333333333</v>
      </c>
      <c r="L3" s="2" t="s">
        <v>8</v>
      </c>
      <c r="M3" s="7">
        <v>1430</v>
      </c>
    </row>
    <row r="4" spans="1:14" x14ac:dyDescent="0.25">
      <c r="A4" s="2">
        <v>20</v>
      </c>
      <c r="B4" s="6">
        <v>1355</v>
      </c>
      <c r="C4" s="6">
        <v>1520</v>
      </c>
      <c r="D4" s="6">
        <v>1360</v>
      </c>
      <c r="E4" s="6">
        <v>1514</v>
      </c>
      <c r="F4" s="6">
        <v>1385</v>
      </c>
      <c r="G4" s="7">
        <v>1535</v>
      </c>
      <c r="H4">
        <f t="shared" ref="H4:H12" si="0">AVERAGE(B4,D4,F4)</f>
        <v>1366.6666666666667</v>
      </c>
      <c r="I4">
        <f t="shared" ref="I4:I12" si="1">AVERAGE(C4,E4,G4)</f>
        <v>1523</v>
      </c>
      <c r="L4" s="2" t="s">
        <v>10</v>
      </c>
      <c r="M4" s="7">
        <v>65</v>
      </c>
    </row>
    <row r="5" spans="1:14" ht="15.75" thickBot="1" x14ac:dyDescent="0.3">
      <c r="A5" s="2">
        <v>30</v>
      </c>
      <c r="B5" s="6">
        <v>1385</v>
      </c>
      <c r="C5" s="6">
        <v>1485</v>
      </c>
      <c r="D5" s="6">
        <v>1377</v>
      </c>
      <c r="E5" s="6">
        <v>1475</v>
      </c>
      <c r="F5" s="6">
        <v>1414</v>
      </c>
      <c r="G5" s="7">
        <v>1514</v>
      </c>
      <c r="H5">
        <f t="shared" si="0"/>
        <v>1392</v>
      </c>
      <c r="I5">
        <f t="shared" si="1"/>
        <v>1491.3333333333333</v>
      </c>
      <c r="L5" s="3" t="s">
        <v>9</v>
      </c>
      <c r="M5" s="9">
        <v>10.73</v>
      </c>
    </row>
    <row r="6" spans="1:14" ht="15.75" thickTop="1" x14ac:dyDescent="0.25">
      <c r="A6" s="2">
        <v>40</v>
      </c>
      <c r="B6" s="6">
        <v>1400</v>
      </c>
      <c r="C6" s="6">
        <v>1455</v>
      </c>
      <c r="D6" s="6">
        <v>1400</v>
      </c>
      <c r="E6" s="6">
        <v>1469</v>
      </c>
      <c r="F6" s="6">
        <v>1419</v>
      </c>
      <c r="G6" s="7">
        <v>1484</v>
      </c>
      <c r="H6">
        <f t="shared" si="0"/>
        <v>1406.3333333333333</v>
      </c>
      <c r="I6">
        <f t="shared" si="1"/>
        <v>1469.3333333333333</v>
      </c>
    </row>
    <row r="7" spans="1:14" x14ac:dyDescent="0.25">
      <c r="A7" s="2">
        <v>50</v>
      </c>
      <c r="B7" s="6">
        <v>1414</v>
      </c>
      <c r="C7" s="6">
        <v>1460</v>
      </c>
      <c r="D7" s="6">
        <v>1414</v>
      </c>
      <c r="E7" s="6">
        <v>1459</v>
      </c>
      <c r="F7" s="6">
        <v>1449</v>
      </c>
      <c r="G7" s="7">
        <v>1489</v>
      </c>
      <c r="H7">
        <f t="shared" si="0"/>
        <v>1425.6666666666667</v>
      </c>
      <c r="I7">
        <f t="shared" si="1"/>
        <v>1469.3333333333333</v>
      </c>
    </row>
    <row r="8" spans="1:14" x14ac:dyDescent="0.25">
      <c r="A8" s="2">
        <v>60</v>
      </c>
      <c r="B8" s="6">
        <v>1419</v>
      </c>
      <c r="C8" s="6">
        <v>1455</v>
      </c>
      <c r="D8" s="6">
        <v>1414</v>
      </c>
      <c r="E8" s="6">
        <v>1449</v>
      </c>
      <c r="F8" s="6">
        <v>1432</v>
      </c>
      <c r="G8" s="7">
        <v>1469</v>
      </c>
      <c r="H8">
        <f t="shared" si="0"/>
        <v>1421.6666666666667</v>
      </c>
      <c r="I8">
        <f t="shared" si="1"/>
        <v>1457.6666666666667</v>
      </c>
    </row>
    <row r="9" spans="1:14" x14ac:dyDescent="0.25">
      <c r="A9" s="2">
        <v>70</v>
      </c>
      <c r="B9" s="6">
        <v>1434</v>
      </c>
      <c r="C9" s="6">
        <v>1460</v>
      </c>
      <c r="D9" s="6">
        <v>1415</v>
      </c>
      <c r="E9" s="6">
        <v>1449</v>
      </c>
      <c r="F9" s="6">
        <v>1443</v>
      </c>
      <c r="G9" s="7">
        <v>1469</v>
      </c>
      <c r="H9">
        <f t="shared" si="0"/>
        <v>1430.6666666666667</v>
      </c>
      <c r="I9">
        <f t="shared" si="1"/>
        <v>1459.3333333333333</v>
      </c>
    </row>
    <row r="10" spans="1:14" x14ac:dyDescent="0.25">
      <c r="A10" s="2">
        <v>80</v>
      </c>
      <c r="B10" s="6">
        <v>1435</v>
      </c>
      <c r="C10" s="6">
        <v>1454</v>
      </c>
      <c r="D10" s="6">
        <v>1415</v>
      </c>
      <c r="E10" s="6">
        <v>1445</v>
      </c>
      <c r="F10" s="6">
        <v>1443</v>
      </c>
      <c r="G10" s="7">
        <v>1459</v>
      </c>
      <c r="H10">
        <f>AVERAGE(B10,D10)</f>
        <v>1425</v>
      </c>
      <c r="I10">
        <f t="shared" si="1"/>
        <v>1452.6666666666667</v>
      </c>
    </row>
    <row r="11" spans="1:14" x14ac:dyDescent="0.25">
      <c r="A11" s="2">
        <v>90</v>
      </c>
      <c r="B11" s="6">
        <v>1433</v>
      </c>
      <c r="C11" s="6">
        <v>1449</v>
      </c>
      <c r="D11" s="6">
        <v>1425</v>
      </c>
      <c r="E11" s="6">
        <v>1445</v>
      </c>
      <c r="F11" s="6">
        <v>1453</v>
      </c>
      <c r="G11" s="7">
        <v>1459</v>
      </c>
      <c r="H11">
        <f>AVERAGE(B11,D11)</f>
        <v>1429</v>
      </c>
      <c r="I11">
        <f t="shared" si="1"/>
        <v>1451</v>
      </c>
    </row>
    <row r="12" spans="1:14" ht="15.75" thickBot="1" x14ac:dyDescent="0.3">
      <c r="A12" s="3">
        <v>100</v>
      </c>
      <c r="B12" s="8">
        <v>1434</v>
      </c>
      <c r="C12" s="8">
        <v>1449</v>
      </c>
      <c r="D12" s="8">
        <v>1425</v>
      </c>
      <c r="E12" s="8">
        <v>1444</v>
      </c>
      <c r="F12" s="8">
        <v>1454</v>
      </c>
      <c r="G12" s="9">
        <v>1459</v>
      </c>
      <c r="H12">
        <f>AVERAGE(B12,D12)</f>
        <v>1429.5</v>
      </c>
      <c r="I12">
        <f t="shared" si="1"/>
        <v>1450.6666666666667</v>
      </c>
    </row>
    <row r="13" spans="1:14" ht="15.75" thickTop="1" x14ac:dyDescent="0.25"/>
    <row r="14" spans="1:14" x14ac:dyDescent="0.25">
      <c r="L14" s="18" t="s">
        <v>2</v>
      </c>
      <c r="M14" s="18"/>
      <c r="N14" s="18"/>
    </row>
    <row r="15" spans="1:14" x14ac:dyDescent="0.25">
      <c r="A15" s="22" t="s">
        <v>16</v>
      </c>
      <c r="B15" s="18" t="s">
        <v>15</v>
      </c>
      <c r="C15" s="18"/>
      <c r="D15" s="18"/>
      <c r="E15" s="18"/>
      <c r="L15" t="s">
        <v>12</v>
      </c>
      <c r="M15" t="s">
        <v>13</v>
      </c>
      <c r="N15" t="s">
        <v>14</v>
      </c>
    </row>
    <row r="16" spans="1:14" x14ac:dyDescent="0.25">
      <c r="A16" s="22"/>
      <c r="B16" t="s">
        <v>2</v>
      </c>
      <c r="C16" t="s">
        <v>3</v>
      </c>
      <c r="D16" t="s">
        <v>4</v>
      </c>
      <c r="E16" t="s">
        <v>17</v>
      </c>
      <c r="L16">
        <f>(((B3-$M$2)*PI())/($M$5*180))*-1</f>
        <v>0.21958942126676093</v>
      </c>
      <c r="M16">
        <f>((C3-$M$3)*PI())/($M$5*180)</f>
        <v>0.26838707043715221</v>
      </c>
      <c r="N16">
        <f>($M$4*COS(L16))/SIN(M16+L16)</f>
        <v>135.31101890928653</v>
      </c>
    </row>
    <row r="17" spans="1:14" x14ac:dyDescent="0.25">
      <c r="A17">
        <v>10</v>
      </c>
      <c r="B17">
        <f>(SQRT((N16*N16)+(($M$4/2)*($M$4/2))-(N16*$M$4*SIN(M16)))-30)/10</f>
        <v>10.051067519170678</v>
      </c>
      <c r="C17">
        <f>(SQRT((N31*N31)+(($M$4/2)*($M$4/2))-(N31*$M$4*SIN(M31)))-30)/10</f>
        <v>10.371258558164232</v>
      </c>
      <c r="D17">
        <f>(SQRT((N45*N45)+(($M$4/2)*($M$4/2))-(N45*$M$4*SIN(M45)))-30)/10</f>
        <v>10.516736317056166</v>
      </c>
      <c r="E17">
        <f>(SQRT((N59*N59)+(($M$4/2)*($M$4/2))-(N59*$M$4*SIN(M59)))-30)/10</f>
        <v>10.316135046417568</v>
      </c>
      <c r="L17">
        <f>(((B4-$M$2)*PI())/($M$5*180))*-1</f>
        <v>0.14639294751117396</v>
      </c>
      <c r="M17">
        <f>((C4-$M$3)*PI())/($M$5*180)</f>
        <v>0.14639294751117396</v>
      </c>
      <c r="N17">
        <f>($M$4*COS(L17))/SIN(M17+L17)</f>
        <v>222.80017902738788</v>
      </c>
    </row>
    <row r="18" spans="1:14" x14ac:dyDescent="0.25">
      <c r="A18">
        <v>20</v>
      </c>
      <c r="B18">
        <f t="shared" ref="B18:B26" si="2">(SQRT((N17*N17)+(($M$4/2)*($M$4/2))-(N17*$M$4*SIN(M17)))-30)/10</f>
        <v>19.041703603541198</v>
      </c>
      <c r="C18">
        <f t="shared" ref="C18:C26" si="3">(SQRT((N32*N32)+(($M$4/2)*($M$4/2))-(N32*$M$4*SIN(M32)))-30)/10</f>
        <v>20.496431226408628</v>
      </c>
      <c r="D18">
        <f t="shared" ref="D18:E26" si="4">(SQRT((N46*N46)+(($M$4/2)*($M$4/2))-(N46*$M$4*SIN(M46)))-30)/10</f>
        <v>21.057086179852064</v>
      </c>
      <c r="E18">
        <f t="shared" ref="E18:E26" si="5">(SQRT((N60*N60)+(($M$4/2)*($M$4/2))-(N60*$M$4*SIN(M60)))-30)/10</f>
        <v>20.170706588023016</v>
      </c>
      <c r="L18">
        <f>(((B5-$M$2)*PI())/($M$5*180))*-1</f>
        <v>9.7595298340782621E-2</v>
      </c>
      <c r="M18">
        <f>((C5-$M$3)*PI())/($M$5*180)</f>
        <v>8.9462356812384083E-2</v>
      </c>
      <c r="N18">
        <f>($M$4*COS(L18))/SIN(M18+L18)</f>
        <v>347.85796179926211</v>
      </c>
    </row>
    <row r="19" spans="1:14" x14ac:dyDescent="0.25">
      <c r="A19">
        <v>30</v>
      </c>
      <c r="B19">
        <f t="shared" si="2"/>
        <v>31.646976235165642</v>
      </c>
      <c r="C19">
        <f t="shared" si="3"/>
        <v>32.25787919080453</v>
      </c>
      <c r="D19">
        <f t="shared" si="4"/>
        <v>31.615082749932004</v>
      </c>
      <c r="E19">
        <f t="shared" si="5"/>
        <v>31.849666741343704</v>
      </c>
      <c r="L19">
        <f>(((B6-$M$2)*PI())/($M$5*180))*-1</f>
        <v>7.319647375558698E-2</v>
      </c>
      <c r="M19">
        <f>((C6-$M$3)*PI())/($M$5*180)</f>
        <v>4.0664707641992766E-2</v>
      </c>
      <c r="N19">
        <f>($M$4*COS(L19))/SIN(M19+L19)</f>
        <v>570.57404739986202</v>
      </c>
    </row>
    <row r="20" spans="1:14" x14ac:dyDescent="0.25">
      <c r="A20">
        <v>40</v>
      </c>
      <c r="B20">
        <f t="shared" si="2"/>
        <v>54.017827425951417</v>
      </c>
      <c r="C20">
        <f t="shared" si="3"/>
        <v>44.497950998953939</v>
      </c>
      <c r="D20">
        <f t="shared" si="4"/>
        <v>46.867738747020688</v>
      </c>
      <c r="E20">
        <f t="shared" si="5"/>
        <v>48.163226860710445</v>
      </c>
      <c r="L20">
        <f>(((B7-$M$2)*PI())/($M$5*180))*-1</f>
        <v>5.0424237476071027E-2</v>
      </c>
      <c r="M20">
        <f>((C7-$M$3)*PI())/($M$5*180)</f>
        <v>4.8797649170391311E-2</v>
      </c>
      <c r="N20">
        <f>($M$4*COS(L20))/SIN(M20+L20)</f>
        <v>655.33952211378403</v>
      </c>
    </row>
    <row r="21" spans="1:14" x14ac:dyDescent="0.25">
      <c r="A21">
        <v>50</v>
      </c>
      <c r="B21">
        <f t="shared" si="2"/>
        <v>62.455964378026252</v>
      </c>
      <c r="C21">
        <f t="shared" si="3"/>
        <v>63.548608485385579</v>
      </c>
      <c r="D21">
        <f t="shared" si="4"/>
        <v>69.512505059136046</v>
      </c>
      <c r="E21">
        <f t="shared" si="5"/>
        <v>65.054540005671541</v>
      </c>
      <c r="L21">
        <f>(((B8-$M$2)*PI())/($M$5*180))*-1</f>
        <v>4.2291295947672475E-2</v>
      </c>
      <c r="M21">
        <f>((C8-$M$3)*PI())/($M$5*180)</f>
        <v>4.0664707641992766E-2</v>
      </c>
      <c r="N21">
        <f>($M$4*COS(L21))/SIN(M21+L21)</f>
        <v>783.74587459845395</v>
      </c>
    </row>
    <row r="22" spans="1:14" x14ac:dyDescent="0.25">
      <c r="A22">
        <v>60</v>
      </c>
      <c r="B22">
        <f t="shared" si="2"/>
        <v>75.309821545388871</v>
      </c>
      <c r="C22">
        <f t="shared" si="3"/>
        <v>76.874020474476069</v>
      </c>
      <c r="D22">
        <f t="shared" si="4"/>
        <v>73.784973337523581</v>
      </c>
      <c r="E22">
        <f t="shared" si="5"/>
        <v>75.309361121982562</v>
      </c>
      <c r="L22">
        <f>(((B9-$M$2)*PI())/($M$5*180))*-1</f>
        <v>1.7892471362476816E-2</v>
      </c>
      <c r="M22">
        <f>((C9-$M$3)*PI())/($M$5*180)</f>
        <v>4.8797649170391311E-2</v>
      </c>
      <c r="N22">
        <f>($M$4*COS(L22))/SIN(M22+L22)</f>
        <v>975.2238340376183</v>
      </c>
    </row>
    <row r="23" spans="1:14" x14ac:dyDescent="0.25">
      <c r="A23">
        <v>70</v>
      </c>
      <c r="B23">
        <f t="shared" si="2"/>
        <v>94.417952296430627</v>
      </c>
      <c r="C23">
        <f t="shared" si="3"/>
        <v>78.506502947691061</v>
      </c>
      <c r="D23">
        <f t="shared" si="4"/>
        <v>94.385475384050849</v>
      </c>
      <c r="E23">
        <f t="shared" si="5"/>
        <v>88.468322913481273</v>
      </c>
      <c r="L23">
        <f>(((B10-$M$2)*PI())/($M$5*180))*-1</f>
        <v>1.6265883056797107E-2</v>
      </c>
      <c r="M23">
        <f>((C10-$M$3)*PI())/($M$5*180)</f>
        <v>3.903811933631305E-2</v>
      </c>
      <c r="N23">
        <f>($M$4*COS(L23))/SIN(M23+L23)</f>
        <v>1175.7655884966707</v>
      </c>
    </row>
    <row r="24" spans="1:14" x14ac:dyDescent="0.25">
      <c r="A24">
        <v>80</v>
      </c>
      <c r="B24">
        <f t="shared" si="2"/>
        <v>114.49460616548375</v>
      </c>
      <c r="C24">
        <f t="shared" si="3"/>
        <v>85.755835446145639</v>
      </c>
      <c r="D24">
        <f t="shared" si="4"/>
        <v>125.84787722342665</v>
      </c>
      <c r="E24">
        <f t="shared" si="5"/>
        <v>90.620640996923441</v>
      </c>
      <c r="L24">
        <f>(((B11-$M$2)*PI())/($M$5*180))*-1</f>
        <v>1.9519059668156525E-2</v>
      </c>
      <c r="M24">
        <f>((C11-$M$3)*PI())/($M$5*180)</f>
        <v>3.0905177807914498E-2</v>
      </c>
      <c r="N24">
        <f>($M$4*COS(L24))/SIN(M24+L24)</f>
        <v>1289.3633924985497</v>
      </c>
    </row>
    <row r="25" spans="1:14" x14ac:dyDescent="0.25">
      <c r="A25">
        <v>90</v>
      </c>
      <c r="B25">
        <f t="shared" si="2"/>
        <v>125.87685982727274</v>
      </c>
      <c r="C25">
        <f t="shared" si="3"/>
        <v>111.14233553240959</v>
      </c>
      <c r="D25">
        <f t="shared" si="4"/>
        <v>187.18555339934909</v>
      </c>
      <c r="E25">
        <f t="shared" si="5"/>
        <v>104.96905016990829</v>
      </c>
      <c r="L25">
        <f>(((B12-$M$2)*PI())/($M$5*180))*-1</f>
        <v>1.7892471362476816E-2</v>
      </c>
      <c r="M25">
        <f>((C12-$M$3)*PI())/($M$5*180)</f>
        <v>3.0905177807914498E-2</v>
      </c>
      <c r="N25">
        <f>($M$4*COS(L25))/SIN(M25+L25)</f>
        <v>1332.3468712404424</v>
      </c>
    </row>
    <row r="26" spans="1:14" x14ac:dyDescent="0.25">
      <c r="A26">
        <v>100</v>
      </c>
      <c r="B26">
        <f t="shared" si="2"/>
        <v>130.17388611300473</v>
      </c>
      <c r="C26">
        <f t="shared" si="3"/>
        <v>114.50082380531656</v>
      </c>
      <c r="D26">
        <f t="shared" si="4"/>
        <v>196.69168170250376</v>
      </c>
      <c r="E26">
        <f t="shared" si="5"/>
        <v>107.45823993091116</v>
      </c>
    </row>
    <row r="29" spans="1:14" x14ac:dyDescent="0.25">
      <c r="L29" s="18" t="s">
        <v>3</v>
      </c>
      <c r="M29" s="18"/>
      <c r="N29" s="18"/>
    </row>
    <row r="30" spans="1:14" x14ac:dyDescent="0.25">
      <c r="L30" t="s">
        <v>12</v>
      </c>
      <c r="M30" t="s">
        <v>13</v>
      </c>
      <c r="N30" t="s">
        <v>14</v>
      </c>
    </row>
    <row r="31" spans="1:14" x14ac:dyDescent="0.25">
      <c r="L31">
        <f>(((D3-$M$2)*PI())/($M$5*180))*-1</f>
        <v>0.27326683535419138</v>
      </c>
      <c r="M31">
        <f>((E3-$M$3)*PI())/($M$5*180)</f>
        <v>0.20332353820996379</v>
      </c>
      <c r="N31">
        <f>($M$4*COS(L31))/SIN(M31+L31)</f>
        <v>136.43125521638353</v>
      </c>
    </row>
    <row r="32" spans="1:14" x14ac:dyDescent="0.25">
      <c r="L32">
        <f t="shared" ref="L32:L40" si="6">(((D4-$M$2)*PI())/($M$5*180))*-1</f>
        <v>0.13826000598277541</v>
      </c>
      <c r="M32">
        <f t="shared" ref="M32:M40" si="7">((E4-$M$3)*PI())/($M$5*180)</f>
        <v>0.13663341767709569</v>
      </c>
      <c r="N32">
        <f t="shared" ref="N32:N40" si="8">($M$4*COS(L32))/SIN(M32+L32)</f>
        <v>237.17465972204661</v>
      </c>
    </row>
    <row r="33" spans="12:14" x14ac:dyDescent="0.25">
      <c r="L33">
        <f t="shared" si="6"/>
        <v>0.11060800478622032</v>
      </c>
      <c r="M33">
        <f t="shared" si="7"/>
        <v>7.319647375558698E-2</v>
      </c>
      <c r="N33">
        <f t="shared" si="8"/>
        <v>353.46251122760117</v>
      </c>
    </row>
    <row r="34" spans="12:14" x14ac:dyDescent="0.25">
      <c r="L34">
        <f t="shared" si="6"/>
        <v>7.319647375558698E-2</v>
      </c>
      <c r="M34">
        <f t="shared" si="7"/>
        <v>6.3436943921508712E-2</v>
      </c>
      <c r="N34">
        <f t="shared" si="8"/>
        <v>475.93111259474165</v>
      </c>
    </row>
    <row r="35" spans="12:14" x14ac:dyDescent="0.25">
      <c r="L35">
        <f t="shared" si="6"/>
        <v>5.0424237476071027E-2</v>
      </c>
      <c r="M35">
        <f t="shared" si="7"/>
        <v>4.7171060864711609E-2</v>
      </c>
      <c r="N35">
        <f t="shared" si="8"/>
        <v>666.22627588747855</v>
      </c>
    </row>
    <row r="36" spans="12:14" x14ac:dyDescent="0.25">
      <c r="L36">
        <f t="shared" si="6"/>
        <v>5.0424237476071027E-2</v>
      </c>
      <c r="M36">
        <f t="shared" si="7"/>
        <v>3.0905177807914498E-2</v>
      </c>
      <c r="N36">
        <f t="shared" si="8"/>
        <v>799.08362362766684</v>
      </c>
    </row>
    <row r="37" spans="12:14" x14ac:dyDescent="0.25">
      <c r="L37">
        <f t="shared" si="6"/>
        <v>4.8797649170391311E-2</v>
      </c>
      <c r="M37">
        <f t="shared" si="7"/>
        <v>3.0905177807914498E-2</v>
      </c>
      <c r="N37">
        <f t="shared" si="8"/>
        <v>815.42169485535851</v>
      </c>
    </row>
    <row r="38" spans="12:14" x14ac:dyDescent="0.25">
      <c r="L38">
        <f t="shared" si="6"/>
        <v>4.8797649170391311E-2</v>
      </c>
      <c r="M38">
        <f t="shared" si="7"/>
        <v>2.4398824585195655E-2</v>
      </c>
      <c r="N38">
        <f t="shared" si="8"/>
        <v>887.75636108772153</v>
      </c>
    </row>
    <row r="39" spans="12:14" x14ac:dyDescent="0.25">
      <c r="L39">
        <f t="shared" si="6"/>
        <v>3.2531766113594214E-2</v>
      </c>
      <c r="M39">
        <f t="shared" si="7"/>
        <v>2.4398824585195655E-2</v>
      </c>
      <c r="N39">
        <f t="shared" si="8"/>
        <v>1141.7537302819987</v>
      </c>
    </row>
    <row r="40" spans="12:14" x14ac:dyDescent="0.25">
      <c r="L40">
        <f t="shared" si="6"/>
        <v>3.2531766113594214E-2</v>
      </c>
      <c r="M40">
        <f t="shared" si="7"/>
        <v>2.2772236279515946E-2</v>
      </c>
      <c r="N40">
        <f t="shared" si="8"/>
        <v>1175.2989539663906</v>
      </c>
    </row>
    <row r="43" spans="12:14" x14ac:dyDescent="0.25">
      <c r="L43" s="18" t="s">
        <v>4</v>
      </c>
      <c r="M43" s="18"/>
      <c r="N43" s="18"/>
    </row>
    <row r="44" spans="12:14" x14ac:dyDescent="0.25">
      <c r="L44" t="s">
        <v>12</v>
      </c>
      <c r="M44" t="s">
        <v>13</v>
      </c>
      <c r="N44" t="s">
        <v>14</v>
      </c>
    </row>
    <row r="45" spans="12:14" x14ac:dyDescent="0.25">
      <c r="L45">
        <f>(((F3-$M$2)*PI())/($M$5*180))*-1</f>
        <v>0.20495012651564354</v>
      </c>
      <c r="M45">
        <f>((G3-$M$3)*PI())/($M$5*180)</f>
        <v>0.26676048213147252</v>
      </c>
      <c r="N45">
        <f>($M$4*COS(L45))/SIN(M45+L45)</f>
        <v>140.04867695524996</v>
      </c>
    </row>
    <row r="46" spans="12:14" x14ac:dyDescent="0.25">
      <c r="L46">
        <f t="shared" ref="L46:L54" si="9">(((F4-$M$2)*PI())/($M$5*180))*-1</f>
        <v>9.7595298340782621E-2</v>
      </c>
      <c r="M46">
        <f t="shared" ref="M46:M54" si="10">((G4-$M$3)*PI())/($M$5*180)</f>
        <v>0.17079177209636962</v>
      </c>
      <c r="N46">
        <f t="shared" ref="N46:N54" si="11">($M$4*COS(L46))/SIN(M46+L46)</f>
        <v>243.95323445416653</v>
      </c>
    </row>
    <row r="47" spans="12:14" x14ac:dyDescent="0.25">
      <c r="L47">
        <f t="shared" si="9"/>
        <v>5.0424237476071027E-2</v>
      </c>
      <c r="M47">
        <f t="shared" si="10"/>
        <v>0.13663341767709569</v>
      </c>
      <c r="N47">
        <f t="shared" si="11"/>
        <v>349.07695535617461</v>
      </c>
    </row>
    <row r="48" spans="12:14" x14ac:dyDescent="0.25">
      <c r="L48">
        <f t="shared" si="9"/>
        <v>4.2291295947672475E-2</v>
      </c>
      <c r="M48">
        <f t="shared" si="10"/>
        <v>8.7835768506704368E-2</v>
      </c>
      <c r="N48">
        <f t="shared" si="11"/>
        <v>500.47636931161213</v>
      </c>
    </row>
    <row r="49" spans="12:14" x14ac:dyDescent="0.25">
      <c r="L49">
        <f t="shared" si="9"/>
        <v>-6.5063532227188419E-3</v>
      </c>
      <c r="M49">
        <f t="shared" si="10"/>
        <v>9.5968710035102919E-2</v>
      </c>
      <c r="N49">
        <f t="shared" si="11"/>
        <v>727.5172534239174</v>
      </c>
    </row>
    <row r="50" spans="12:14" x14ac:dyDescent="0.25">
      <c r="L50">
        <f t="shared" si="9"/>
        <v>2.1145647973836237E-2</v>
      </c>
      <c r="M50">
        <f t="shared" si="10"/>
        <v>6.3436943921508712E-2</v>
      </c>
      <c r="N50">
        <f t="shared" si="11"/>
        <v>769.2247125052553</v>
      </c>
    </row>
    <row r="51" spans="12:14" x14ac:dyDescent="0.25">
      <c r="L51">
        <f t="shared" si="9"/>
        <v>3.253176611359421E-3</v>
      </c>
      <c r="M51">
        <f t="shared" si="10"/>
        <v>6.3436943921508712E-2</v>
      </c>
      <c r="N51">
        <f t="shared" si="11"/>
        <v>975.37479790605232</v>
      </c>
    </row>
    <row r="52" spans="12:14" x14ac:dyDescent="0.25">
      <c r="L52">
        <f t="shared" si="9"/>
        <v>3.253176611359421E-3</v>
      </c>
      <c r="M52">
        <f t="shared" si="10"/>
        <v>4.7171060864711609E-2</v>
      </c>
      <c r="N52">
        <f t="shared" si="11"/>
        <v>1289.6022270924118</v>
      </c>
    </row>
    <row r="53" spans="12:14" x14ac:dyDescent="0.25">
      <c r="L53">
        <f t="shared" si="9"/>
        <v>-1.3012706445437684E-2</v>
      </c>
      <c r="M53">
        <f t="shared" si="10"/>
        <v>4.7171060864711609E-2</v>
      </c>
      <c r="N53">
        <f t="shared" si="11"/>
        <v>1903.110932906977</v>
      </c>
    </row>
    <row r="54" spans="12:14" x14ac:dyDescent="0.25">
      <c r="L54">
        <f t="shared" si="9"/>
        <v>-1.4639294751117395E-2</v>
      </c>
      <c r="M54">
        <f t="shared" si="10"/>
        <v>4.7171060864711609E-2</v>
      </c>
      <c r="N54">
        <f t="shared" si="11"/>
        <v>1998.1854084250235</v>
      </c>
    </row>
    <row r="57" spans="12:14" x14ac:dyDescent="0.25">
      <c r="L57" s="18" t="s">
        <v>4</v>
      </c>
      <c r="M57" s="18"/>
      <c r="N57" s="18"/>
    </row>
    <row r="58" spans="12:14" x14ac:dyDescent="0.25">
      <c r="L58" t="s">
        <v>12</v>
      </c>
      <c r="M58" t="s">
        <v>13</v>
      </c>
      <c r="N58" t="s">
        <v>14</v>
      </c>
    </row>
    <row r="59" spans="12:14" x14ac:dyDescent="0.25">
      <c r="L59">
        <f>(((H3-$M$2)*PI())/($M$5*180))*-1</f>
        <v>0.23260212771219863</v>
      </c>
      <c r="M59">
        <f>((I3-$M$3)*PI())/($M$5*180)</f>
        <v>0.24615703025952942</v>
      </c>
      <c r="N59">
        <f>($M$4*COS(L59))/SIN(M59+L59)</f>
        <v>137.29658090598733</v>
      </c>
    </row>
    <row r="60" spans="12:14" x14ac:dyDescent="0.25">
      <c r="L60">
        <f t="shared" ref="L60:L68" si="12">(((H4-$M$2)*PI())/($M$5*180))*-1</f>
        <v>0.12741608394491055</v>
      </c>
      <c r="M60">
        <f t="shared" ref="M60:M68" si="13">((I4-$M$3)*PI())/($M$5*180)</f>
        <v>0.15127271242821308</v>
      </c>
      <c r="N60">
        <f t="shared" ref="N60:N68" si="14">($M$4*COS(L60))/SIN(M60+L60)</f>
        <v>234.36637091553001</v>
      </c>
    </row>
    <row r="61" spans="12:14" x14ac:dyDescent="0.25">
      <c r="L61">
        <f t="shared" si="12"/>
        <v>8.6209180201024666E-2</v>
      </c>
      <c r="M61">
        <f t="shared" si="13"/>
        <v>9.9764082748355451E-2</v>
      </c>
      <c r="N61">
        <f t="shared" si="14"/>
        <v>350.22997573407145</v>
      </c>
    </row>
    <row r="62" spans="12:14" x14ac:dyDescent="0.25">
      <c r="L62">
        <f t="shared" si="12"/>
        <v>6.2894747819615598E-2</v>
      </c>
      <c r="M62">
        <f t="shared" si="13"/>
        <v>6.3979140023401826E-2</v>
      </c>
      <c r="N62">
        <f t="shared" si="14"/>
        <v>512.68112152017079</v>
      </c>
    </row>
    <row r="63" spans="12:14" x14ac:dyDescent="0.25">
      <c r="L63">
        <f t="shared" si="12"/>
        <v>3.1447373909807612E-2</v>
      </c>
      <c r="M63">
        <f t="shared" si="13"/>
        <v>6.3979140023401826E-2</v>
      </c>
      <c r="N63">
        <f t="shared" si="14"/>
        <v>681.85000472687295</v>
      </c>
    </row>
    <row r="64" spans="12:14" x14ac:dyDescent="0.25">
      <c r="L64">
        <f t="shared" si="12"/>
        <v>3.7953727132526455E-2</v>
      </c>
      <c r="M64">
        <f t="shared" si="13"/>
        <v>4.5002276457138779E-2</v>
      </c>
      <c r="N64">
        <f t="shared" si="14"/>
        <v>783.88235848549414</v>
      </c>
    </row>
    <row r="65" spans="12:14" x14ac:dyDescent="0.25">
      <c r="L65">
        <f t="shared" si="12"/>
        <v>2.3314432381409064E-2</v>
      </c>
      <c r="M65">
        <f t="shared" si="13"/>
        <v>4.7713256966604722E-2</v>
      </c>
      <c r="N65">
        <f t="shared" si="14"/>
        <v>915.65706793497714</v>
      </c>
    </row>
    <row r="66" spans="12:14" x14ac:dyDescent="0.25">
      <c r="L66">
        <f t="shared" si="12"/>
        <v>3.2531766113594214E-2</v>
      </c>
      <c r="M66">
        <f t="shared" si="13"/>
        <v>3.6869334928740227E-2</v>
      </c>
      <c r="N66">
        <f t="shared" si="14"/>
        <v>936.84087707096194</v>
      </c>
    </row>
    <row r="67" spans="12:14" x14ac:dyDescent="0.25">
      <c r="L67">
        <f t="shared" si="12"/>
        <v>2.6025412890875368E-2</v>
      </c>
      <c r="M67">
        <f t="shared" si="13"/>
        <v>3.4158354419273923E-2</v>
      </c>
      <c r="N67">
        <f t="shared" si="14"/>
        <v>1080.3117474556434</v>
      </c>
    </row>
    <row r="68" spans="12:14" x14ac:dyDescent="0.25">
      <c r="L68">
        <f t="shared" si="12"/>
        <v>2.5212118738035513E-2</v>
      </c>
      <c r="M68">
        <f t="shared" si="13"/>
        <v>3.3616158317380809E-2</v>
      </c>
      <c r="N68">
        <f t="shared" si="14"/>
        <v>1105.1970336378549</v>
      </c>
    </row>
  </sheetData>
  <mergeCells count="12">
    <mergeCell ref="A15:A16"/>
    <mergeCell ref="L57:N57"/>
    <mergeCell ref="B15:E15"/>
    <mergeCell ref="L14:N14"/>
    <mergeCell ref="L29:N29"/>
    <mergeCell ref="L43:N43"/>
    <mergeCell ref="B1:C1"/>
    <mergeCell ref="D1:E1"/>
    <mergeCell ref="F1:G1"/>
    <mergeCell ref="A1:A2"/>
    <mergeCell ref="L1:M1"/>
    <mergeCell ref="H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Rogers</dc:creator>
  <cp:lastModifiedBy>alice</cp:lastModifiedBy>
  <dcterms:created xsi:type="dcterms:W3CDTF">2020-03-19T09:24:54Z</dcterms:created>
  <dcterms:modified xsi:type="dcterms:W3CDTF">2020-03-30T13:44:02Z</dcterms:modified>
</cp:coreProperties>
</file>