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7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<sst xmlns="http://schemas.openxmlformats.org/spreadsheetml/2006/main" count="35" uniqueCount="35">
  <si>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Exact Solution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</si>
  <si>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</si>
  <si>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</si>
  <si>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</si>
  <si>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</si>
  <si>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</si>
  <si>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</si>
  <si>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</si>
  <si>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</si>
  <si>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</si>
  <si>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</si>
  <si>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</si>
  <si>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</si>
  <si>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</si>
  <si>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</si>
  <si>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</si>
  <si>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</si>
  <si>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</si>
  <si>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</si>
  <si>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</si>
  <si>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Tc</t>
  </si>
  <si>
    <t>Cv_max</t>
  </si>
  <si>
    <t>M_T= T_c +0.1</t>
  </si>
  <si>
    <t>E_T=6</t>
  </si>
  <si>
    <t>Sample size = 200</t>
  </si>
  <si>
    <t>Step Size for M and E = 0.1</t>
  </si>
  <si>
    <t>Step Size for Tc, Cv = 0.01</t>
  </si>
  <si>
    <t>sigma=</t>
  </si>
  <si>
    <t>Size</t>
  </si>
  <si>
    <t>Delta Tc %</t>
  </si>
  <si>
    <t>Delta Tc</t>
  </si>
  <si>
    <t>Delta M</t>
  </si>
  <si>
    <t>ln Delta M</t>
  </si>
  <si>
    <t>ln Size</t>
  </si>
  <si>
    <t>ln delta Tc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</si>
</sst>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1" fillId="0" borderId="0" applyBorder="0" applyAlignment="0" applyProtection="0"/>
    <xf numFmtId="0" fontId="4" fillId="28" borderId="0" applyNumberFormat="0" applyBorder="0" applyAlignment="0" applyProtection="0">
      <alignment vertical="center"/>
    </xf>
    <xf numFmtId="0" fontId="13" fillId="10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1" fillId="0" borderId="0" applyBorder="0" applyAlignment="0" applyProtection="0"/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1" fillId="0" borderId="0" applyBorder="0" applyAlignment="0" applyProtection="0"/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"ln(Delta M) v.s. ln(L)"</c:f>
              <c:strCache>
                <c:ptCount val="1"/>
                <c:pt idx="0">
                  <c:v>ln(Delta M) v.s. ln(L)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Sheet1!$I$14:$I$32</c:f>
              <c:numCache>
                <c:formatCode>General</c:formatCode>
                <c:ptCount val="19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</c:numCache>
            </c:numRef>
          </c:xVal>
          <c:yVal>
            <c:numRef>
              <c:f>Sheet1!$G$14:$G$32</c:f>
              <c:numCache>
                <c:formatCode>General</c:formatCode>
                <c:ptCount val="19"/>
                <c:pt idx="0">
                  <c:v>-0.548981903629443</c:v>
                </c:pt>
                <c:pt idx="1">
                  <c:v>-0.881778975464865</c:v>
                </c:pt>
                <c:pt idx="2">
                  <c:v>-1.18928305191553</c:v>
                </c:pt>
                <c:pt idx="3">
                  <c:v>-1.40657347951993</c:v>
                </c:pt>
                <c:pt idx="4">
                  <c:v>-1.59196794800525</c:v>
                </c:pt>
                <c:pt idx="5">
                  <c:v>-1.75328760269293</c:v>
                </c:pt>
                <c:pt idx="6">
                  <c:v>-1.88855052526205</c:v>
                </c:pt>
                <c:pt idx="7">
                  <c:v>-1.99813121949347</c:v>
                </c:pt>
                <c:pt idx="8">
                  <c:v>-2.11119131354338</c:v>
                </c:pt>
                <c:pt idx="9">
                  <c:v>-2.2006914570141</c:v>
                </c:pt>
                <c:pt idx="10">
                  <c:v>-2.29538954431599</c:v>
                </c:pt>
                <c:pt idx="11">
                  <c:v>-2.37798565629021</c:v>
                </c:pt>
                <c:pt idx="12">
                  <c:v>-2.45018819530018</c:v>
                </c:pt>
                <c:pt idx="13">
                  <c:v>-2.51518103433826</c:v>
                </c:pt>
                <c:pt idx="14">
                  <c:v>-2.59522535985335</c:v>
                </c:pt>
                <c:pt idx="15">
                  <c:v>-2.64865627986603</c:v>
                </c:pt>
                <c:pt idx="16">
                  <c:v>-2.69450237107707</c:v>
                </c:pt>
                <c:pt idx="17">
                  <c:v>-2.76293422571046</c:v>
                </c:pt>
                <c:pt idx="18">
                  <c:v>-2.80595835161811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3896"/>
        <c:axId val="621153586"/>
      </c:scatterChart>
      <c:valAx>
        <c:axId val="2063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21153586"/>
        <c:crosses val="autoZero"/>
        <c:crossBetween val="midCat"/>
      </c:valAx>
      <c:valAx>
        <c:axId val="621153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ln(Delta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63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Delta T_c v.s. Length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"Delta T_c v.s. Length"</c:f>
              <c:strCache>
                <c:ptCount val="1"/>
                <c:pt idx="0">
                  <c:v>Delta T_c v.s. Length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3893051771117"/>
                  <c:y val="-0.3567050747732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Sheet1!$A$14:$A$32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Sheet1!$C$14:$C$32</c:f>
              <c:numCache>
                <c:formatCode>General</c:formatCode>
                <c:ptCount val="19"/>
                <c:pt idx="0">
                  <c:v>0.0929443391653079</c:v>
                </c:pt>
                <c:pt idx="1">
                  <c:v>0.0841302719139747</c:v>
                </c:pt>
                <c:pt idx="2">
                  <c:v>0.0665021374113085</c:v>
                </c:pt>
                <c:pt idx="3">
                  <c:v>0.062095103785642</c:v>
                </c:pt>
                <c:pt idx="4">
                  <c:v>0.0576880701599753</c:v>
                </c:pt>
                <c:pt idx="5">
                  <c:v>0.0444669692829757</c:v>
                </c:pt>
                <c:pt idx="6">
                  <c:v>0.0576880701599753</c:v>
                </c:pt>
                <c:pt idx="7">
                  <c:v>0.0532810365343089</c:v>
                </c:pt>
                <c:pt idx="8">
                  <c:v>0.0400599356573091</c:v>
                </c:pt>
                <c:pt idx="9">
                  <c:v>0.0400599356573091</c:v>
                </c:pt>
                <c:pt idx="10">
                  <c:v>0.0400599356573091</c:v>
                </c:pt>
                <c:pt idx="11">
                  <c:v>0.0180247675289763</c:v>
                </c:pt>
                <c:pt idx="12">
                  <c:v>0.0268388347803095</c:v>
                </c:pt>
                <c:pt idx="13">
                  <c:v>0.0180247675289763</c:v>
                </c:pt>
                <c:pt idx="14">
                  <c:v>0.0180247675289763</c:v>
                </c:pt>
                <c:pt idx="15">
                  <c:v>0.0224318011546428</c:v>
                </c:pt>
                <c:pt idx="16">
                  <c:v>0.0268388347803095</c:v>
                </c:pt>
                <c:pt idx="17">
                  <c:v>0.00480366665197652</c:v>
                </c:pt>
                <c:pt idx="18">
                  <c:v>0.00480366665197652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43637355"/>
        <c:axId val="85621006"/>
      </c:barChart>
      <c:catAx>
        <c:axId val="436373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Lattice Length</a:t>
                </a:r>
              </a:p>
            </c:rich>
          </c:tx>
          <c:layout>
            <c:manualLayout>
              <c:xMode val="edge"/>
              <c:yMode val="edge"/>
              <c:x val="0.492404632152589"/>
              <c:y val="0.9322137778867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1006"/>
        <c:crosses val="autoZero"/>
        <c:auto val="1"/>
        <c:lblAlgn val="ctr"/>
        <c:lblOffset val="100"/>
        <c:noMultiLvlLbl val="0"/>
      </c:catAx>
      <c:valAx>
        <c:axId val="856210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T_c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373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(Sheet1!$I$14:$I$32,Sheet1!$I$14:$I$32)</c:f>
              <c:numCache>
                <c:formatCode>General</c:formatCode>
                <c:ptCount val="38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  <c:pt idx="19">
                  <c:v>0.693147180559945</c:v>
                </c:pt>
                <c:pt idx="20">
                  <c:v>1.09861228866811</c:v>
                </c:pt>
                <c:pt idx="21">
                  <c:v>1.38629436111989</c:v>
                </c:pt>
                <c:pt idx="22">
                  <c:v>1.6094379124341</c:v>
                </c:pt>
                <c:pt idx="23">
                  <c:v>1.79175946922805</c:v>
                </c:pt>
                <c:pt idx="24">
                  <c:v>1.94591014905531</c:v>
                </c:pt>
                <c:pt idx="25">
                  <c:v>2.07944154167984</c:v>
                </c:pt>
                <c:pt idx="26">
                  <c:v>2.19722457733622</c:v>
                </c:pt>
                <c:pt idx="27">
                  <c:v>2.30258509299405</c:v>
                </c:pt>
                <c:pt idx="28">
                  <c:v>2.39789527279837</c:v>
                </c:pt>
                <c:pt idx="29">
                  <c:v>2.484906649788</c:v>
                </c:pt>
                <c:pt idx="30">
                  <c:v>2.56494935746154</c:v>
                </c:pt>
                <c:pt idx="31">
                  <c:v>2.63905732961526</c:v>
                </c:pt>
                <c:pt idx="32">
                  <c:v>2.70805020110221</c:v>
                </c:pt>
                <c:pt idx="33">
                  <c:v>2.77258872223978</c:v>
                </c:pt>
                <c:pt idx="34">
                  <c:v>2.83321334405622</c:v>
                </c:pt>
                <c:pt idx="35">
                  <c:v>2.89037175789616</c:v>
                </c:pt>
                <c:pt idx="36">
                  <c:v>2.94443897916644</c:v>
                </c:pt>
                <c:pt idx="37">
                  <c:v>2.99573227355399</c:v>
                </c:pt>
              </c:numCache>
            </c:numRef>
          </c:xVal>
          <c:yVal>
            <c:numRef>
              <c:f>Sheet1!$N$13:$N$31</c:f>
              <c:numCache>
                <c:formatCode>General</c:formatCode>
                <c:ptCount val="19"/>
                <c:pt idx="0">
                  <c:v>0.2109</c:v>
                </c:pt>
                <c:pt idx="1">
                  <c:v>0.1909</c:v>
                </c:pt>
                <c:pt idx="2">
                  <c:v>0.1509</c:v>
                </c:pt>
                <c:pt idx="3">
                  <c:v>0.1409</c:v>
                </c:pt>
                <c:pt idx="4">
                  <c:v>0.1309</c:v>
                </c:pt>
                <c:pt idx="5">
                  <c:v>0.1009</c:v>
                </c:pt>
                <c:pt idx="6">
                  <c:v>0.1309</c:v>
                </c:pt>
                <c:pt idx="7">
                  <c:v>0.1209</c:v>
                </c:pt>
                <c:pt idx="8">
                  <c:v>0.0909</c:v>
                </c:pt>
                <c:pt idx="9">
                  <c:v>0.0909</c:v>
                </c:pt>
                <c:pt idx="10">
                  <c:v>0.0909</c:v>
                </c:pt>
                <c:pt idx="11">
                  <c:v>0.0409000000000002</c:v>
                </c:pt>
                <c:pt idx="12">
                  <c:v>0.0609000000000002</c:v>
                </c:pt>
                <c:pt idx="13">
                  <c:v>0.0409000000000002</c:v>
                </c:pt>
                <c:pt idx="14">
                  <c:v>0.0409000000000002</c:v>
                </c:pt>
                <c:pt idx="15">
                  <c:v>0.0508999999999999</c:v>
                </c:pt>
                <c:pt idx="16">
                  <c:v>0.0609000000000002</c:v>
                </c:pt>
                <c:pt idx="17">
                  <c:v>0.0108999999999999</c:v>
                </c:pt>
                <c:pt idx="18">
                  <c:v>0.0108999999999999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30961"/>
        <c:axId val="585699386"/>
      </c:scatterChart>
      <c:valAx>
        <c:axId val="7587309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 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99386"/>
        <c:crosses val="autoZero"/>
        <c:crossBetween val="midCat"/>
      </c:valAx>
      <c:valAx>
        <c:axId val="585699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delta Tc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7309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374650</xdr:colOff>
      <xdr:row>15</xdr:row>
      <xdr:rowOff>184150</xdr:rowOff>
    </xdr:from>
    <xdr:to>
      <xdr:col>31</xdr:col>
      <xdr:colOff>80010</xdr:colOff>
      <xdr:row>43</xdr:row>
      <xdr:rowOff>70485</xdr:rowOff>
    </xdr:to>
    <xdr:graphicFrame>
      <xdr:nvGraphicFramePr>
        <xdr:cNvPr id="2" name="Chart 1"/>
        <xdr:cNvGraphicFramePr/>
      </xdr:nvGraphicFramePr>
      <xdr:xfrm>
        <a:off x="12461240" y="3327400"/>
        <a:ext cx="9306560" cy="5753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365125</xdr:colOff>
      <xdr:row>46</xdr:row>
      <xdr:rowOff>127000</xdr:rowOff>
    </xdr:from>
    <xdr:to>
      <xdr:col>31</xdr:col>
      <xdr:colOff>278130</xdr:colOff>
      <xdr:row>71</xdr:row>
      <xdr:rowOff>68580</xdr:rowOff>
    </xdr:to>
    <xdr:graphicFrame>
      <xdr:nvGraphicFramePr>
        <xdr:cNvPr id="3" name="Chart 2"/>
        <xdr:cNvGraphicFramePr/>
      </xdr:nvGraphicFramePr>
      <xdr:xfrm>
        <a:off x="14509115" y="9766300"/>
        <a:ext cx="7456805" cy="5180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498475</xdr:colOff>
      <xdr:row>40</xdr:row>
      <xdr:rowOff>76200</xdr:rowOff>
    </xdr:from>
    <xdr:to>
      <xdr:col>14</xdr:col>
      <xdr:colOff>879475</xdr:colOff>
      <xdr:row>67</xdr:row>
      <xdr:rowOff>180340</xdr:rowOff>
    </xdr:to>
    <xdr:graphicFrame>
      <xdr:nvGraphicFramePr>
        <xdr:cNvPr id="4" name="Chart 3"/>
        <xdr:cNvGraphicFramePr/>
      </xdr:nvGraphicFramePr>
      <xdr:xfrm>
        <a:off x="1184275" y="8458200"/>
        <a:ext cx="9362440" cy="576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abSelected="1" topLeftCell="A23" workbookViewId="0">
      <selection activeCell="R62" sqref="R62"/>
    </sheetView>
  </sheetViews>
  <sheetFormatPr defaultColWidth="9" defaultRowHeight="16.5"/>
  <cols>
    <col min="4" max="4" width="9.25"/>
    <col min="11" max="11" width="9.36666666666667" customWidth="1"/>
    <col min="12" max="12" width="9.25"/>
    <col min="15" max="15" width="13.75"/>
  </cols>
  <sheetData>
    <row r="1" spans="2:22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 t="s">
        <v>20</v>
      </c>
      <c r="B2">
        <v>2.2691</v>
      </c>
      <c r="D2" s="1">
        <v>2.48</v>
      </c>
      <c r="E2" s="1">
        <v>2.46</v>
      </c>
      <c r="F2" s="1">
        <v>2.42</v>
      </c>
      <c r="G2" s="1">
        <v>2.41</v>
      </c>
      <c r="H2" s="1">
        <v>2.4</v>
      </c>
      <c r="I2" s="1">
        <v>2.37</v>
      </c>
      <c r="J2" s="1">
        <v>2.4</v>
      </c>
      <c r="K2" s="1">
        <v>2.39</v>
      </c>
      <c r="L2" s="1">
        <v>2.36</v>
      </c>
      <c r="M2" s="1">
        <v>2.36</v>
      </c>
      <c r="N2" s="1">
        <v>2.36</v>
      </c>
      <c r="O2" s="1">
        <v>2.31</v>
      </c>
      <c r="P2" s="1">
        <v>2.33</v>
      </c>
      <c r="Q2" s="1">
        <v>2.31</v>
      </c>
      <c r="R2" s="1">
        <v>2.31</v>
      </c>
      <c r="S2" s="1">
        <v>2.32</v>
      </c>
      <c r="T2" s="1">
        <v>2.33</v>
      </c>
      <c r="U2" s="1">
        <v>2.28</v>
      </c>
      <c r="V2" s="1">
        <v>2.28</v>
      </c>
    </row>
    <row r="4" spans="1:22">
      <c r="A4" t="s">
        <v>21</v>
      </c>
      <c r="D4" s="2">
        <v>0.4117140698041</v>
      </c>
      <c r="E4" s="1">
        <v>0.6454034596249</v>
      </c>
      <c r="F4" s="1">
        <v>0.8031425310353</v>
      </c>
      <c r="G4" s="1">
        <v>0.8934036693872</v>
      </c>
      <c r="H4" s="1">
        <v>0.9714162542904</v>
      </c>
      <c r="I4" s="1">
        <v>1.035336543516</v>
      </c>
      <c r="J4" s="1">
        <v>1.041287235531</v>
      </c>
      <c r="K4" s="2">
        <v>1.100797283844</v>
      </c>
      <c r="L4" s="1">
        <v>1.128603320225</v>
      </c>
      <c r="M4" s="1">
        <v>1.110789264052</v>
      </c>
      <c r="N4" s="1">
        <v>1.117622284538</v>
      </c>
      <c r="O4" s="1">
        <v>1.168546455214</v>
      </c>
      <c r="P4" s="1">
        <v>1.139246653037</v>
      </c>
      <c r="Q4" s="1">
        <v>1.122752736596</v>
      </c>
      <c r="R4" s="1">
        <v>1.150674281248</v>
      </c>
      <c r="S4" s="1">
        <v>1.122892838147</v>
      </c>
      <c r="T4" s="1">
        <v>1.114471959104</v>
      </c>
      <c r="U4" s="1">
        <v>1.130232129698</v>
      </c>
      <c r="V4" s="1">
        <v>1.111669190081</v>
      </c>
    </row>
    <row r="6" spans="1:22">
      <c r="A6" t="s">
        <v>22</v>
      </c>
      <c r="B6">
        <v>0</v>
      </c>
      <c r="D6" s="1">
        <v>0.5775375</v>
      </c>
      <c r="E6" s="1">
        <v>0.4140456790123</v>
      </c>
      <c r="F6" s="1">
        <v>0.304439453125</v>
      </c>
      <c r="G6" s="1">
        <v>0.24498128</v>
      </c>
      <c r="H6" s="1">
        <v>0.203524691358</v>
      </c>
      <c r="I6" s="1">
        <v>0.1732035818409</v>
      </c>
      <c r="J6" s="1">
        <v>0.1512909423828</v>
      </c>
      <c r="K6" s="2">
        <v>0.1355884316415</v>
      </c>
      <c r="L6" s="1">
        <v>0.12109362</v>
      </c>
      <c r="M6" s="1">
        <v>0.1107265692234</v>
      </c>
      <c r="N6" s="1">
        <v>0.1007221498843</v>
      </c>
      <c r="O6" s="1">
        <v>0.09273719407584</v>
      </c>
      <c r="P6" s="1">
        <v>0.08627734798001</v>
      </c>
      <c r="Q6" s="1">
        <v>0.0808482745679</v>
      </c>
      <c r="R6" s="1">
        <v>0.07462905578613</v>
      </c>
      <c r="S6" s="1">
        <v>0.07074621232983</v>
      </c>
      <c r="T6" s="1">
        <v>0.06757600118122</v>
      </c>
      <c r="U6" s="1">
        <v>0.06310632822032</v>
      </c>
      <c r="V6" s="1">
        <v>0.0604488121875</v>
      </c>
    </row>
    <row r="8" spans="1:22">
      <c r="A8" t="s">
        <v>23</v>
      </c>
      <c r="D8" s="1">
        <v>-0.70166528125</v>
      </c>
      <c r="E8" s="1">
        <v>-0.424144117284</v>
      </c>
      <c r="F8" s="1">
        <v>-0.3639612832031</v>
      </c>
      <c r="G8" s="1">
        <v>-0.3484799392</v>
      </c>
      <c r="H8" s="1">
        <v>-0.3497716608796</v>
      </c>
      <c r="I8" s="1">
        <v>-0.3489170170762</v>
      </c>
      <c r="J8" s="1">
        <v>-0.3486731668701</v>
      </c>
      <c r="K8" s="2">
        <v>-0.3482683179393</v>
      </c>
      <c r="L8" s="1">
        <v>-0.3493747534</v>
      </c>
      <c r="M8" s="1">
        <v>-0.3476676567174</v>
      </c>
      <c r="N8" s="1">
        <v>-0.3477925174334</v>
      </c>
      <c r="O8" s="1">
        <v>-0.3502049016316</v>
      </c>
      <c r="P8" s="1">
        <v>-0.352228059936</v>
      </c>
      <c r="Q8" s="1">
        <v>-0.3499304017284</v>
      </c>
      <c r="R8" s="1">
        <v>-0.3494497623749</v>
      </c>
      <c r="S8" s="1">
        <v>-0.3488614366387</v>
      </c>
      <c r="T8" s="1">
        <v>-0.349243498433</v>
      </c>
      <c r="U8" s="1">
        <v>-0.3493675964158</v>
      </c>
      <c r="V8" s="1">
        <v>-0.34949032425</v>
      </c>
    </row>
    <row r="10" spans="1:1">
      <c r="A10" t="s">
        <v>24</v>
      </c>
    </row>
    <row r="11" spans="1:8">
      <c r="A11" t="s">
        <v>25</v>
      </c>
      <c r="D11" t="s">
        <v>26</v>
      </c>
      <c r="G11" t="s">
        <v>27</v>
      </c>
      <c r="H11">
        <f>1/SQRT(200)</f>
        <v>0.0707106781186548</v>
      </c>
    </row>
    <row r="13" spans="1:15">
      <c r="A13" t="s">
        <v>28</v>
      </c>
      <c r="C13" t="s">
        <v>29</v>
      </c>
      <c r="D13" t="s">
        <v>30</v>
      </c>
      <c r="E13" t="s">
        <v>31</v>
      </c>
      <c r="G13" t="s">
        <v>32</v>
      </c>
      <c r="I13" t="s">
        <v>33</v>
      </c>
      <c r="K13" t="s">
        <v>34</v>
      </c>
      <c r="M13" s="1">
        <v>2.48</v>
      </c>
      <c r="N13">
        <f>M13-2.2691</f>
        <v>0.2109</v>
      </c>
      <c r="O13">
        <f>LN(N13)</f>
        <v>-1.55637119149741</v>
      </c>
    </row>
    <row r="14" spans="1:24">
      <c r="A14">
        <v>2</v>
      </c>
      <c r="C14">
        <f>(D2-B2)/B2</f>
        <v>0.0929443391653079</v>
      </c>
      <c r="D14" s="1"/>
      <c r="E14" s="1">
        <f>D6</f>
        <v>0.5775375</v>
      </c>
      <c r="G14">
        <f t="shared" ref="G14:G32" si="0">LN(E14)</f>
        <v>-0.548981903629443</v>
      </c>
      <c r="I14">
        <f t="shared" ref="I14:I32" si="1">LN(A14)</f>
        <v>0.693147180559945</v>
      </c>
      <c r="K14">
        <f>LN(C14)</f>
        <v>-2.37575446860249</v>
      </c>
      <c r="M14" s="1">
        <v>2.46</v>
      </c>
      <c r="N14">
        <f t="shared" ref="N14:N31" si="2">M14-2.2691</f>
        <v>0.1909</v>
      </c>
      <c r="O14">
        <f t="shared" ref="O14:O31" si="3">LN(N14)</f>
        <v>-1.65600554825043</v>
      </c>
      <c r="X14" s="1"/>
    </row>
    <row r="15" spans="1:15">
      <c r="A15">
        <v>3</v>
      </c>
      <c r="C15">
        <f>(E2-B2)/B2</f>
        <v>0.0841302719139747</v>
      </c>
      <c r="D15" s="1"/>
      <c r="E15" s="1">
        <f>E6</f>
        <v>0.4140456790123</v>
      </c>
      <c r="G15">
        <f t="shared" si="0"/>
        <v>-0.881778975464865</v>
      </c>
      <c r="I15">
        <f t="shared" si="1"/>
        <v>1.09861228866811</v>
      </c>
      <c r="K15">
        <f t="shared" ref="K15:K32" si="4">LN(C15)</f>
        <v>-2.47538882535552</v>
      </c>
      <c r="M15" s="1">
        <v>2.42</v>
      </c>
      <c r="N15">
        <f t="shared" si="2"/>
        <v>0.1509</v>
      </c>
      <c r="O15">
        <f t="shared" si="3"/>
        <v>-1.89113791320833</v>
      </c>
    </row>
    <row r="16" spans="1:15">
      <c r="A16">
        <v>4</v>
      </c>
      <c r="C16">
        <f>(F2-B2)/B2</f>
        <v>0.0665021374113085</v>
      </c>
      <c r="D16" s="1"/>
      <c r="E16" s="1">
        <f>F6</f>
        <v>0.304439453125</v>
      </c>
      <c r="G16">
        <f t="shared" si="0"/>
        <v>-1.18928305191553</v>
      </c>
      <c r="I16">
        <f t="shared" si="1"/>
        <v>1.38629436111989</v>
      </c>
      <c r="K16">
        <f t="shared" si="4"/>
        <v>-2.71052119031342</v>
      </c>
      <c r="M16" s="1">
        <v>2.41</v>
      </c>
      <c r="N16">
        <f t="shared" si="2"/>
        <v>0.1409</v>
      </c>
      <c r="O16">
        <f t="shared" si="3"/>
        <v>-1.9597048600775</v>
      </c>
    </row>
    <row r="17" spans="1:15">
      <c r="A17">
        <v>5</v>
      </c>
      <c r="C17">
        <f>(G2-B2)/B2</f>
        <v>0.062095103785642</v>
      </c>
      <c r="D17" s="1"/>
      <c r="E17" s="1">
        <f>G6</f>
        <v>0.24498128</v>
      </c>
      <c r="G17">
        <f t="shared" si="0"/>
        <v>-1.40657347951993</v>
      </c>
      <c r="I17">
        <f t="shared" si="1"/>
        <v>1.6094379124341</v>
      </c>
      <c r="K17">
        <f t="shared" si="4"/>
        <v>-2.77908813718259</v>
      </c>
      <c r="M17" s="1">
        <v>2.4</v>
      </c>
      <c r="N17">
        <f t="shared" si="2"/>
        <v>0.1309</v>
      </c>
      <c r="O17">
        <f t="shared" si="3"/>
        <v>-2.03332160606628</v>
      </c>
    </row>
    <row r="18" spans="1:15">
      <c r="A18">
        <v>6</v>
      </c>
      <c r="C18">
        <f>(H2-B2)/B2</f>
        <v>0.0576880701599753</v>
      </c>
      <c r="D18" s="1"/>
      <c r="E18" s="1">
        <f>H6</f>
        <v>0.203524691358</v>
      </c>
      <c r="G18">
        <f t="shared" si="0"/>
        <v>-1.59196794800525</v>
      </c>
      <c r="I18">
        <f t="shared" si="1"/>
        <v>1.79175946922805</v>
      </c>
      <c r="K18">
        <f t="shared" si="4"/>
        <v>-2.85270488317137</v>
      </c>
      <c r="M18" s="1">
        <v>2.37</v>
      </c>
      <c r="N18">
        <f t="shared" si="2"/>
        <v>0.1009</v>
      </c>
      <c r="O18">
        <f t="shared" si="3"/>
        <v>-2.29362535162257</v>
      </c>
    </row>
    <row r="19" spans="1:15">
      <c r="A19">
        <v>7</v>
      </c>
      <c r="C19">
        <f>(I2-B2)/B2</f>
        <v>0.0444669692829757</v>
      </c>
      <c r="D19" s="1"/>
      <c r="E19" s="1">
        <f>I6</f>
        <v>0.1732035818409</v>
      </c>
      <c r="G19">
        <f t="shared" si="0"/>
        <v>-1.75328760269293</v>
      </c>
      <c r="I19">
        <f t="shared" si="1"/>
        <v>1.94591014905531</v>
      </c>
      <c r="K19">
        <f t="shared" si="4"/>
        <v>-3.11300862872766</v>
      </c>
      <c r="M19" s="1">
        <v>2.4</v>
      </c>
      <c r="N19">
        <f t="shared" si="2"/>
        <v>0.1309</v>
      </c>
      <c r="O19">
        <f t="shared" si="3"/>
        <v>-2.03332160606628</v>
      </c>
    </row>
    <row r="20" spans="1:15">
      <c r="A20">
        <v>8</v>
      </c>
      <c r="C20">
        <f>(J2-B2)/B2</f>
        <v>0.0576880701599753</v>
      </c>
      <c r="D20" s="1"/>
      <c r="E20" s="1">
        <f>J6</f>
        <v>0.1512909423828</v>
      </c>
      <c r="G20">
        <f t="shared" si="0"/>
        <v>-1.88855052526205</v>
      </c>
      <c r="I20">
        <f t="shared" si="1"/>
        <v>2.07944154167984</v>
      </c>
      <c r="K20">
        <f t="shared" si="4"/>
        <v>-2.85270488317137</v>
      </c>
      <c r="M20" s="1">
        <v>2.39</v>
      </c>
      <c r="N20">
        <f t="shared" si="2"/>
        <v>0.1209</v>
      </c>
      <c r="O20">
        <f t="shared" si="3"/>
        <v>-2.11279152136139</v>
      </c>
    </row>
    <row r="21" spans="1:15">
      <c r="A21">
        <v>9</v>
      </c>
      <c r="C21">
        <f>(K2-B2)/B2</f>
        <v>0.0532810365343089</v>
      </c>
      <c r="D21" s="1"/>
      <c r="E21" s="1">
        <f>K6</f>
        <v>0.1355884316415</v>
      </c>
      <c r="G21">
        <f t="shared" si="0"/>
        <v>-1.99813121949347</v>
      </c>
      <c r="I21">
        <f t="shared" si="1"/>
        <v>2.19722457733622</v>
      </c>
      <c r="K21">
        <f t="shared" si="4"/>
        <v>-2.93217479846648</v>
      </c>
      <c r="M21" s="1">
        <v>2.36</v>
      </c>
      <c r="N21">
        <f t="shared" si="2"/>
        <v>0.0909</v>
      </c>
      <c r="O21">
        <f t="shared" si="3"/>
        <v>-2.3979952777987</v>
      </c>
    </row>
    <row r="22" spans="1:15">
      <c r="A22">
        <v>10</v>
      </c>
      <c r="C22">
        <f>(L2-B2)/B2</f>
        <v>0.0400599356573091</v>
      </c>
      <c r="D22" s="1"/>
      <c r="E22" s="1">
        <f>L6</f>
        <v>0.12109362</v>
      </c>
      <c r="G22">
        <f t="shared" si="0"/>
        <v>-2.11119131354338</v>
      </c>
      <c r="I22">
        <f t="shared" si="1"/>
        <v>2.30258509299405</v>
      </c>
      <c r="K22">
        <f t="shared" si="4"/>
        <v>-3.21737855490379</v>
      </c>
      <c r="M22" s="1">
        <v>2.36</v>
      </c>
      <c r="N22">
        <f t="shared" si="2"/>
        <v>0.0909</v>
      </c>
      <c r="O22">
        <f t="shared" si="3"/>
        <v>-2.3979952777987</v>
      </c>
    </row>
    <row r="23" spans="1:15">
      <c r="A23">
        <v>11</v>
      </c>
      <c r="C23">
        <f>(M2-B2)/B2</f>
        <v>0.0400599356573091</v>
      </c>
      <c r="D23" s="1"/>
      <c r="E23" s="1">
        <f>M6</f>
        <v>0.1107265692234</v>
      </c>
      <c r="G23">
        <f t="shared" si="0"/>
        <v>-2.2006914570141</v>
      </c>
      <c r="I23">
        <f t="shared" si="1"/>
        <v>2.39789527279837</v>
      </c>
      <c r="K23">
        <f t="shared" si="4"/>
        <v>-3.21737855490379</v>
      </c>
      <c r="M23" s="1">
        <v>2.36</v>
      </c>
      <c r="N23">
        <f t="shared" si="2"/>
        <v>0.0909</v>
      </c>
      <c r="O23">
        <f t="shared" si="3"/>
        <v>-2.3979952777987</v>
      </c>
    </row>
    <row r="24" spans="1:15">
      <c r="A24">
        <v>12</v>
      </c>
      <c r="C24">
        <f>(N2-B2)/B2</f>
        <v>0.0400599356573091</v>
      </c>
      <c r="D24" s="1"/>
      <c r="E24" s="1">
        <f>N6</f>
        <v>0.1007221498843</v>
      </c>
      <c r="G24">
        <f t="shared" si="0"/>
        <v>-2.29538954431599</v>
      </c>
      <c r="I24">
        <f t="shared" si="1"/>
        <v>2.484906649788</v>
      </c>
      <c r="K24">
        <f t="shared" si="4"/>
        <v>-3.21737855490379</v>
      </c>
      <c r="M24" s="1">
        <v>2.31</v>
      </c>
      <c r="N24">
        <f t="shared" si="2"/>
        <v>0.0409000000000002</v>
      </c>
      <c r="O24">
        <f t="shared" si="3"/>
        <v>-3.19662521593338</v>
      </c>
    </row>
    <row r="25" spans="1:15">
      <c r="A25">
        <v>13</v>
      </c>
      <c r="C25">
        <f>(O2-B2)/B2</f>
        <v>0.0180247675289763</v>
      </c>
      <c r="D25" s="1"/>
      <c r="E25" s="1">
        <f>O6</f>
        <v>0.09273719407584</v>
      </c>
      <c r="G25">
        <f t="shared" si="0"/>
        <v>-2.37798565629021</v>
      </c>
      <c r="I25">
        <f t="shared" si="1"/>
        <v>2.56494935746154</v>
      </c>
      <c r="K25">
        <f t="shared" si="4"/>
        <v>-4.01600849303846</v>
      </c>
      <c r="M25" s="1">
        <v>2.33</v>
      </c>
      <c r="N25">
        <f t="shared" si="2"/>
        <v>0.0609000000000002</v>
      </c>
      <c r="O25">
        <f t="shared" si="3"/>
        <v>-2.79852210426628</v>
      </c>
    </row>
    <row r="26" spans="1:15">
      <c r="A26">
        <v>14</v>
      </c>
      <c r="C26">
        <f>(P2-B2)/B2</f>
        <v>0.0268388347803095</v>
      </c>
      <c r="D26" s="1"/>
      <c r="E26" s="1">
        <f>P6</f>
        <v>0.08627734798001</v>
      </c>
      <c r="G26">
        <f t="shared" si="0"/>
        <v>-2.45018819530018</v>
      </c>
      <c r="I26">
        <f t="shared" si="1"/>
        <v>2.63905732961526</v>
      </c>
      <c r="K26">
        <f t="shared" si="4"/>
        <v>-3.61790538137137</v>
      </c>
      <c r="M26" s="1">
        <v>2.31</v>
      </c>
      <c r="N26">
        <f t="shared" si="2"/>
        <v>0.0409000000000002</v>
      </c>
      <c r="O26">
        <f t="shared" si="3"/>
        <v>-3.19662521593338</v>
      </c>
    </row>
    <row r="27" spans="1:15">
      <c r="A27">
        <v>15</v>
      </c>
      <c r="C27">
        <f>(Q2-B2)/B2</f>
        <v>0.0180247675289763</v>
      </c>
      <c r="D27" s="1"/>
      <c r="E27" s="1">
        <f>Q6</f>
        <v>0.0808482745679</v>
      </c>
      <c r="G27">
        <f t="shared" si="0"/>
        <v>-2.51518103433826</v>
      </c>
      <c r="I27">
        <f t="shared" si="1"/>
        <v>2.70805020110221</v>
      </c>
      <c r="K27">
        <f t="shared" si="4"/>
        <v>-4.01600849303846</v>
      </c>
      <c r="M27" s="1">
        <v>2.31</v>
      </c>
      <c r="N27">
        <f t="shared" si="2"/>
        <v>0.0409000000000002</v>
      </c>
      <c r="O27">
        <f t="shared" si="3"/>
        <v>-3.19662521593338</v>
      </c>
    </row>
    <row r="28" spans="1:15">
      <c r="A28">
        <v>16</v>
      </c>
      <c r="C28">
        <f>(R2-B2)/B2</f>
        <v>0.0180247675289763</v>
      </c>
      <c r="D28" s="1"/>
      <c r="E28" s="1">
        <f>R6</f>
        <v>0.07462905578613</v>
      </c>
      <c r="G28">
        <f t="shared" si="0"/>
        <v>-2.59522535985335</v>
      </c>
      <c r="I28">
        <f t="shared" si="1"/>
        <v>2.77258872223978</v>
      </c>
      <c r="K28">
        <f t="shared" si="4"/>
        <v>-4.01600849303846</v>
      </c>
      <c r="M28" s="1">
        <v>2.32</v>
      </c>
      <c r="N28">
        <f t="shared" si="2"/>
        <v>0.0508999999999999</v>
      </c>
      <c r="O28">
        <f t="shared" si="3"/>
        <v>-2.97789235542566</v>
      </c>
    </row>
    <row r="29" spans="1:15">
      <c r="A29">
        <v>17</v>
      </c>
      <c r="C29">
        <f>(S2-B2)/B2</f>
        <v>0.0224318011546428</v>
      </c>
      <c r="D29" s="1"/>
      <c r="E29" s="1">
        <f>S6</f>
        <v>0.07074621232983</v>
      </c>
      <c r="G29">
        <f t="shared" si="0"/>
        <v>-2.64865627986603</v>
      </c>
      <c r="I29">
        <f t="shared" si="1"/>
        <v>2.83321334405622</v>
      </c>
      <c r="K29">
        <f t="shared" si="4"/>
        <v>-3.79727563253075</v>
      </c>
      <c r="M29" s="1">
        <v>2.33</v>
      </c>
      <c r="N29">
        <f t="shared" si="2"/>
        <v>0.0609000000000002</v>
      </c>
      <c r="O29">
        <f t="shared" si="3"/>
        <v>-2.79852210426628</v>
      </c>
    </row>
    <row r="30" spans="1:15">
      <c r="A30">
        <v>18</v>
      </c>
      <c r="C30">
        <f>(T2-B2)/B2</f>
        <v>0.0268388347803095</v>
      </c>
      <c r="D30" s="1"/>
      <c r="E30" s="1">
        <f>T6</f>
        <v>0.06757600118122</v>
      </c>
      <c r="G30">
        <f t="shared" si="0"/>
        <v>-2.69450237107707</v>
      </c>
      <c r="I30">
        <f t="shared" si="1"/>
        <v>2.89037175789616</v>
      </c>
      <c r="K30">
        <f t="shared" si="4"/>
        <v>-3.61790538137137</v>
      </c>
      <c r="M30" s="1">
        <v>2.28</v>
      </c>
      <c r="N30">
        <f t="shared" si="2"/>
        <v>0.0108999999999999</v>
      </c>
      <c r="O30">
        <f t="shared" si="3"/>
        <v>-4.51899248974705</v>
      </c>
    </row>
    <row r="31" spans="1:15">
      <c r="A31">
        <v>19</v>
      </c>
      <c r="C31">
        <f>(U2-B2)/B2</f>
        <v>0.00480366665197652</v>
      </c>
      <c r="D31" s="1"/>
      <c r="E31" s="1">
        <f>U6</f>
        <v>0.06310632822032</v>
      </c>
      <c r="G31">
        <f t="shared" si="0"/>
        <v>-2.76293422571046</v>
      </c>
      <c r="I31">
        <f t="shared" si="1"/>
        <v>2.94443897916644</v>
      </c>
      <c r="K31">
        <f t="shared" si="4"/>
        <v>-5.33837576685213</v>
      </c>
      <c r="M31" s="1">
        <v>2.28</v>
      </c>
      <c r="N31">
        <f t="shared" si="2"/>
        <v>0.0108999999999999</v>
      </c>
      <c r="O31">
        <f t="shared" si="3"/>
        <v>-4.51899248974705</v>
      </c>
    </row>
    <row r="32" spans="1:11">
      <c r="A32">
        <v>20</v>
      </c>
      <c r="C32">
        <f>(V2-B2)/B2</f>
        <v>0.00480366665197652</v>
      </c>
      <c r="D32" s="1"/>
      <c r="E32" s="1">
        <f>V6</f>
        <v>0.0604488121875</v>
      </c>
      <c r="G32">
        <f t="shared" si="0"/>
        <v>-2.80595835161811</v>
      </c>
      <c r="I32">
        <f t="shared" si="1"/>
        <v>2.99573227355399</v>
      </c>
      <c r="K32">
        <f t="shared" si="4"/>
        <v>-5.33837576685213</v>
      </c>
    </row>
  </sheetData>
  <pageMargins left="0.75" right="0.75" top="1" bottom="1" header="0.511811023622047" footer="0.511811023622047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LibreOffice/7.5.2.2$Linux_X86_64 LibreOffice_project/50$Build-2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xihe</dc:creator>
  <cp:lastModifiedBy>xihe</cp:lastModifiedBy>
  <cp:revision>4</cp:revision>
  <dcterms:created xsi:type="dcterms:W3CDTF">2023-04-19T18:41:00Z</dcterms:created>
  <dcterms:modified xsi:type="dcterms:W3CDTF">2023-04-20T02:53:32Z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