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 01 A 06" sheetId="1" r:id="rId5"/>
    <sheet state="visible" name="SEMANA  08 A 13" sheetId="2" r:id="rId6"/>
    <sheet state="visible" name="SEMANA  15 A 20" sheetId="3" r:id="rId7"/>
    <sheet state="visible" name="SEMANA  22 A 24" sheetId="4" r:id="rId8"/>
    <sheet state="visible" name="BRANCO" sheetId="5" r:id="rId9"/>
    <sheet state="visible" name="0112" sheetId="6" r:id="rId10"/>
    <sheet state="visible" name="0212" sheetId="7" r:id="rId11"/>
    <sheet state="visible" name="0312" sheetId="8" r:id="rId12"/>
    <sheet state="visible" name="0412" sheetId="9" r:id="rId13"/>
    <sheet state="visible" name="0512" sheetId="10" r:id="rId14"/>
    <sheet state="visible" name="0612" sheetId="11" r:id="rId15"/>
    <sheet state="visible" name="0812" sheetId="12" r:id="rId16"/>
    <sheet state="visible" name="0912" sheetId="13" r:id="rId17"/>
    <sheet state="visible" name="1012" sheetId="14" r:id="rId18"/>
    <sheet state="visible" name="1112" sheetId="15" r:id="rId19"/>
    <sheet state="visible" name="1212" sheetId="16" r:id="rId20"/>
    <sheet state="visible" name="1312" sheetId="17" r:id="rId21"/>
    <sheet state="visible" name="1512" sheetId="18" r:id="rId22"/>
    <sheet state="visible" name="1612" sheetId="19" r:id="rId23"/>
    <sheet state="visible" name="1712" sheetId="20" r:id="rId24"/>
    <sheet state="visible" name="1812" sheetId="21" r:id="rId25"/>
    <sheet state="visible" name="1912" sheetId="22" r:id="rId26"/>
    <sheet state="visible" name="2212" sheetId="23" r:id="rId27"/>
    <sheet state="visible" name="2312" sheetId="24" r:id="rId28"/>
  </sheets>
  <definedNames/>
  <calcPr/>
</workbook>
</file>

<file path=xl/sharedStrings.xml><?xml version="1.0" encoding="utf-8"?>
<sst xmlns="http://schemas.openxmlformats.org/spreadsheetml/2006/main" count="1092" uniqueCount="193">
  <si>
    <t>SETOR PÓS VENDA</t>
  </si>
  <si>
    <t>FERNANDA</t>
  </si>
  <si>
    <t>MEL</t>
  </si>
  <si>
    <t xml:space="preserve">MIRIA </t>
  </si>
  <si>
    <t>LETICIA</t>
  </si>
  <si>
    <t xml:space="preserve">VENDAS TOTAIS	</t>
  </si>
  <si>
    <t>Valor comissão</t>
  </si>
  <si>
    <t>TOTAL:</t>
  </si>
  <si>
    <t>VÍDEOS PAGOS</t>
  </si>
  <si>
    <t>VÍDEOS NÃO PAGOS</t>
  </si>
  <si>
    <t>VALOR A PAGAR:</t>
  </si>
  <si>
    <t xml:space="preserve">Total lider </t>
  </si>
  <si>
    <r>
      <rPr>
        <rFont val="Arial"/>
        <color theme="1"/>
      </rPr>
      <t>Sinal System -</t>
    </r>
    <r>
      <rPr>
        <rFont val="Arial"/>
        <color rgb="FFFFFF00"/>
      </rPr>
      <t xml:space="preserve"> rest. à receber</t>
    </r>
  </si>
  <si>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</si>
  <si>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</si>
  <si>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</si>
  <si>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</si>
  <si>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</si>
  <si>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</si>
  <si>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</si>
  <si>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</si>
  <si>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</si>
  <si>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</si>
  <si>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</si>
  <si>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</si>
  <si>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</si>
  <si>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Miriã</t>
  </si>
  <si>
    <t>Leticia</t>
  </si>
  <si>
    <t>Entrada</t>
  </si>
  <si>
    <t>POS VENDAS</t>
  </si>
  <si>
    <t>TOTAL PÓS</t>
  </si>
  <si>
    <t>FLAVIA</t>
  </si>
  <si>
    <t>TOTAL DO DIA</t>
  </si>
  <si>
    <t>MIRIA</t>
  </si>
  <si>
    <t>Nobre</t>
  </si>
  <si>
    <t>Pix</t>
  </si>
  <si>
    <t xml:space="preserve">Am tribulação (locução) </t>
  </si>
  <si>
    <t xml:space="preserve"> 11 91740-4038</t>
  </si>
  <si>
    <t xml:space="preserve">Liga pro Tennis (locução) </t>
  </si>
  <si>
    <t xml:space="preserve">RONALDO DIAS - FORMATOS </t>
  </si>
  <si>
    <t>11 98333-8877</t>
  </si>
  <si>
    <t>Edição audio</t>
  </si>
  <si>
    <t>Tenis na lagoa</t>
  </si>
  <si>
    <t>wueslei Rodrigues</t>
  </si>
  <si>
    <t>43 9674-7577</t>
  </si>
  <si>
    <t>Personalização</t>
  </si>
  <si>
    <t>thiago agro</t>
  </si>
  <si>
    <t xml:space="preserve"> 88 9648-7281</t>
  </si>
  <si>
    <t>MASTER GUINCHO</t>
  </si>
  <si>
    <t>34 9972-5275</t>
  </si>
  <si>
    <t xml:space="preserve">Pacote </t>
  </si>
  <si>
    <t>3D personalizado</t>
  </si>
  <si>
    <t>ecosunpower energia 5</t>
  </si>
  <si>
    <t>61 9880-5002</t>
  </si>
  <si>
    <t>pacote</t>
  </si>
  <si>
    <t>-</t>
  </si>
  <si>
    <t>ecosunpower energia 6</t>
  </si>
  <si>
    <t>ecosunpower energia 7</t>
  </si>
  <si>
    <t>ecosunpower energia 8</t>
  </si>
  <si>
    <t>DS2 Empreendimentos</t>
  </si>
  <si>
    <t>12 98864-0887</t>
  </si>
  <si>
    <t xml:space="preserve">JP Urucum 02 </t>
  </si>
  <si>
    <t>44 9909-7051</t>
  </si>
  <si>
    <t>Cartão</t>
  </si>
  <si>
    <t>Semaza 2.3</t>
  </si>
  <si>
    <t>11 98600-2263</t>
  </si>
  <si>
    <t xml:space="preserve">ÓTICA NATASHA  05
</t>
  </si>
  <si>
    <t>91 8533-5953</t>
  </si>
  <si>
    <t>NF 7277</t>
  </si>
  <si>
    <t xml:space="preserve">kIMASSA 03 (NATAL) </t>
  </si>
  <si>
    <t>34 9299-4183</t>
  </si>
  <si>
    <t xml:space="preserve"> Nordeste Farma </t>
  </si>
  <si>
    <t>33 9176-7525</t>
  </si>
  <si>
    <t>Grupo AGRA</t>
  </si>
  <si>
    <t>43 9911-1592</t>
  </si>
  <si>
    <t>Letícia</t>
  </si>
  <si>
    <t xml:space="preserve">ADMED </t>
  </si>
  <si>
    <t xml:space="preserve"> 34 9139-1922</t>
  </si>
  <si>
    <t>Auto Mecânica Fabinho</t>
  </si>
  <si>
    <t>21 99251-8720</t>
  </si>
  <si>
    <t xml:space="preserve"> </t>
  </si>
  <si>
    <t xml:space="preserve">Mizu Cimentos 03 </t>
  </si>
  <si>
    <t xml:space="preserve"> 84 8804-9040</t>
  </si>
  <si>
    <t xml:space="preserve">3D NATAL </t>
  </si>
  <si>
    <t>Patricia Gomes</t>
  </si>
  <si>
    <t xml:space="preserve"> 14 99669-9756</t>
  </si>
  <si>
    <t>Green Engenharia</t>
  </si>
  <si>
    <t>41 8750-8098</t>
  </si>
  <si>
    <t xml:space="preserve"> Joildo Dias (locução0 </t>
  </si>
  <si>
    <t>77 9971-0047</t>
  </si>
  <si>
    <t>gw enxovais</t>
  </si>
  <si>
    <t>1699208-8719</t>
  </si>
  <si>
    <t>Logo</t>
  </si>
  <si>
    <t>Casa de Repouso Padre Eustáquio 4</t>
  </si>
  <si>
    <t xml:space="preserve"> 34 9197-0799</t>
  </si>
  <si>
    <t>cida corretora de imóveis</t>
  </si>
  <si>
    <t>81 9655-8092</t>
  </si>
  <si>
    <t>KRSTRANS</t>
  </si>
  <si>
    <t>11 93492-7179</t>
  </si>
  <si>
    <t>Flow</t>
  </si>
  <si>
    <t>Santo Oculos</t>
  </si>
  <si>
    <t xml:space="preserve"> 34 9866-6000</t>
  </si>
  <si>
    <t xml:space="preserve">(Mel) </t>
  </si>
  <si>
    <t xml:space="preserve">arcoplan 1 </t>
  </si>
  <si>
    <t>61 9975-6146</t>
  </si>
  <si>
    <t xml:space="preserve">Dito 02 </t>
  </si>
  <si>
    <t xml:space="preserve"> 49 9920-3679</t>
  </si>
  <si>
    <t xml:space="preserve">DOM COKITTO (personalizar) </t>
  </si>
  <si>
    <t>27 99520-9250</t>
  </si>
  <si>
    <t>Vila imperio 02</t>
  </si>
  <si>
    <t>21 99667-4366</t>
  </si>
  <si>
    <t xml:space="preserve">Camera e net (personalização) </t>
  </si>
  <si>
    <t xml:space="preserve"> 11 98495-1530</t>
  </si>
  <si>
    <t>Brazilian Fitnes</t>
  </si>
  <si>
    <t>1 843 568-3725</t>
  </si>
  <si>
    <t>empório monte castelo</t>
  </si>
  <si>
    <t>24 99881-5367</t>
  </si>
  <si>
    <t xml:space="preserve">agenciabike </t>
  </si>
  <si>
    <t>35 9137-0805</t>
  </si>
  <si>
    <t xml:space="preserve">Pc Cartuchos </t>
  </si>
  <si>
    <t xml:space="preserve"> 91 8182-6256</t>
  </si>
  <si>
    <t>DEOCLIDES MACEDO PREFEITO</t>
  </si>
  <si>
    <t>99 8216-1833</t>
  </si>
  <si>
    <t>3D NATAL</t>
  </si>
  <si>
    <t>KRSTRANS 2</t>
  </si>
  <si>
    <t>Post</t>
  </si>
  <si>
    <t>RONALDO DIAS - POST</t>
  </si>
  <si>
    <t>Elite Artes Marciais</t>
  </si>
  <si>
    <t>65 9228-5892</t>
  </si>
  <si>
    <t>nf - 7186</t>
  </si>
  <si>
    <r>
      <rPr>
        <rFont val="Arial"/>
        <color theme="1"/>
      </rPr>
      <t>Sinal System -</t>
    </r>
    <r>
      <rPr>
        <rFont val="Arial"/>
        <color rgb="FFFFFF00"/>
      </rPr>
      <t xml:space="preserve"> </t>
    </r>
  </si>
  <si>
    <t>11 96252-4007</t>
  </si>
  <si>
    <t xml:space="preserve">Paulo Guimarães 3 </t>
  </si>
  <si>
    <t>61 8144-3436</t>
  </si>
  <si>
    <t>Balneário Clube</t>
  </si>
  <si>
    <t>91 8357-5290</t>
  </si>
  <si>
    <t>3D Premium</t>
  </si>
  <si>
    <t>Sinal System 1</t>
  </si>
  <si>
    <t>PACOTE</t>
  </si>
  <si>
    <t>Kae Kar 4</t>
  </si>
  <si>
    <t>67 9166-4568</t>
  </si>
  <si>
    <t>Caminhos Samarco 4</t>
  </si>
  <si>
    <t>64 9298-3359</t>
  </si>
  <si>
    <t>Caminhos Samarco 5</t>
  </si>
  <si>
    <t>pago</t>
  </si>
  <si>
    <t xml:space="preserve">Instalar postes 02 (natal) </t>
  </si>
  <si>
    <t xml:space="preserve"> 49 9993-6276</t>
  </si>
  <si>
    <t xml:space="preserve">Mizzu (Locução) </t>
  </si>
  <si>
    <t>84 8804-9040</t>
  </si>
  <si>
    <t>practice 2</t>
  </si>
  <si>
    <t>11 94739-5135</t>
  </si>
  <si>
    <t>Dr. Egidio Martorano</t>
  </si>
  <si>
    <t>48 9982-3790</t>
  </si>
  <si>
    <t>Vintimtim</t>
  </si>
  <si>
    <t>86 9925-2502</t>
  </si>
  <si>
    <t xml:space="preserve">Roger </t>
  </si>
  <si>
    <t>Pedrina</t>
  </si>
  <si>
    <t>11 95054-2425</t>
  </si>
  <si>
    <t>LUKEL AR CONDICIONADO</t>
  </si>
  <si>
    <t>21 98582-7442</t>
  </si>
  <si>
    <t>Biomar Marina Natal</t>
  </si>
  <si>
    <t>41 9972-7118</t>
  </si>
  <si>
    <t>Sinal System 2</t>
  </si>
  <si>
    <t>\</t>
  </si>
  <si>
    <t>S10 Seguros 2</t>
  </si>
  <si>
    <t xml:space="preserve"> 71 8290-1132</t>
  </si>
  <si>
    <t>nf 7249</t>
  </si>
  <si>
    <t>Tampinhas do amor</t>
  </si>
  <si>
    <t>66 9255-9887</t>
  </si>
  <si>
    <t>Nossa Casa Restaurante e Pizzaria</t>
  </si>
  <si>
    <t>21 96522-4023</t>
  </si>
  <si>
    <t xml:space="preserve">Hora Polímeros 2 (personalização) </t>
  </si>
  <si>
    <t xml:space="preserve">3D </t>
  </si>
  <si>
    <t>Art Local Móveis Natal</t>
  </si>
  <si>
    <t>13 98865-3894</t>
  </si>
  <si>
    <t>S10 Seguros 3</t>
  </si>
  <si>
    <t xml:space="preserve">GR Informática </t>
  </si>
  <si>
    <t>94 8112-0797</t>
  </si>
  <si>
    <t xml:space="preserve">Dp Soluções Têsteix </t>
  </si>
  <si>
    <t>47 9112-0686</t>
  </si>
  <si>
    <t xml:space="preserve"> TRADE PAPELARIA</t>
  </si>
  <si>
    <t>73 8184-0733</t>
  </si>
  <si>
    <t>F</t>
  </si>
  <si>
    <t>Lig Seg 2</t>
  </si>
  <si>
    <t>79 9880-4060</t>
  </si>
  <si>
    <t xml:space="preserve"> Refri Auto</t>
  </si>
  <si>
    <t>15 99700-3520</t>
  </si>
  <si>
    <t xml:space="preserve"> Mark’s Engenharia 2</t>
  </si>
  <si>
    <t xml:space="preserve"> 91 9137-2010</t>
  </si>
  <si>
    <t>Heinkell Agronegócio</t>
  </si>
  <si>
    <t>27 99948-6998</t>
  </si>
  <si>
    <t>Airton (personalização)</t>
  </si>
  <si>
    <t>13 99682-1873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</si>
</sst>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dd/mm/yyyy"/>
    <numFmt numFmtId="167" formatCode="[$R$ ]#,##0.00"/>
    <numFmt numFmtId="168" formatCode="&quot;R$&quot;\ #,##0.00;[Red]\-&quot;R$&quot;\ #,##0.00"/>
    <numFmt numFmtId="169" formatCode="[$R$]#,##0.00"/>
  </numFmts>
  <fonts count="25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3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rgb="FFFFFFFF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sz val="10.0"/>
      <color theme="1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  <font>
      <sz val="10.0"/>
      <color rgb="FF3C4043"/>
      <name val="Arial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color rgb="FF212529"/>
      <name val="Archivo"/>
    </font>
    <font>
      <sz val="11.0"/>
      <color rgb="FF3C4043"/>
      <name val="Archivo"/>
    </font>
  </fonts>
  <fills count="2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21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3" fontId="4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4" fillId="5" fontId="5" numFmtId="0" xfId="0" applyAlignment="1" applyBorder="1" applyFill="1" applyFont="1">
      <alignment vertical="bottom"/>
    </xf>
    <xf borderId="7" fillId="5" fontId="5" numFmtId="0" xfId="0" applyAlignment="1" applyBorder="1" applyFont="1">
      <alignment vertical="bottom"/>
    </xf>
    <xf borderId="0" fillId="6" fontId="3" numFmtId="0" xfId="0" applyAlignment="1" applyFill="1" applyFont="1">
      <alignment vertical="bottom"/>
    </xf>
    <xf borderId="7" fillId="6" fontId="3" numFmtId="164" xfId="0" applyAlignment="1" applyBorder="1" applyFont="1" applyNumberFormat="1">
      <alignment horizontal="center" readingOrder="0" vertical="bottom"/>
    </xf>
    <xf borderId="7" fillId="6" fontId="6" numFmtId="165" xfId="0" applyAlignment="1" applyBorder="1" applyFont="1" applyNumberFormat="1">
      <alignment horizontal="right" readingOrder="0" vertical="bottom"/>
    </xf>
    <xf borderId="7" fillId="6" fontId="3" numFmtId="165" xfId="0" applyAlignment="1" applyBorder="1" applyFont="1" applyNumberFormat="1">
      <alignment horizontal="right" vertical="bottom"/>
    </xf>
    <xf borderId="0" fillId="6" fontId="3" numFmtId="165" xfId="0" applyAlignment="1" applyFont="1" applyNumberFormat="1">
      <alignment vertical="bottom"/>
    </xf>
    <xf borderId="7" fillId="6" fontId="3" numFmtId="165" xfId="0" applyAlignment="1" applyBorder="1" applyFont="1" applyNumberFormat="1">
      <alignment horizontal="right" readingOrder="0" vertical="bottom"/>
    </xf>
    <xf borderId="7" fillId="0" fontId="7" numFmtId="0" xfId="0" applyAlignment="1" applyBorder="1" applyFont="1">
      <alignment vertical="bottom"/>
    </xf>
    <xf borderId="7" fillId="7" fontId="7" numFmtId="165" xfId="0" applyAlignment="1" applyBorder="1" applyFill="1" applyFont="1" applyNumberFormat="1">
      <alignment horizontal="right" vertical="bottom"/>
    </xf>
    <xf borderId="8" fillId="8" fontId="3" numFmtId="165" xfId="0" applyAlignment="1" applyBorder="1" applyFill="1" applyFont="1" applyNumberFormat="1">
      <alignment horizontal="right" vertical="bottom"/>
    </xf>
    <xf borderId="2" fillId="5" fontId="5" numFmtId="0" xfId="0" applyAlignment="1" applyBorder="1" applyFont="1">
      <alignment vertical="bottom"/>
    </xf>
    <xf borderId="7" fillId="6" fontId="3" numFmtId="0" xfId="0" applyAlignment="1" applyBorder="1" applyFont="1">
      <alignment vertical="bottom"/>
    </xf>
    <xf borderId="7" fillId="6" fontId="3" numFmtId="165" xfId="0" applyAlignment="1" applyBorder="1" applyFont="1" applyNumberFormat="1">
      <alignment vertical="bottom"/>
    </xf>
    <xf borderId="7" fillId="4" fontId="3" numFmtId="0" xfId="0" applyAlignment="1" applyBorder="1" applyFont="1">
      <alignment vertical="bottom"/>
    </xf>
    <xf borderId="7" fillId="4" fontId="3" numFmtId="165" xfId="0" applyAlignment="1" applyBorder="1" applyFont="1" applyNumberFormat="1">
      <alignment horizontal="right" vertical="bottom"/>
    </xf>
    <xf borderId="0" fillId="4" fontId="3" numFmtId="165" xfId="0" applyAlignment="1" applyFont="1" applyNumberFormat="1">
      <alignment vertical="bottom"/>
    </xf>
    <xf borderId="7" fillId="4" fontId="3" numFmtId="166" xfId="0" applyAlignment="1" applyBorder="1" applyFont="1" applyNumberFormat="1">
      <alignment vertical="bottom"/>
    </xf>
    <xf borderId="7" fillId="4" fontId="3" numFmtId="165" xfId="0" applyAlignment="1" applyBorder="1" applyFont="1" applyNumberFormat="1">
      <alignment vertical="bottom"/>
    </xf>
    <xf borderId="7" fillId="0" fontId="7" numFmtId="165" xfId="0" applyAlignment="1" applyBorder="1" applyFont="1" applyNumberFormat="1">
      <alignment horizontal="right" vertical="bottom"/>
    </xf>
    <xf borderId="0" fillId="9" fontId="7" numFmtId="165" xfId="0" applyAlignment="1" applyFill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7" fillId="0" fontId="3" numFmtId="165" xfId="0" applyAlignment="1" applyBorder="1" applyFont="1" applyNumberFormat="1">
      <alignment vertical="bottom"/>
    </xf>
    <xf borderId="0" fillId="10" fontId="3" numFmtId="165" xfId="0" applyAlignment="1" applyFill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4" fontId="3" numFmtId="0" xfId="0" applyAlignment="1" applyBorder="1" applyFont="1">
      <alignment vertical="bottom"/>
    </xf>
    <xf borderId="8" fillId="4" fontId="3" numFmtId="165" xfId="0" applyAlignment="1" applyBorder="1" applyFont="1" applyNumberFormat="1">
      <alignment vertical="bottom"/>
    </xf>
    <xf borderId="10" fillId="3" fontId="3" numFmtId="0" xfId="0" applyAlignment="1" applyBorder="1" applyFont="1">
      <alignment vertical="bottom"/>
    </xf>
    <xf borderId="10" fillId="5" fontId="3" numFmtId="165" xfId="0" applyAlignment="1" applyBorder="1" applyFont="1" applyNumberFormat="1">
      <alignment vertical="bottom"/>
    </xf>
    <xf borderId="0" fillId="11" fontId="3" numFmtId="165" xfId="0" applyAlignment="1" applyFill="1" applyFont="1" applyNumberFormat="1">
      <alignment vertical="bottom"/>
    </xf>
    <xf borderId="11" fillId="3" fontId="5" numFmtId="165" xfId="0" applyAlignment="1" applyBorder="1" applyFont="1" applyNumberFormat="1">
      <alignment vertical="bottom"/>
    </xf>
    <xf borderId="7" fillId="5" fontId="5" numFmtId="165" xfId="0" applyAlignment="1" applyBorder="1" applyFont="1" applyNumberFormat="1">
      <alignment horizontal="right" vertical="bottom"/>
    </xf>
    <xf borderId="7" fillId="5" fontId="8" numFmtId="165" xfId="0" applyAlignment="1" applyBorder="1" applyFont="1" applyNumberFormat="1">
      <alignment horizontal="right" vertical="bottom"/>
    </xf>
    <xf borderId="7" fillId="12" fontId="3" numFmtId="0" xfId="0" applyAlignment="1" applyBorder="1" applyFill="1" applyFont="1">
      <alignment readingOrder="0" vertical="bottom"/>
    </xf>
    <xf borderId="7" fillId="6" fontId="3" numFmtId="165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6" fontId="3" numFmtId="167" xfId="0" applyAlignment="1" applyFont="1" applyNumberFormat="1">
      <alignment vertical="bottom"/>
    </xf>
    <xf borderId="0" fillId="6" fontId="3" numFmtId="167" xfId="0" applyAlignment="1" applyFont="1" applyNumberFormat="1">
      <alignment vertical="bottom"/>
    </xf>
    <xf borderId="4" fillId="13" fontId="9" numFmtId="0" xfId="0" applyAlignment="1" applyBorder="1" applyFill="1" applyFont="1">
      <alignment horizontal="center" vertical="bottom"/>
    </xf>
    <xf borderId="4" fillId="14" fontId="10" numFmtId="0" xfId="0" applyAlignment="1" applyBorder="1" applyFill="1" applyFont="1">
      <alignment horizontal="center" vertical="bottom"/>
    </xf>
    <xf borderId="12" fillId="15" fontId="11" numFmtId="165" xfId="0" applyAlignment="1" applyBorder="1" applyFill="1" applyFont="1" applyNumberForma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0" fillId="6" fontId="3" numFmtId="168" xfId="0" applyAlignment="1" applyFont="1" applyNumberFormat="1">
      <alignment vertical="bottom"/>
    </xf>
    <xf borderId="1" fillId="0" fontId="2" numFmtId="0" xfId="0" applyBorder="1" applyFont="1"/>
    <xf borderId="7" fillId="5" fontId="12" numFmtId="0" xfId="0" applyAlignment="1" applyBorder="1" applyFont="1">
      <alignment horizontal="center" vertical="bottom"/>
    </xf>
    <xf borderId="7" fillId="5" fontId="12" numFmtId="165" xfId="0" applyAlignment="1" applyBorder="1" applyFont="1" applyNumberFormat="1">
      <alignment horizontal="center" vertical="bottom"/>
    </xf>
    <xf borderId="7" fillId="5" fontId="12" numFmtId="165" xfId="0" applyAlignment="1" applyBorder="1" applyFont="1" applyNumberFormat="1">
      <alignment vertical="bottom"/>
    </xf>
    <xf borderId="3" fillId="16" fontId="12" numFmtId="0" xfId="0" applyAlignment="1" applyBorder="1" applyFill="1" applyFont="1">
      <alignment horizontal="center" vertical="bottom"/>
    </xf>
    <xf borderId="3" fillId="12" fontId="12" numFmtId="0" xfId="0" applyAlignment="1" applyBorder="1" applyFont="1">
      <alignment horizontal="center" vertical="bottom"/>
    </xf>
    <xf borderId="3" fillId="17" fontId="12" numFmtId="0" xfId="0" applyAlignment="1" applyBorder="1" applyFill="1" applyFont="1">
      <alignment horizontal="center" readingOrder="0" vertical="bottom"/>
    </xf>
    <xf borderId="3" fillId="18" fontId="12" numFmtId="0" xfId="0" applyAlignment="1" applyBorder="1" applyFill="1" applyFont="1">
      <alignment horizontal="center" readingOrder="0" vertical="bottom"/>
    </xf>
    <xf borderId="3" fillId="19" fontId="13" numFmtId="0" xfId="0" applyAlignment="1" applyBorder="1" applyFill="1" applyFont="1">
      <alignment horizontal="center" vertical="bottom"/>
    </xf>
    <xf borderId="7" fillId="0" fontId="3" numFmtId="0" xfId="0" applyAlignment="1" applyBorder="1" applyFont="1">
      <alignment readingOrder="0" vertical="bottom"/>
    </xf>
    <xf borderId="3" fillId="6" fontId="3" numFmtId="165" xfId="0" applyAlignment="1" applyBorder="1" applyFont="1" applyNumberFormat="1">
      <alignment vertical="bottom"/>
    </xf>
    <xf borderId="3" fillId="6" fontId="3" numFmtId="0" xfId="0" applyAlignment="1" applyBorder="1" applyFont="1">
      <alignment vertical="bottom"/>
    </xf>
    <xf borderId="7" fillId="6" fontId="3" numFmtId="0" xfId="0" applyAlignment="1" applyBorder="1" applyFont="1">
      <alignment readingOrder="0" vertical="bottom"/>
    </xf>
    <xf borderId="3" fillId="16" fontId="3" numFmtId="168" xfId="0" applyAlignment="1" applyBorder="1" applyFont="1" applyNumberFormat="1">
      <alignment vertical="bottom"/>
    </xf>
    <xf borderId="3" fillId="12" fontId="3" numFmtId="167" xfId="0" applyAlignment="1" applyBorder="1" applyFont="1" applyNumberFormat="1">
      <alignment vertical="bottom"/>
    </xf>
    <xf borderId="3" fillId="17" fontId="3" numFmtId="167" xfId="0" applyAlignment="1" applyBorder="1" applyFont="1" applyNumberFormat="1">
      <alignment readingOrder="0" vertical="bottom"/>
    </xf>
    <xf borderId="3" fillId="18" fontId="3" numFmtId="167" xfId="0" applyAlignment="1" applyBorder="1" applyFont="1" applyNumberFormat="1">
      <alignment readingOrder="0" vertical="bottom"/>
    </xf>
    <xf borderId="7" fillId="0" fontId="3" numFmtId="165" xfId="0" applyAlignment="1" applyBorder="1" applyFont="1" applyNumberFormat="1">
      <alignment readingOrder="0" vertical="bottom"/>
    </xf>
    <xf borderId="7" fillId="0" fontId="3" numFmtId="0" xfId="0" applyAlignment="1" applyBorder="1" applyFont="1">
      <alignment horizontal="center" readingOrder="0" vertical="bottom"/>
    </xf>
    <xf borderId="7" fillId="6" fontId="3" numFmtId="0" xfId="0" applyAlignment="1" applyBorder="1" applyFont="1">
      <alignment horizontal="center" readingOrder="0" vertical="bottom"/>
    </xf>
    <xf borderId="3" fillId="17" fontId="3" numFmtId="167" xfId="0" applyAlignment="1" applyBorder="1" applyFont="1" applyNumberFormat="1">
      <alignment vertical="bottom"/>
    </xf>
    <xf borderId="0" fillId="20" fontId="14" numFmtId="0" xfId="0" applyAlignment="1" applyFill="1" applyFont="1">
      <alignment horizontal="center" vertical="bottom"/>
    </xf>
    <xf borderId="7" fillId="6" fontId="15" numFmtId="0" xfId="0" applyAlignment="1" applyBorder="1" applyFont="1">
      <alignment horizontal="center" readingOrder="0" vertical="bottom"/>
    </xf>
    <xf borderId="7" fillId="0" fontId="10" numFmtId="168" xfId="0" applyAlignment="1" applyBorder="1" applyFont="1" applyNumberFormat="1">
      <alignment horizontal="right" vertical="bottom"/>
    </xf>
    <xf borderId="7" fillId="16" fontId="3" numFmtId="168" xfId="0" applyAlignment="1" applyBorder="1" applyFont="1" applyNumberFormat="1">
      <alignment vertical="bottom"/>
    </xf>
    <xf borderId="3" fillId="18" fontId="3" numFmtId="167" xfId="0" applyAlignment="1" applyBorder="1" applyFont="1" applyNumberFormat="1">
      <alignment vertical="bottom"/>
    </xf>
    <xf borderId="7" fillId="6" fontId="10" numFmtId="167" xfId="0" applyAlignment="1" applyBorder="1" applyFont="1" applyNumberFormat="1">
      <alignment horizontal="right" vertical="bottom"/>
    </xf>
    <xf borderId="7" fillId="9" fontId="16" numFmtId="165" xfId="0" applyAlignment="1" applyBorder="1" applyFont="1" applyNumberFormat="1">
      <alignment horizontal="center" vertical="bottom"/>
    </xf>
    <xf borderId="7" fillId="3" fontId="17" numFmtId="165" xfId="0" applyAlignment="1" applyBorder="1" applyFont="1" applyNumberFormat="1">
      <alignment horizontal="right" vertical="bottom"/>
    </xf>
    <xf borderId="0" fillId="12" fontId="3" numFmtId="167" xfId="0" applyAlignment="1" applyFont="1" applyNumberFormat="1">
      <alignment vertical="bottom"/>
    </xf>
    <xf borderId="0" fillId="17" fontId="3" numFmtId="167" xfId="0" applyAlignment="1" applyFont="1" applyNumberFormat="1">
      <alignment vertical="bottom"/>
    </xf>
    <xf borderId="0" fillId="18" fontId="3" numFmtId="167" xfId="0" applyAlignment="1" applyFont="1" applyNumberFormat="1">
      <alignment vertical="bottom"/>
    </xf>
    <xf borderId="7" fillId="12" fontId="3" numFmtId="167" xfId="0" applyAlignment="1" applyBorder="1" applyFont="1" applyNumberFormat="1">
      <alignment vertical="bottom"/>
    </xf>
    <xf borderId="7" fillId="17" fontId="3" numFmtId="167" xfId="0" applyAlignment="1" applyBorder="1" applyFont="1" applyNumberFormat="1">
      <alignment vertical="bottom"/>
    </xf>
    <xf borderId="7" fillId="18" fontId="3" numFmtId="167" xfId="0" applyAlignment="1" applyBorder="1" applyFont="1" applyNumberFormat="1">
      <alignment vertical="bottom"/>
    </xf>
    <xf borderId="3" fillId="16" fontId="3" numFmtId="165" xfId="0" applyAlignment="1" applyBorder="1" applyFont="1" applyNumberFormat="1">
      <alignment vertical="bottom"/>
    </xf>
    <xf borderId="3" fillId="6" fontId="3" numFmtId="166" xfId="0" applyAlignment="1" applyBorder="1" applyFont="1" applyNumberFormat="1">
      <alignment vertical="bottom"/>
    </xf>
    <xf borderId="7" fillId="16" fontId="3" numFmtId="165" xfId="0" applyAlignment="1" applyBorder="1" applyFont="1" applyNumberFormat="1">
      <alignment vertical="bottom"/>
    </xf>
    <xf borderId="6" fillId="6" fontId="3" numFmtId="164" xfId="0" applyAlignment="1" applyBorder="1" applyFont="1" applyNumberFormat="1">
      <alignment vertical="bottom"/>
    </xf>
    <xf borderId="7" fillId="6" fontId="3" numFmtId="164" xfId="0" applyAlignment="1" applyBorder="1" applyFont="1" applyNumberFormat="1">
      <alignment vertical="bottom"/>
    </xf>
    <xf borderId="7" fillId="16" fontId="3" numFmtId="169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6" fontId="3" numFmtId="0" xfId="0" applyAlignment="1" applyBorder="1" applyFont="1">
      <alignment vertical="bottom"/>
    </xf>
    <xf borderId="16" fillId="6" fontId="3" numFmtId="0" xfId="0" applyAlignment="1" applyBorder="1" applyFont="1">
      <alignment vertical="bottom"/>
    </xf>
    <xf borderId="17" fillId="6" fontId="3" numFmtId="0" xfId="0" applyAlignment="1" applyBorder="1" applyFont="1">
      <alignment vertical="bottom"/>
    </xf>
    <xf borderId="0" fillId="19" fontId="3" numFmtId="0" xfId="0" applyAlignment="1" applyFont="1">
      <alignment vertical="bottom"/>
    </xf>
    <xf borderId="0" fillId="19" fontId="3" numFmtId="167" xfId="0" applyAlignment="1" applyFont="1" applyNumberFormat="1">
      <alignment vertical="bottom"/>
    </xf>
    <xf borderId="18" fillId="6" fontId="3" numFmtId="0" xfId="0" applyAlignment="1" applyBorder="1" applyFont="1">
      <alignment vertical="bottom"/>
    </xf>
    <xf borderId="19" fillId="6" fontId="3" numFmtId="0" xfId="0" applyAlignment="1" applyBorder="1" applyFont="1">
      <alignment vertical="bottom"/>
    </xf>
    <xf borderId="20" fillId="6" fontId="3" numFmtId="0" xfId="0" applyAlignment="1" applyBorder="1" applyFont="1">
      <alignment vertical="bottom"/>
    </xf>
    <xf borderId="7" fillId="21" fontId="12" numFmtId="165" xfId="0" applyAlignment="1" applyBorder="1" applyFill="1" applyFont="1" applyNumberFormat="1">
      <alignment horizontal="center" vertical="bottom"/>
    </xf>
    <xf borderId="16" fillId="0" fontId="3" numFmtId="0" xfId="0" applyAlignment="1" applyBorder="1" applyFont="1">
      <alignment vertical="bottom"/>
    </xf>
    <xf borderId="0" fillId="19" fontId="3" numFmtId="168" xfId="0" applyAlignment="1" applyFont="1" applyNumberFormat="1">
      <alignment vertical="bottom"/>
    </xf>
    <xf borderId="0" fillId="19" fontId="3" numFmtId="165" xfId="0" applyAlignment="1" applyFont="1" applyNumberFormat="1">
      <alignment vertical="bottom"/>
    </xf>
    <xf borderId="7" fillId="0" fontId="16" numFmtId="165" xfId="0" applyAlignment="1" applyBorder="1" applyFont="1" applyNumberFormat="1">
      <alignment horizontal="center" vertical="bottom"/>
    </xf>
    <xf borderId="7" fillId="0" fontId="16" numFmtId="167" xfId="0" applyAlignment="1" applyBorder="1" applyFont="1" applyNumberFormat="1">
      <alignment horizontal="center" vertical="bottom"/>
    </xf>
    <xf borderId="7" fillId="7" fontId="3" numFmtId="165" xfId="0" applyAlignment="1" applyBorder="1" applyFont="1" applyNumberFormat="1">
      <alignment vertical="bottom"/>
    </xf>
    <xf borderId="0" fillId="7" fontId="3" numFmtId="165" xfId="0" applyAlignment="1" applyFont="1" applyNumberFormat="1">
      <alignment vertical="bottom"/>
    </xf>
    <xf borderId="7" fillId="17" fontId="14" numFmtId="165" xfId="0" applyAlignment="1" applyBorder="1" applyFont="1" applyNumberFormat="1">
      <alignment horizontal="center" vertical="bottom"/>
    </xf>
    <xf borderId="0" fillId="7" fontId="14" numFmtId="165" xfId="0" applyAlignment="1" applyFont="1" applyNumberFormat="1">
      <alignment horizontal="center" vertical="bottom"/>
    </xf>
    <xf borderId="0" fillId="0" fontId="18" numFmtId="0" xfId="0" applyAlignment="1" applyFont="1">
      <alignment vertical="bottom"/>
    </xf>
    <xf borderId="0" fillId="0" fontId="16" numFmtId="167" xfId="0" applyAlignment="1" applyFont="1" applyNumberFormat="1">
      <alignment horizontal="center" vertical="bottom"/>
    </xf>
    <xf borderId="7" fillId="18" fontId="14" numFmtId="165" xfId="0" applyAlignment="1" applyBorder="1" applyFont="1" applyNumberFormat="1">
      <alignment horizontal="center" readingOrder="0" vertical="bottom"/>
    </xf>
    <xf borderId="7" fillId="0" fontId="10" numFmtId="165" xfId="0" applyAlignment="1" applyBorder="1" applyFont="1" applyNumberFormat="1">
      <alignment horizontal="right" vertical="bottom"/>
    </xf>
    <xf borderId="0" fillId="22" fontId="18" numFmtId="0" xfId="0" applyAlignment="1" applyFill="1" applyFont="1">
      <alignment vertical="bottom"/>
    </xf>
    <xf borderId="7" fillId="23" fontId="10" numFmtId="165" xfId="0" applyAlignment="1" applyBorder="1" applyFill="1" applyFont="1" applyNumberFormat="1">
      <alignment horizontal="right" vertical="bottom"/>
    </xf>
    <xf borderId="7" fillId="9" fontId="3" numFmtId="0" xfId="0" applyAlignment="1" applyBorder="1" applyFont="1">
      <alignment readingOrder="0" vertical="bottom"/>
    </xf>
    <xf borderId="3" fillId="16" fontId="3" numFmtId="168" xfId="0" applyAlignment="1" applyBorder="1" applyFont="1" applyNumberFormat="1">
      <alignment readingOrder="0" vertical="bottom"/>
    </xf>
    <xf borderId="7" fillId="24" fontId="3" numFmtId="165" xfId="0" applyAlignment="1" applyBorder="1" applyFill="1" applyFont="1" applyNumberFormat="1">
      <alignment readingOrder="0" vertical="bottom"/>
    </xf>
    <xf borderId="7" fillId="17" fontId="14" numFmtId="165" xfId="0" applyAlignment="1" applyBorder="1" applyFont="1" applyNumberFormat="1">
      <alignment horizontal="center" readingOrder="0" vertical="bottom"/>
    </xf>
    <xf borderId="3" fillId="12" fontId="3" numFmtId="167" xfId="0" applyAlignment="1" applyBorder="1" applyFont="1" applyNumberFormat="1">
      <alignment readingOrder="0" vertical="bottom"/>
    </xf>
    <xf borderId="7" fillId="9" fontId="3" numFmtId="0" xfId="0" applyAlignment="1" applyBorder="1" applyFont="1">
      <alignment horizontal="center" readingOrder="0" vertical="bottom"/>
    </xf>
    <xf borderId="3" fillId="0" fontId="3" numFmtId="165" xfId="0" applyAlignment="1" applyBorder="1" applyFont="1" applyNumberFormat="1">
      <alignment vertical="bottom"/>
    </xf>
    <xf borderId="7" fillId="0" fontId="19" numFmtId="0" xfId="0" applyAlignment="1" applyBorder="1" applyFont="1">
      <alignment horizontal="center" readingOrder="0"/>
    </xf>
    <xf borderId="7" fillId="6" fontId="19" numFmtId="0" xfId="0" applyAlignment="1" applyBorder="1" applyFont="1">
      <alignment horizontal="center" readingOrder="0"/>
    </xf>
    <xf borderId="7" fillId="5" fontId="20" numFmtId="165" xfId="0" applyAlignment="1" applyBorder="1" applyFont="1" applyNumberFormat="1">
      <alignment readingOrder="0" vertical="bottom"/>
    </xf>
    <xf borderId="7" fillId="5" fontId="3" numFmtId="165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7" fillId="16" fontId="3" numFmtId="168" xfId="0" applyAlignment="1" applyBorder="1" applyFont="1" applyNumberFormat="1">
      <alignment readingOrder="0" vertical="bottom"/>
    </xf>
    <xf borderId="7" fillId="9" fontId="21" numFmtId="0" xfId="0" applyAlignment="1" applyBorder="1" applyFont="1">
      <alignment horizontal="center" readingOrder="0"/>
    </xf>
    <xf borderId="7" fillId="9" fontId="22" numFmtId="0" xfId="0" applyAlignment="1" applyBorder="1" applyFont="1">
      <alignment horizontal="center" readingOrder="0"/>
    </xf>
    <xf borderId="7" fillId="6" fontId="20" numFmtId="0" xfId="0" applyAlignment="1" applyBorder="1" applyFont="1">
      <alignment horizontal="center" readingOrder="0"/>
    </xf>
    <xf borderId="0" fillId="6" fontId="3" numFmtId="0" xfId="0" applyAlignment="1" applyFont="1">
      <alignment horizontal="center" vertical="bottom"/>
    </xf>
    <xf borderId="7" fillId="6" fontId="3" numFmtId="0" xfId="0" applyAlignment="1" applyBorder="1" applyFont="1">
      <alignment horizontal="center" vertical="bottom"/>
    </xf>
    <xf borderId="7" fillId="6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3" fillId="6" fontId="3" numFmtId="0" xfId="0" applyAlignment="1" applyBorder="1" applyFont="1">
      <alignment readingOrder="0" vertical="bottom"/>
    </xf>
    <xf borderId="0" fillId="6" fontId="3" numFmtId="167" xfId="0" applyAlignment="1" applyFont="1" applyNumberFormat="1">
      <alignment horizontal="center" vertical="bottom"/>
    </xf>
    <xf borderId="3" fillId="12" fontId="3" numFmtId="167" xfId="0" applyAlignment="1" applyBorder="1" applyFont="1" applyNumberFormat="1">
      <alignment horizontal="center" readingOrder="0" vertical="bottom"/>
    </xf>
    <xf borderId="3" fillId="12" fontId="3" numFmtId="167" xfId="0" applyAlignment="1" applyBorder="1" applyFont="1" applyNumberFormat="1">
      <alignment horizontal="center" vertical="bottom"/>
    </xf>
    <xf borderId="0" fillId="12" fontId="3" numFmtId="167" xfId="0" applyAlignment="1" applyFont="1" applyNumberFormat="1">
      <alignment horizontal="center" vertical="bottom"/>
    </xf>
    <xf borderId="7" fillId="12" fontId="3" numFmtId="167" xfId="0" applyAlignment="1" applyBorder="1" applyFont="1" applyNumberFormat="1">
      <alignment horizontal="center" vertical="bottom"/>
    </xf>
    <xf borderId="0" fillId="19" fontId="3" numFmtId="167" xfId="0" applyAlignment="1" applyFont="1" applyNumberFormat="1">
      <alignment horizontal="center" vertical="bottom"/>
    </xf>
    <xf borderId="7" fillId="9" fontId="6" numFmtId="0" xfId="0" applyAlignment="1" applyBorder="1" applyFont="1">
      <alignment horizontal="center" readingOrder="0"/>
    </xf>
    <xf borderId="7" fillId="6" fontId="16" numFmtId="0" xfId="0" applyAlignment="1" applyBorder="1" applyFont="1">
      <alignment horizontal="center" readingOrder="0" vertical="bottom"/>
    </xf>
    <xf borderId="0" fillId="6" fontId="3" numFmtId="167" xfId="0" applyAlignment="1" applyFont="1" applyNumberFormat="1">
      <alignment horizontal="center" vertical="bottom"/>
    </xf>
    <xf borderId="3" fillId="16" fontId="3" numFmtId="168" xfId="0" applyAlignment="1" applyBorder="1" applyFont="1" applyNumberFormat="1">
      <alignment horizontal="center" vertical="bottom"/>
    </xf>
    <xf borderId="7" fillId="0" fontId="16" numFmtId="0" xfId="0" applyAlignment="1" applyBorder="1" applyFont="1">
      <alignment horizontal="center" readingOrder="0" vertical="bottom"/>
    </xf>
    <xf borderId="7" fillId="9" fontId="20" numFmtId="0" xfId="0" applyAlignment="1" applyBorder="1" applyFont="1">
      <alignment horizontal="center" readingOrder="0" vertical="bottom"/>
    </xf>
    <xf borderId="7" fillId="16" fontId="3" numFmtId="168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3" fillId="16" fontId="3" numFmtId="165" xfId="0" applyAlignment="1" applyBorder="1" applyFont="1" applyNumberFormat="1">
      <alignment horizontal="center" vertical="bottom"/>
    </xf>
    <xf borderId="7" fillId="16" fontId="3" numFmtId="165" xfId="0" applyAlignment="1" applyBorder="1" applyFont="1" applyNumberFormat="1">
      <alignment horizontal="center" vertical="bottom"/>
    </xf>
    <xf borderId="7" fillId="16" fontId="3" numFmtId="169" xfId="0" applyAlignment="1" applyBorder="1" applyFont="1" applyNumberFormat="1">
      <alignment horizontal="center" vertical="bottom"/>
    </xf>
    <xf borderId="0" fillId="19" fontId="3" numFmtId="0" xfId="0" applyAlignment="1" applyFont="1">
      <alignment horizontal="center" vertical="bottom"/>
    </xf>
    <xf borderId="0" fillId="19" fontId="3" numFmtId="168" xfId="0" applyAlignment="1" applyFont="1" applyNumberFormat="1">
      <alignment horizontal="center" vertical="bottom"/>
    </xf>
    <xf borderId="0" fillId="19" fontId="3" numFmtId="165" xfId="0" applyAlignment="1" applyFont="1" applyNumberFormat="1">
      <alignment horizontal="center" vertical="bottom"/>
    </xf>
    <xf borderId="7" fillId="9" fontId="23" numFmtId="0" xfId="0" applyAlignment="1" applyBorder="1" applyFont="1">
      <alignment horizontal="center" readingOrder="0" vertical="bottom"/>
    </xf>
    <xf borderId="7" fillId="6" fontId="24" numFmtId="0" xfId="0" applyAlignment="1" applyBorder="1" applyFont="1">
      <alignment horizontal="center" readingOrder="0"/>
    </xf>
    <xf borderId="7" fillId="24" fontId="20" numFmtId="165" xfId="0" applyAlignment="1" applyBorder="1" applyFont="1" applyNumberFormat="1">
      <alignment readingOrder="0" vertical="bottom"/>
    </xf>
    <xf borderId="7" fillId="12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4" max="4" width="8.38"/>
    <col customWidth="1" min="8" max="8" width="9.13"/>
    <col customWidth="1" min="12" max="12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1</v>
      </c>
      <c r="B3" s="9"/>
      <c r="C3" s="9"/>
      <c r="D3" s="10"/>
      <c r="E3" s="8" t="s">
        <v>2</v>
      </c>
      <c r="F3" s="9"/>
      <c r="G3" s="9"/>
      <c r="H3" s="4"/>
      <c r="I3" s="11" t="s">
        <v>3</v>
      </c>
      <c r="J3" s="9"/>
      <c r="K3" s="9"/>
      <c r="L3" s="4"/>
      <c r="M3" s="11" t="s">
        <v>4</v>
      </c>
      <c r="N3" s="9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2"/>
      <c r="B4" s="12"/>
      <c r="C4" s="4"/>
      <c r="D4" s="4"/>
      <c r="E4" s="12"/>
      <c r="F4" s="12"/>
      <c r="G4" s="4"/>
      <c r="H4" s="4"/>
      <c r="I4" s="12"/>
      <c r="J4" s="12"/>
      <c r="K4" s="4"/>
      <c r="L4" s="4"/>
      <c r="M4" s="12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5</v>
      </c>
      <c r="B5" s="7"/>
      <c r="C5" s="14" t="s">
        <v>6</v>
      </c>
      <c r="D5" s="15"/>
      <c r="E5" s="13" t="s">
        <v>5</v>
      </c>
      <c r="F5" s="7"/>
      <c r="G5" s="14" t="s">
        <v>6</v>
      </c>
      <c r="H5" s="4"/>
      <c r="I5" s="13" t="s">
        <v>5</v>
      </c>
      <c r="J5" s="7"/>
      <c r="K5" s="14" t="s">
        <v>6</v>
      </c>
      <c r="L5" s="4"/>
      <c r="M5" s="13" t="s">
        <v>5</v>
      </c>
      <c r="N5" s="7"/>
      <c r="O5" s="14" t="s">
        <v>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">
        <v>45992.0</v>
      </c>
      <c r="B6" s="17">
        <v>0.0</v>
      </c>
      <c r="C6" s="18">
        <f t="shared" ref="C6:C11" si="1">B6*2%</f>
        <v>0</v>
      </c>
      <c r="D6" s="19"/>
      <c r="E6" s="16">
        <v>45992.0</v>
      </c>
      <c r="F6" s="17">
        <v>110.0</v>
      </c>
      <c r="G6" s="18">
        <f t="shared" ref="G6:G11" si="2">F6*2%</f>
        <v>2.2</v>
      </c>
      <c r="H6" s="4"/>
      <c r="I6" s="16">
        <v>45992.0</v>
      </c>
      <c r="J6" s="17">
        <v>0.0</v>
      </c>
      <c r="K6" s="18">
        <f t="shared" ref="K6:K11" si="3">J6*2%</f>
        <v>0</v>
      </c>
      <c r="L6" s="4"/>
      <c r="M6" s="16">
        <v>45992.0</v>
      </c>
      <c r="N6" s="17">
        <v>0.0</v>
      </c>
      <c r="O6" s="18">
        <f t="shared" ref="O6:O11" si="4">N6*2%</f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>
        <v>45993.0</v>
      </c>
      <c r="B7" s="17">
        <v>600.0</v>
      </c>
      <c r="C7" s="18">
        <f t="shared" si="1"/>
        <v>12</v>
      </c>
      <c r="D7" s="19"/>
      <c r="E7" s="16">
        <v>45993.0</v>
      </c>
      <c r="F7" s="17">
        <v>0.0</v>
      </c>
      <c r="G7" s="18">
        <f t="shared" si="2"/>
        <v>0</v>
      </c>
      <c r="H7" s="4"/>
      <c r="I7" s="16">
        <v>45993.0</v>
      </c>
      <c r="J7" s="17">
        <v>0.0</v>
      </c>
      <c r="K7" s="18">
        <f t="shared" si="3"/>
        <v>0</v>
      </c>
      <c r="L7" s="4"/>
      <c r="M7" s="16">
        <v>45993.0</v>
      </c>
      <c r="N7" s="17">
        <v>0.0</v>
      </c>
      <c r="O7" s="18">
        <f t="shared" si="4"/>
        <v>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>
        <v>45994.0</v>
      </c>
      <c r="B8" s="17">
        <v>0.0</v>
      </c>
      <c r="C8" s="18">
        <f t="shared" si="1"/>
        <v>0</v>
      </c>
      <c r="D8" s="19"/>
      <c r="E8" s="16">
        <v>45994.0</v>
      </c>
      <c r="F8" s="17">
        <v>0.0</v>
      </c>
      <c r="G8" s="18">
        <f t="shared" si="2"/>
        <v>0</v>
      </c>
      <c r="H8" s="4"/>
      <c r="I8" s="16">
        <v>45994.0</v>
      </c>
      <c r="J8" s="17">
        <v>50.0</v>
      </c>
      <c r="K8" s="18">
        <f t="shared" si="3"/>
        <v>1</v>
      </c>
      <c r="L8" s="4"/>
      <c r="M8" s="16">
        <v>45994.0</v>
      </c>
      <c r="N8" s="17">
        <v>170.0</v>
      </c>
      <c r="O8" s="18">
        <f t="shared" si="4"/>
        <v>3.4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>
        <v>45995.0</v>
      </c>
      <c r="B9" s="20">
        <v>700.0</v>
      </c>
      <c r="C9" s="18">
        <f t="shared" si="1"/>
        <v>14</v>
      </c>
      <c r="D9" s="19"/>
      <c r="E9" s="16">
        <v>45995.0</v>
      </c>
      <c r="F9" s="20">
        <v>0.0</v>
      </c>
      <c r="G9" s="18">
        <f t="shared" si="2"/>
        <v>0</v>
      </c>
      <c r="H9" s="4"/>
      <c r="I9" s="16">
        <v>45995.0</v>
      </c>
      <c r="J9" s="20">
        <v>60.0</v>
      </c>
      <c r="K9" s="18">
        <f t="shared" si="3"/>
        <v>1.2</v>
      </c>
      <c r="L9" s="4"/>
      <c r="M9" s="16">
        <v>45995.0</v>
      </c>
      <c r="N9" s="20">
        <v>0.0</v>
      </c>
      <c r="O9" s="18">
        <f t="shared" si="4"/>
        <v>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>
        <v>45996.0</v>
      </c>
      <c r="B10" s="20">
        <v>0.0</v>
      </c>
      <c r="C10" s="18">
        <f t="shared" si="1"/>
        <v>0</v>
      </c>
      <c r="D10" s="19"/>
      <c r="E10" s="16">
        <v>45996.0</v>
      </c>
      <c r="F10" s="20">
        <v>294.0</v>
      </c>
      <c r="G10" s="18">
        <f t="shared" si="2"/>
        <v>5.88</v>
      </c>
      <c r="H10" s="4"/>
      <c r="I10" s="16">
        <v>45996.0</v>
      </c>
      <c r="J10" s="20">
        <v>0.0</v>
      </c>
      <c r="K10" s="18">
        <f t="shared" si="3"/>
        <v>0</v>
      </c>
      <c r="L10" s="4"/>
      <c r="M10" s="16">
        <v>45996.0</v>
      </c>
      <c r="N10" s="20">
        <v>260.0</v>
      </c>
      <c r="O10" s="18">
        <f t="shared" si="4"/>
        <v>5.2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>
        <v>45997.0</v>
      </c>
      <c r="B11" s="20">
        <v>588.0</v>
      </c>
      <c r="C11" s="18">
        <f t="shared" si="1"/>
        <v>11.76</v>
      </c>
      <c r="D11" s="19"/>
      <c r="E11" s="16">
        <v>45997.0</v>
      </c>
      <c r="F11" s="20">
        <v>0.0</v>
      </c>
      <c r="G11" s="18">
        <f t="shared" si="2"/>
        <v>0</v>
      </c>
      <c r="H11" s="4"/>
      <c r="I11" s="16">
        <v>45997.0</v>
      </c>
      <c r="J11" s="20">
        <v>250.0</v>
      </c>
      <c r="K11" s="18">
        <f t="shared" si="3"/>
        <v>5</v>
      </c>
      <c r="L11" s="4"/>
      <c r="M11" s="16">
        <v>45997.0</v>
      </c>
      <c r="N11" s="20">
        <v>50.0</v>
      </c>
      <c r="O11" s="18">
        <f t="shared" si="4"/>
        <v>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6"/>
      <c r="B12" s="20"/>
      <c r="C12" s="18"/>
      <c r="D12" s="19"/>
      <c r="E12" s="16"/>
      <c r="F12" s="20"/>
      <c r="G12" s="18"/>
      <c r="H12" s="4"/>
      <c r="I12" s="16"/>
      <c r="J12" s="20"/>
      <c r="K12" s="18"/>
      <c r="L12" s="4"/>
      <c r="M12" s="16"/>
      <c r="N12" s="20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 t="s">
        <v>7</v>
      </c>
      <c r="B13" s="22">
        <f>SUM(B6:B12)</f>
        <v>1888</v>
      </c>
      <c r="C13" s="18">
        <f>B13*2%</f>
        <v>37.76</v>
      </c>
      <c r="D13" s="19"/>
      <c r="E13" s="21" t="s">
        <v>7</v>
      </c>
      <c r="F13" s="22">
        <f>SUM(F6:F12)</f>
        <v>404</v>
      </c>
      <c r="G13" s="18">
        <f>F13*2%</f>
        <v>8.08</v>
      </c>
      <c r="H13" s="4"/>
      <c r="I13" s="21" t="s">
        <v>7</v>
      </c>
      <c r="J13" s="22">
        <f>SUM(J6:J12)</f>
        <v>360</v>
      </c>
      <c r="K13" s="18">
        <f>J13*2%</f>
        <v>7.2</v>
      </c>
      <c r="L13" s="4"/>
      <c r="M13" s="21" t="s">
        <v>7</v>
      </c>
      <c r="N13" s="22">
        <f>SUM(N6:N12)</f>
        <v>480</v>
      </c>
      <c r="O13" s="18">
        <f>N13*2%</f>
        <v>9.6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/>
      <c r="B14" s="19"/>
      <c r="C14" s="4"/>
      <c r="D14" s="4"/>
      <c r="E14" s="4"/>
      <c r="F14" s="19"/>
      <c r="G14" s="23">
        <f>SUM(F13*0.5%)</f>
        <v>2.02</v>
      </c>
      <c r="H14" s="4"/>
      <c r="I14" s="4"/>
      <c r="J14" s="19"/>
      <c r="K14" s="23">
        <f>SUM(J13*0.5%)</f>
        <v>1.8</v>
      </c>
      <c r="L14" s="4"/>
      <c r="M14" s="4"/>
      <c r="N14" s="19"/>
      <c r="O14" s="23">
        <f>SUM(N13*0.5%)</f>
        <v>2.4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4" t="s">
        <v>8</v>
      </c>
      <c r="B15" s="3"/>
      <c r="C15" s="15"/>
      <c r="D15" s="15"/>
      <c r="E15" s="13" t="s">
        <v>8</v>
      </c>
      <c r="F15" s="7"/>
      <c r="G15" s="15"/>
      <c r="H15" s="4"/>
      <c r="I15" s="13" t="s">
        <v>8</v>
      </c>
      <c r="J15" s="7"/>
      <c r="K15" s="15"/>
      <c r="L15" s="4"/>
      <c r="M15" s="13" t="s">
        <v>8</v>
      </c>
      <c r="N15" s="7"/>
      <c r="O15" s="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5"/>
      <c r="B16" s="26"/>
      <c r="C16" s="19"/>
      <c r="D16" s="19"/>
      <c r="E16" s="25"/>
      <c r="F16" s="26"/>
      <c r="G16" s="19"/>
      <c r="H16" s="4"/>
      <c r="I16" s="25"/>
      <c r="J16" s="26"/>
      <c r="K16" s="19"/>
      <c r="L16" s="4"/>
      <c r="M16" s="25"/>
      <c r="N16" s="26"/>
      <c r="O16" s="1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7"/>
      <c r="B17" s="28"/>
      <c r="C17" s="29"/>
      <c r="D17" s="29"/>
      <c r="E17" s="27"/>
      <c r="F17" s="28"/>
      <c r="G17" s="29"/>
      <c r="H17" s="10"/>
      <c r="I17" s="27"/>
      <c r="J17" s="28"/>
      <c r="K17" s="29"/>
      <c r="L17" s="10"/>
      <c r="M17" s="27"/>
      <c r="N17" s="28"/>
      <c r="O17" s="2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30"/>
      <c r="B18" s="31"/>
      <c r="C18" s="29"/>
      <c r="D18" s="29"/>
      <c r="E18" s="27"/>
      <c r="F18" s="28"/>
      <c r="G18" s="29"/>
      <c r="H18" s="10"/>
      <c r="I18" s="27"/>
      <c r="J18" s="28"/>
      <c r="K18" s="29"/>
      <c r="L18" s="10"/>
      <c r="M18" s="27"/>
      <c r="N18" s="28"/>
      <c r="O18" s="2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30"/>
      <c r="B19" s="31"/>
      <c r="C19" s="29"/>
      <c r="D19" s="29"/>
      <c r="E19" s="30"/>
      <c r="F19" s="31"/>
      <c r="G19" s="29"/>
      <c r="H19" s="10"/>
      <c r="I19" s="30"/>
      <c r="J19" s="31"/>
      <c r="K19" s="29"/>
      <c r="L19" s="10"/>
      <c r="M19" s="30"/>
      <c r="N19" s="31"/>
      <c r="O19" s="2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21" t="s">
        <v>7</v>
      </c>
      <c r="B20" s="32">
        <f>SUM(B16:B19)</f>
        <v>0</v>
      </c>
      <c r="C20" s="33">
        <f>SUM(B20*2%)</f>
        <v>0</v>
      </c>
      <c r="D20" s="19"/>
      <c r="E20" s="21" t="s">
        <v>7</v>
      </c>
      <c r="F20" s="32">
        <f>SUM(F16:F19)</f>
        <v>0</v>
      </c>
      <c r="G20" s="33">
        <f>SUM(F20*2%)</f>
        <v>0</v>
      </c>
      <c r="H20" s="4"/>
      <c r="I20" s="21" t="s">
        <v>7</v>
      </c>
      <c r="J20" s="32">
        <f>SUM(J16:J19)</f>
        <v>0</v>
      </c>
      <c r="K20" s="33">
        <f>SUM(J20*2%)</f>
        <v>0</v>
      </c>
      <c r="L20" s="4"/>
      <c r="M20" s="21" t="s">
        <v>7</v>
      </c>
      <c r="N20" s="32">
        <f>SUM(N16:N19)</f>
        <v>0</v>
      </c>
      <c r="O20" s="33">
        <f>SUM(N20*2%)</f>
        <v>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2"/>
      <c r="B21" s="12"/>
      <c r="C21" s="15"/>
      <c r="D21" s="15"/>
      <c r="E21" s="12"/>
      <c r="F21" s="12"/>
      <c r="G21" s="15"/>
      <c r="H21" s="4"/>
      <c r="I21" s="12"/>
      <c r="J21" s="12"/>
      <c r="K21" s="15"/>
      <c r="L21" s="4"/>
      <c r="M21" s="12"/>
      <c r="N21" s="12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3" t="s">
        <v>9</v>
      </c>
      <c r="B22" s="7"/>
      <c r="C22" s="15"/>
      <c r="D22" s="15"/>
      <c r="E22" s="13" t="s">
        <v>9</v>
      </c>
      <c r="F22" s="7"/>
      <c r="G22" s="15"/>
      <c r="H22" s="4"/>
      <c r="I22" s="13" t="s">
        <v>9</v>
      </c>
      <c r="J22" s="7"/>
      <c r="K22" s="15"/>
      <c r="L22" s="4"/>
      <c r="M22" s="13" t="s">
        <v>9</v>
      </c>
      <c r="N22" s="7"/>
      <c r="O22" s="1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/>
      <c r="B23" s="26"/>
      <c r="C23" s="19"/>
      <c r="D23" s="19"/>
      <c r="E23" s="25"/>
      <c r="F23" s="26"/>
      <c r="G23" s="19"/>
      <c r="H23" s="4"/>
      <c r="I23" s="25"/>
      <c r="J23" s="26"/>
      <c r="K23" s="19"/>
      <c r="L23" s="4"/>
      <c r="M23" s="25"/>
      <c r="N23" s="26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/>
      <c r="B24" s="26"/>
      <c r="C24" s="19"/>
      <c r="D24" s="19"/>
      <c r="E24" s="25"/>
      <c r="F24" s="26"/>
      <c r="G24" s="19"/>
      <c r="H24" s="4"/>
      <c r="I24" s="25"/>
      <c r="J24" s="26"/>
      <c r="K24" s="19"/>
      <c r="L24" s="4"/>
      <c r="M24" s="25"/>
      <c r="N24" s="26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4"/>
      <c r="B25" s="35"/>
      <c r="C25" s="36"/>
      <c r="D25" s="29"/>
      <c r="E25" s="34"/>
      <c r="F25" s="35"/>
      <c r="G25" s="36"/>
      <c r="H25" s="4"/>
      <c r="I25" s="34"/>
      <c r="J25" s="35"/>
      <c r="K25" s="36"/>
      <c r="L25" s="4"/>
      <c r="M25" s="34"/>
      <c r="N25" s="35"/>
      <c r="O25" s="3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7"/>
      <c r="B26" s="35"/>
      <c r="C26" s="19"/>
      <c r="D26" s="19"/>
      <c r="E26" s="37"/>
      <c r="F26" s="35"/>
      <c r="G26" s="19"/>
      <c r="H26" s="4"/>
      <c r="I26" s="37"/>
      <c r="J26" s="35"/>
      <c r="K26" s="19"/>
      <c r="L26" s="4"/>
      <c r="M26" s="37"/>
      <c r="N26" s="35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8"/>
      <c r="B27" s="39"/>
      <c r="C27" s="10"/>
      <c r="D27" s="10"/>
      <c r="E27" s="38"/>
      <c r="F27" s="39"/>
      <c r="G27" s="10"/>
      <c r="H27" s="10"/>
      <c r="I27" s="38"/>
      <c r="J27" s="39"/>
      <c r="K27" s="10"/>
      <c r="L27" s="10"/>
      <c r="M27" s="38"/>
      <c r="N27" s="3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0"/>
      <c r="B28" s="41"/>
      <c r="C28" s="42"/>
      <c r="D28" s="19"/>
      <c r="E28" s="40"/>
      <c r="F28" s="41"/>
      <c r="G28" s="42"/>
      <c r="H28" s="4"/>
      <c r="I28" s="40"/>
      <c r="J28" s="41"/>
      <c r="K28" s="42"/>
      <c r="L28" s="4"/>
      <c r="M28" s="40"/>
      <c r="N28" s="41"/>
      <c r="O28" s="4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9"/>
      <c r="B29" s="19"/>
      <c r="C29" s="19"/>
      <c r="D29" s="19"/>
      <c r="E29" s="19"/>
      <c r="F29" s="19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3" t="s">
        <v>10</v>
      </c>
      <c r="B30" s="44">
        <f>C13</f>
        <v>37.76</v>
      </c>
      <c r="C30" s="19"/>
      <c r="D30" s="19"/>
      <c r="E30" s="19"/>
      <c r="F30" s="19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3" t="s">
        <v>11</v>
      </c>
      <c r="B31" s="45">
        <f>SUM(G14+K14+O14)</f>
        <v>6.22</v>
      </c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9"/>
      <c r="B32" s="19"/>
      <c r="C32" s="19"/>
      <c r="D32" s="19"/>
      <c r="E32" s="19"/>
      <c r="F32" s="19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4">
    <mergeCell ref="E15:F15"/>
    <mergeCell ref="I15:J15"/>
    <mergeCell ref="A22:B22"/>
    <mergeCell ref="E22:F22"/>
    <mergeCell ref="I22:J22"/>
    <mergeCell ref="M22:N22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38"/>
    <col customWidth="1" min="8" max="8" width="9.13"/>
    <col customWidth="1" min="12" max="12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1</v>
      </c>
      <c r="B3" s="9"/>
      <c r="C3" s="9"/>
      <c r="D3" s="10"/>
      <c r="E3" s="8" t="s">
        <v>2</v>
      </c>
      <c r="F3" s="9"/>
      <c r="G3" s="9"/>
      <c r="H3" s="4"/>
      <c r="I3" s="11" t="s">
        <v>3</v>
      </c>
      <c r="J3" s="9"/>
      <c r="K3" s="9"/>
      <c r="L3" s="4"/>
      <c r="M3" s="11" t="s">
        <v>4</v>
      </c>
      <c r="N3" s="9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2"/>
      <c r="B4" s="12"/>
      <c r="C4" s="4"/>
      <c r="D4" s="4"/>
      <c r="E4" s="12"/>
      <c r="F4" s="12"/>
      <c r="G4" s="4"/>
      <c r="H4" s="4"/>
      <c r="I4" s="12"/>
      <c r="J4" s="12"/>
      <c r="K4" s="4"/>
      <c r="L4" s="4"/>
      <c r="M4" s="12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5</v>
      </c>
      <c r="B5" s="7"/>
      <c r="C5" s="14" t="s">
        <v>6</v>
      </c>
      <c r="D5" s="15"/>
      <c r="E5" s="13" t="s">
        <v>5</v>
      </c>
      <c r="F5" s="7"/>
      <c r="G5" s="14" t="s">
        <v>6</v>
      </c>
      <c r="H5" s="4"/>
      <c r="I5" s="13" t="s">
        <v>5</v>
      </c>
      <c r="J5" s="7"/>
      <c r="K5" s="14" t="s">
        <v>6</v>
      </c>
      <c r="L5" s="4"/>
      <c r="M5" s="13" t="s">
        <v>5</v>
      </c>
      <c r="N5" s="7"/>
      <c r="O5" s="14" t="s">
        <v>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">
        <v>45999.0</v>
      </c>
      <c r="B6" s="17">
        <v>394.0</v>
      </c>
      <c r="C6" s="18">
        <f t="shared" ref="C6:C11" si="1">B6*2%</f>
        <v>7.88</v>
      </c>
      <c r="D6" s="19"/>
      <c r="E6" s="16">
        <v>45999.0</v>
      </c>
      <c r="F6" s="17">
        <v>400.0</v>
      </c>
      <c r="G6" s="18">
        <f t="shared" ref="G6:G11" si="2">F6*2%</f>
        <v>8</v>
      </c>
      <c r="H6" s="4"/>
      <c r="I6" s="16">
        <v>45999.0</v>
      </c>
      <c r="J6" s="17">
        <v>50.0</v>
      </c>
      <c r="K6" s="18">
        <f t="shared" ref="K6:K11" si="3">J6*2%</f>
        <v>1</v>
      </c>
      <c r="L6" s="4"/>
      <c r="M6" s="16">
        <v>45999.0</v>
      </c>
      <c r="N6" s="17">
        <v>0.0</v>
      </c>
      <c r="O6" s="18">
        <f t="shared" ref="O6:O11" si="4">N6*2%</f>
        <v>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>
        <v>46000.0</v>
      </c>
      <c r="B7" s="17">
        <v>600.0</v>
      </c>
      <c r="C7" s="18">
        <f t="shared" si="1"/>
        <v>12</v>
      </c>
      <c r="D7" s="19"/>
      <c r="E7" s="16">
        <v>46000.0</v>
      </c>
      <c r="F7" s="17">
        <v>300.0</v>
      </c>
      <c r="G7" s="18">
        <f t="shared" si="2"/>
        <v>6</v>
      </c>
      <c r="H7" s="4"/>
      <c r="I7" s="16">
        <v>46000.0</v>
      </c>
      <c r="J7" s="17">
        <v>50.0</v>
      </c>
      <c r="K7" s="18">
        <f t="shared" si="3"/>
        <v>1</v>
      </c>
      <c r="L7" s="4"/>
      <c r="M7" s="16">
        <v>46000.0</v>
      </c>
      <c r="N7" s="17">
        <v>100.0</v>
      </c>
      <c r="O7" s="18">
        <f t="shared" si="4"/>
        <v>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>
        <v>46001.0</v>
      </c>
      <c r="B8" s="17">
        <v>0.0</v>
      </c>
      <c r="C8" s="18">
        <f t="shared" si="1"/>
        <v>0</v>
      </c>
      <c r="D8" s="19"/>
      <c r="E8" s="16">
        <v>46001.0</v>
      </c>
      <c r="F8" s="17">
        <v>580.0</v>
      </c>
      <c r="G8" s="18">
        <f t="shared" si="2"/>
        <v>11.6</v>
      </c>
      <c r="H8" s="4"/>
      <c r="I8" s="16">
        <v>46001.0</v>
      </c>
      <c r="J8" s="17">
        <v>0.0</v>
      </c>
      <c r="K8" s="18">
        <f t="shared" si="3"/>
        <v>0</v>
      </c>
      <c r="L8" s="4"/>
      <c r="M8" s="16">
        <v>46001.0</v>
      </c>
      <c r="N8" s="17">
        <v>0.0</v>
      </c>
      <c r="O8" s="18">
        <f t="shared" si="4"/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>
        <v>46002.0</v>
      </c>
      <c r="B9" s="20">
        <v>350.0</v>
      </c>
      <c r="C9" s="18">
        <f t="shared" si="1"/>
        <v>7</v>
      </c>
      <c r="D9" s="19"/>
      <c r="E9" s="16">
        <v>46002.0</v>
      </c>
      <c r="F9" s="20">
        <v>70.0</v>
      </c>
      <c r="G9" s="18">
        <f t="shared" si="2"/>
        <v>1.4</v>
      </c>
      <c r="H9" s="4"/>
      <c r="I9" s="16">
        <v>46002.0</v>
      </c>
      <c r="J9" s="20">
        <v>0.0</v>
      </c>
      <c r="K9" s="18">
        <f t="shared" si="3"/>
        <v>0</v>
      </c>
      <c r="L9" s="4"/>
      <c r="M9" s="16">
        <v>46002.0</v>
      </c>
      <c r="N9" s="20">
        <v>257.0</v>
      </c>
      <c r="O9" s="18">
        <f t="shared" si="4"/>
        <v>5.14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>
        <v>46003.0</v>
      </c>
      <c r="B10" s="20">
        <v>0.0</v>
      </c>
      <c r="C10" s="18">
        <f t="shared" si="1"/>
        <v>0</v>
      </c>
      <c r="D10" s="19"/>
      <c r="E10" s="16">
        <v>46003.0</v>
      </c>
      <c r="F10" s="20">
        <v>300.0</v>
      </c>
      <c r="G10" s="18">
        <f t="shared" si="2"/>
        <v>6</v>
      </c>
      <c r="H10" s="4"/>
      <c r="I10" s="16">
        <v>46003.0</v>
      </c>
      <c r="J10" s="20">
        <v>0.0</v>
      </c>
      <c r="K10" s="18">
        <f t="shared" si="3"/>
        <v>0</v>
      </c>
      <c r="L10" s="4"/>
      <c r="M10" s="16">
        <v>46003.0</v>
      </c>
      <c r="N10" s="20">
        <v>0.0</v>
      </c>
      <c r="O10" s="18">
        <f t="shared" si="4"/>
        <v>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>
        <v>46004.0</v>
      </c>
      <c r="B11" s="20">
        <v>0.0</v>
      </c>
      <c r="C11" s="18">
        <f t="shared" si="1"/>
        <v>0</v>
      </c>
      <c r="D11" s="19"/>
      <c r="E11" s="16">
        <v>46004.0</v>
      </c>
      <c r="F11" s="20">
        <v>0.0</v>
      </c>
      <c r="G11" s="18">
        <f t="shared" si="2"/>
        <v>0</v>
      </c>
      <c r="H11" s="4"/>
      <c r="I11" s="16">
        <v>46004.0</v>
      </c>
      <c r="J11" s="20">
        <v>50.0</v>
      </c>
      <c r="K11" s="18">
        <f t="shared" si="3"/>
        <v>1</v>
      </c>
      <c r="L11" s="4"/>
      <c r="M11" s="16">
        <v>46004.0</v>
      </c>
      <c r="N11" s="20">
        <v>0.0</v>
      </c>
      <c r="O11" s="18">
        <f t="shared" si="4"/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6"/>
      <c r="B12" s="20"/>
      <c r="C12" s="18"/>
      <c r="D12" s="19"/>
      <c r="E12" s="16"/>
      <c r="F12" s="20"/>
      <c r="G12" s="18"/>
      <c r="H12" s="4"/>
      <c r="I12" s="16"/>
      <c r="J12" s="20"/>
      <c r="K12" s="18"/>
      <c r="L12" s="4"/>
      <c r="M12" s="16"/>
      <c r="N12" s="20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 t="s">
        <v>7</v>
      </c>
      <c r="B13" s="22">
        <f>SUM(B6:B12)</f>
        <v>1344</v>
      </c>
      <c r="C13" s="18">
        <f>B13*2%</f>
        <v>26.88</v>
      </c>
      <c r="D13" s="19"/>
      <c r="E13" s="21" t="s">
        <v>7</v>
      </c>
      <c r="F13" s="22">
        <f>SUM(F6:F12)</f>
        <v>1650</v>
      </c>
      <c r="G13" s="18">
        <f>F13*2%</f>
        <v>33</v>
      </c>
      <c r="H13" s="4"/>
      <c r="I13" s="21" t="s">
        <v>7</v>
      </c>
      <c r="J13" s="22">
        <f>SUM(J6:J12)</f>
        <v>150</v>
      </c>
      <c r="K13" s="18">
        <f>J13*2%</f>
        <v>3</v>
      </c>
      <c r="L13" s="4"/>
      <c r="M13" s="21" t="s">
        <v>7</v>
      </c>
      <c r="N13" s="22">
        <f>SUM(N6:N12)</f>
        <v>357</v>
      </c>
      <c r="O13" s="18">
        <f>N13*2%</f>
        <v>7.14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/>
      <c r="B14" s="19"/>
      <c r="C14" s="4"/>
      <c r="D14" s="4"/>
      <c r="E14" s="4"/>
      <c r="F14" s="19"/>
      <c r="G14" s="23">
        <f>SUM(F13*0.5%)</f>
        <v>8.25</v>
      </c>
      <c r="H14" s="4"/>
      <c r="I14" s="4"/>
      <c r="J14" s="19"/>
      <c r="K14" s="23">
        <f>SUM(J13*0.5%)</f>
        <v>0.75</v>
      </c>
      <c r="L14" s="4"/>
      <c r="M14" s="4"/>
      <c r="N14" s="19"/>
      <c r="O14" s="23">
        <f>SUM(N13*0.5%)</f>
        <v>1.785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4" t="s">
        <v>8</v>
      </c>
      <c r="B15" s="3"/>
      <c r="C15" s="15"/>
      <c r="D15" s="15"/>
      <c r="E15" s="13" t="s">
        <v>8</v>
      </c>
      <c r="F15" s="7"/>
      <c r="G15" s="15"/>
      <c r="H15" s="4"/>
      <c r="I15" s="13" t="s">
        <v>8</v>
      </c>
      <c r="J15" s="7"/>
      <c r="K15" s="15"/>
      <c r="L15" s="4"/>
      <c r="M15" s="13" t="s">
        <v>8</v>
      </c>
      <c r="N15" s="7"/>
      <c r="O15" s="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7"/>
      <c r="B16" s="28"/>
      <c r="C16" s="29"/>
      <c r="D16" s="29"/>
      <c r="E16" s="27"/>
      <c r="F16" s="28"/>
      <c r="G16" s="29"/>
      <c r="H16" s="10"/>
      <c r="I16" s="27"/>
      <c r="J16" s="28"/>
      <c r="K16" s="29"/>
      <c r="L16" s="10"/>
      <c r="M16" s="27"/>
      <c r="N16" s="28"/>
      <c r="O16" s="2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30"/>
      <c r="B17" s="31"/>
      <c r="C17" s="29"/>
      <c r="D17" s="29"/>
      <c r="E17" s="27"/>
      <c r="F17" s="28"/>
      <c r="G17" s="29"/>
      <c r="H17" s="10"/>
      <c r="I17" s="27"/>
      <c r="J17" s="28"/>
      <c r="K17" s="29"/>
      <c r="L17" s="10"/>
      <c r="M17" s="27"/>
      <c r="N17" s="28"/>
      <c r="O17" s="2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30"/>
      <c r="B18" s="31"/>
      <c r="C18" s="29"/>
      <c r="D18" s="29"/>
      <c r="E18" s="30"/>
      <c r="F18" s="31"/>
      <c r="G18" s="29"/>
      <c r="H18" s="10"/>
      <c r="I18" s="30"/>
      <c r="J18" s="31"/>
      <c r="K18" s="29"/>
      <c r="L18" s="10"/>
      <c r="M18" s="30"/>
      <c r="N18" s="31"/>
      <c r="O18" s="2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1" t="s">
        <v>7</v>
      </c>
      <c r="B19" s="32">
        <f>SUM(B16:B18)</f>
        <v>0</v>
      </c>
      <c r="C19" s="33">
        <f>SUM(B19*2%)</f>
        <v>0</v>
      </c>
      <c r="D19" s="19"/>
      <c r="E19" s="21" t="s">
        <v>7</v>
      </c>
      <c r="F19" s="32">
        <f>SUM(F16:F18)</f>
        <v>0</v>
      </c>
      <c r="G19" s="33">
        <f>SUM(F19*2%)</f>
        <v>0</v>
      </c>
      <c r="H19" s="4"/>
      <c r="I19" s="21" t="s">
        <v>7</v>
      </c>
      <c r="J19" s="32">
        <f>SUM(J16:J18)</f>
        <v>0</v>
      </c>
      <c r="K19" s="33">
        <f>SUM(J19*2%)</f>
        <v>0</v>
      </c>
      <c r="L19" s="4"/>
      <c r="M19" s="21" t="s">
        <v>7</v>
      </c>
      <c r="N19" s="32">
        <f>SUM(N16:N18)</f>
        <v>0</v>
      </c>
      <c r="O19" s="33">
        <f>SUM(N19*2%)</f>
        <v>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/>
      <c r="B20" s="12"/>
      <c r="C20" s="15"/>
      <c r="D20" s="15"/>
      <c r="E20" s="12"/>
      <c r="F20" s="12"/>
      <c r="G20" s="15"/>
      <c r="H20" s="4"/>
      <c r="I20" s="12"/>
      <c r="J20" s="12"/>
      <c r="K20" s="15"/>
      <c r="L20" s="4"/>
      <c r="M20" s="12"/>
      <c r="N20" s="12"/>
      <c r="O20" s="1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3" t="s">
        <v>9</v>
      </c>
      <c r="B21" s="7"/>
      <c r="C21" s="15"/>
      <c r="D21" s="15"/>
      <c r="E21" s="13" t="s">
        <v>9</v>
      </c>
      <c r="F21" s="7"/>
      <c r="G21" s="15"/>
      <c r="H21" s="4"/>
      <c r="I21" s="13" t="s">
        <v>9</v>
      </c>
      <c r="J21" s="7"/>
      <c r="K21" s="15"/>
      <c r="L21" s="4"/>
      <c r="M21" s="13" t="s">
        <v>9</v>
      </c>
      <c r="N21" s="7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5"/>
      <c r="B22" s="26"/>
      <c r="C22" s="19"/>
      <c r="D22" s="19"/>
      <c r="E22" s="25"/>
      <c r="F22" s="26"/>
      <c r="G22" s="19"/>
      <c r="H22" s="4"/>
      <c r="I22" s="25"/>
      <c r="J22" s="26"/>
      <c r="K22" s="19"/>
      <c r="L22" s="4"/>
      <c r="M22" s="25"/>
      <c r="N22" s="26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/>
      <c r="B23" s="26"/>
      <c r="C23" s="19"/>
      <c r="D23" s="19"/>
      <c r="E23" s="25"/>
      <c r="F23" s="26"/>
      <c r="G23" s="19"/>
      <c r="H23" s="4"/>
      <c r="I23" s="25"/>
      <c r="J23" s="26"/>
      <c r="K23" s="19"/>
      <c r="L23" s="4"/>
      <c r="M23" s="25"/>
      <c r="N23" s="26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/>
      <c r="B24" s="26"/>
      <c r="C24" s="19"/>
      <c r="D24" s="19"/>
      <c r="E24" s="25"/>
      <c r="F24" s="26"/>
      <c r="G24" s="19"/>
      <c r="H24" s="4"/>
      <c r="I24" s="25"/>
      <c r="J24" s="26"/>
      <c r="K24" s="19"/>
      <c r="L24" s="4"/>
      <c r="M24" s="25"/>
      <c r="N24" s="26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4"/>
      <c r="B25" s="35"/>
      <c r="C25" s="36"/>
      <c r="D25" s="29"/>
      <c r="E25" s="34"/>
      <c r="F25" s="35"/>
      <c r="G25" s="36"/>
      <c r="H25" s="4"/>
      <c r="I25" s="34"/>
      <c r="J25" s="35"/>
      <c r="K25" s="36"/>
      <c r="L25" s="4"/>
      <c r="M25" s="34"/>
      <c r="N25" s="35"/>
      <c r="O25" s="3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7"/>
      <c r="B26" s="35"/>
      <c r="C26" s="19"/>
      <c r="D26" s="19"/>
      <c r="E26" s="37"/>
      <c r="F26" s="35"/>
      <c r="G26" s="19"/>
      <c r="H26" s="4"/>
      <c r="I26" s="37"/>
      <c r="J26" s="35"/>
      <c r="K26" s="19"/>
      <c r="L26" s="4"/>
      <c r="M26" s="37"/>
      <c r="N26" s="35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8"/>
      <c r="B27" s="39"/>
      <c r="C27" s="10"/>
      <c r="D27" s="10"/>
      <c r="E27" s="38"/>
      <c r="F27" s="39"/>
      <c r="G27" s="10"/>
      <c r="H27" s="10"/>
      <c r="I27" s="38"/>
      <c r="J27" s="39"/>
      <c r="K27" s="10"/>
      <c r="L27" s="10"/>
      <c r="M27" s="38"/>
      <c r="N27" s="3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0"/>
      <c r="B28" s="41"/>
      <c r="C28" s="42"/>
      <c r="D28" s="19"/>
      <c r="E28" s="40"/>
      <c r="F28" s="41"/>
      <c r="G28" s="42"/>
      <c r="H28" s="4"/>
      <c r="I28" s="40"/>
      <c r="J28" s="41"/>
      <c r="K28" s="42"/>
      <c r="L28" s="4"/>
      <c r="M28" s="40"/>
      <c r="N28" s="41"/>
      <c r="O28" s="4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9"/>
      <c r="B29" s="19"/>
      <c r="C29" s="19"/>
      <c r="D29" s="19"/>
      <c r="E29" s="19"/>
      <c r="F29" s="19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3" t="s">
        <v>10</v>
      </c>
      <c r="B30" s="44">
        <f>C13</f>
        <v>26.88</v>
      </c>
      <c r="C30" s="19"/>
      <c r="D30" s="19"/>
      <c r="E30" s="19"/>
      <c r="F30" s="19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3" t="s">
        <v>11</v>
      </c>
      <c r="B31" s="45">
        <f>SUM(G14+K14+O14)</f>
        <v>10.785</v>
      </c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9"/>
      <c r="B32" s="19"/>
      <c r="C32" s="19"/>
      <c r="D32" s="19"/>
      <c r="E32" s="19"/>
      <c r="F32" s="19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4">
    <mergeCell ref="E15:F15"/>
    <mergeCell ref="I15:J15"/>
    <mergeCell ref="A21:B21"/>
    <mergeCell ref="E21:F21"/>
    <mergeCell ref="I21:J21"/>
    <mergeCell ref="M21:N21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38"/>
    <col customWidth="1" min="8" max="8" width="9.13"/>
    <col customWidth="1" min="12" max="12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1</v>
      </c>
      <c r="B3" s="9"/>
      <c r="C3" s="9"/>
      <c r="D3" s="10"/>
      <c r="E3" s="8" t="s">
        <v>2</v>
      </c>
      <c r="F3" s="9"/>
      <c r="G3" s="9"/>
      <c r="H3" s="4"/>
      <c r="I3" s="11" t="s">
        <v>3</v>
      </c>
      <c r="J3" s="9"/>
      <c r="K3" s="9"/>
      <c r="L3" s="4"/>
      <c r="M3" s="11" t="s">
        <v>4</v>
      </c>
      <c r="N3" s="9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2"/>
      <c r="B4" s="12"/>
      <c r="C4" s="4"/>
      <c r="D4" s="4"/>
      <c r="E4" s="12"/>
      <c r="F4" s="12"/>
      <c r="G4" s="4"/>
      <c r="H4" s="4"/>
      <c r="I4" s="12"/>
      <c r="J4" s="12"/>
      <c r="K4" s="4"/>
      <c r="L4" s="4"/>
      <c r="M4" s="12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5</v>
      </c>
      <c r="B5" s="7"/>
      <c r="C5" s="14" t="s">
        <v>6</v>
      </c>
      <c r="D5" s="15"/>
      <c r="E5" s="13" t="s">
        <v>5</v>
      </c>
      <c r="F5" s="7"/>
      <c r="G5" s="14" t="s">
        <v>6</v>
      </c>
      <c r="H5" s="4"/>
      <c r="I5" s="13" t="s">
        <v>5</v>
      </c>
      <c r="J5" s="7"/>
      <c r="K5" s="14" t="s">
        <v>6</v>
      </c>
      <c r="L5" s="4"/>
      <c r="M5" s="13" t="s">
        <v>5</v>
      </c>
      <c r="N5" s="7"/>
      <c r="O5" s="14" t="s">
        <v>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">
        <v>46006.0</v>
      </c>
      <c r="B6" s="17">
        <v>2894.0</v>
      </c>
      <c r="C6" s="18">
        <f t="shared" ref="C6:C11" si="1">B6*2%</f>
        <v>57.88</v>
      </c>
      <c r="D6" s="19"/>
      <c r="E6" s="16">
        <v>46006.0</v>
      </c>
      <c r="F6" s="17">
        <v>300.0</v>
      </c>
      <c r="G6" s="18">
        <f t="shared" ref="G6:G11" si="2">F6*2%</f>
        <v>6</v>
      </c>
      <c r="H6" s="4"/>
      <c r="I6" s="16">
        <v>46006.0</v>
      </c>
      <c r="J6" s="17">
        <v>0.0</v>
      </c>
      <c r="K6" s="18">
        <f t="shared" ref="K6:K11" si="3">J6*2%</f>
        <v>0</v>
      </c>
      <c r="L6" s="4"/>
      <c r="M6" s="16">
        <v>46006.0</v>
      </c>
      <c r="N6" s="17">
        <v>50.0</v>
      </c>
      <c r="O6" s="18">
        <f t="shared" ref="O6:O11" si="4">N6*2%</f>
        <v>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>
        <v>46007.0</v>
      </c>
      <c r="B7" s="17">
        <v>1087.0</v>
      </c>
      <c r="C7" s="18">
        <f t="shared" si="1"/>
        <v>21.74</v>
      </c>
      <c r="D7" s="19"/>
      <c r="E7" s="16">
        <v>46007.0</v>
      </c>
      <c r="F7" s="17">
        <v>257.0</v>
      </c>
      <c r="G7" s="18">
        <f t="shared" si="2"/>
        <v>5.14</v>
      </c>
      <c r="H7" s="4"/>
      <c r="I7" s="16">
        <v>46007.0</v>
      </c>
      <c r="J7" s="17">
        <v>0.0</v>
      </c>
      <c r="K7" s="18">
        <f t="shared" si="3"/>
        <v>0</v>
      </c>
      <c r="L7" s="4"/>
      <c r="M7" s="16">
        <v>46007.0</v>
      </c>
      <c r="N7" s="17">
        <v>0.0</v>
      </c>
      <c r="O7" s="18">
        <f t="shared" si="4"/>
        <v>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>
        <v>46008.0</v>
      </c>
      <c r="B8" s="17">
        <v>1240.0</v>
      </c>
      <c r="C8" s="18">
        <f t="shared" si="1"/>
        <v>24.8</v>
      </c>
      <c r="D8" s="19"/>
      <c r="E8" s="16">
        <v>46008.0</v>
      </c>
      <c r="F8" s="17">
        <v>0.0</v>
      </c>
      <c r="G8" s="18">
        <f t="shared" si="2"/>
        <v>0</v>
      </c>
      <c r="H8" s="4"/>
      <c r="I8" s="16">
        <v>46008.0</v>
      </c>
      <c r="J8" s="17">
        <v>50.0</v>
      </c>
      <c r="K8" s="18">
        <f t="shared" si="3"/>
        <v>1</v>
      </c>
      <c r="L8" s="4"/>
      <c r="M8" s="16">
        <v>46008.0</v>
      </c>
      <c r="N8" s="17">
        <v>0.0</v>
      </c>
      <c r="O8" s="18">
        <f t="shared" si="4"/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>
        <v>46009.0</v>
      </c>
      <c r="B9" s="20">
        <v>700.0</v>
      </c>
      <c r="C9" s="18">
        <f t="shared" si="1"/>
        <v>14</v>
      </c>
      <c r="D9" s="19"/>
      <c r="E9" s="16">
        <v>46009.0</v>
      </c>
      <c r="F9" s="20">
        <v>0.0</v>
      </c>
      <c r="G9" s="18">
        <f t="shared" si="2"/>
        <v>0</v>
      </c>
      <c r="H9" s="4"/>
      <c r="I9" s="16">
        <v>46009.0</v>
      </c>
      <c r="J9" s="20">
        <v>0.0</v>
      </c>
      <c r="K9" s="18">
        <f t="shared" si="3"/>
        <v>0</v>
      </c>
      <c r="L9" s="4"/>
      <c r="M9" s="16">
        <v>46009.0</v>
      </c>
      <c r="N9" s="20">
        <v>170.0</v>
      </c>
      <c r="O9" s="18">
        <f t="shared" si="4"/>
        <v>3.4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>
        <v>46010.0</v>
      </c>
      <c r="B10" s="20">
        <v>650.0</v>
      </c>
      <c r="C10" s="18">
        <f t="shared" si="1"/>
        <v>13</v>
      </c>
      <c r="D10" s="19"/>
      <c r="E10" s="16">
        <v>46010.0</v>
      </c>
      <c r="F10" s="20">
        <v>70.0</v>
      </c>
      <c r="G10" s="18">
        <f t="shared" si="2"/>
        <v>1.4</v>
      </c>
      <c r="H10" s="4"/>
      <c r="I10" s="16">
        <v>46010.0</v>
      </c>
      <c r="J10" s="20">
        <v>0.0</v>
      </c>
      <c r="K10" s="18">
        <f t="shared" si="3"/>
        <v>0</v>
      </c>
      <c r="L10" s="4"/>
      <c r="M10" s="16">
        <v>46010.0</v>
      </c>
      <c r="N10" s="20">
        <v>100.0</v>
      </c>
      <c r="O10" s="18">
        <f t="shared" si="4"/>
        <v>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>
        <v>46011.0</v>
      </c>
      <c r="B11" s="20">
        <v>0.0</v>
      </c>
      <c r="C11" s="18">
        <f t="shared" si="1"/>
        <v>0</v>
      </c>
      <c r="D11" s="19"/>
      <c r="E11" s="16">
        <v>46011.0</v>
      </c>
      <c r="F11" s="20">
        <v>0.0</v>
      </c>
      <c r="G11" s="18">
        <f t="shared" si="2"/>
        <v>0</v>
      </c>
      <c r="H11" s="4"/>
      <c r="I11" s="16">
        <v>46011.0</v>
      </c>
      <c r="J11" s="20">
        <v>0.0</v>
      </c>
      <c r="K11" s="18">
        <f t="shared" si="3"/>
        <v>0</v>
      </c>
      <c r="L11" s="4"/>
      <c r="M11" s="16">
        <v>46011.0</v>
      </c>
      <c r="N11" s="20">
        <v>0.0</v>
      </c>
      <c r="O11" s="18">
        <f t="shared" si="4"/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6"/>
      <c r="B12" s="20"/>
      <c r="C12" s="18"/>
      <c r="D12" s="19"/>
      <c r="E12" s="16"/>
      <c r="F12" s="20"/>
      <c r="G12" s="18"/>
      <c r="H12" s="4"/>
      <c r="I12" s="16"/>
      <c r="J12" s="20"/>
      <c r="K12" s="18"/>
      <c r="L12" s="4"/>
      <c r="M12" s="16"/>
      <c r="N12" s="20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 t="s">
        <v>7</v>
      </c>
      <c r="B13" s="22">
        <f>SUM(B6:B12)</f>
        <v>6571</v>
      </c>
      <c r="C13" s="18">
        <f>B13*2%</f>
        <v>131.42</v>
      </c>
      <c r="D13" s="19"/>
      <c r="E13" s="21" t="s">
        <v>7</v>
      </c>
      <c r="F13" s="22">
        <f>SUM(F6:F12)</f>
        <v>627</v>
      </c>
      <c r="G13" s="18">
        <f>F13*2%</f>
        <v>12.54</v>
      </c>
      <c r="H13" s="4"/>
      <c r="I13" s="21" t="s">
        <v>7</v>
      </c>
      <c r="J13" s="22">
        <f>SUM(J6:J12)</f>
        <v>50</v>
      </c>
      <c r="K13" s="18">
        <f>J13*2%</f>
        <v>1</v>
      </c>
      <c r="L13" s="4"/>
      <c r="M13" s="21" t="s">
        <v>7</v>
      </c>
      <c r="N13" s="22">
        <f>SUM(N6:N12)</f>
        <v>320</v>
      </c>
      <c r="O13" s="18">
        <f>N13*2%</f>
        <v>6.4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/>
      <c r="B14" s="19"/>
      <c r="C14" s="4"/>
      <c r="D14" s="4"/>
      <c r="E14" s="4"/>
      <c r="F14" s="19"/>
      <c r="G14" s="23">
        <f>SUM(F13*0.5%)</f>
        <v>3.135</v>
      </c>
      <c r="H14" s="4"/>
      <c r="I14" s="4"/>
      <c r="J14" s="19"/>
      <c r="K14" s="23">
        <f>SUM(J13*0.5%)</f>
        <v>0.25</v>
      </c>
      <c r="L14" s="4"/>
      <c r="M14" s="4"/>
      <c r="N14" s="19"/>
      <c r="O14" s="23">
        <f>SUM(N13*0.5%)</f>
        <v>1.6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4" t="s">
        <v>8</v>
      </c>
      <c r="B15" s="3"/>
      <c r="C15" s="15"/>
      <c r="D15" s="15"/>
      <c r="E15" s="13" t="s">
        <v>8</v>
      </c>
      <c r="F15" s="7"/>
      <c r="G15" s="15"/>
      <c r="H15" s="4"/>
      <c r="I15" s="13" t="s">
        <v>8</v>
      </c>
      <c r="J15" s="7"/>
      <c r="K15" s="15"/>
      <c r="L15" s="4"/>
      <c r="M15" s="13" t="s">
        <v>8</v>
      </c>
      <c r="N15" s="7"/>
      <c r="O15" s="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5"/>
      <c r="B16" s="26"/>
      <c r="C16" s="19"/>
      <c r="D16" s="19"/>
      <c r="E16" s="25"/>
      <c r="F16" s="26"/>
      <c r="G16" s="19"/>
      <c r="H16" s="4"/>
      <c r="I16" s="25"/>
      <c r="J16" s="26"/>
      <c r="K16" s="19"/>
      <c r="L16" s="4"/>
      <c r="M16" s="25"/>
      <c r="N16" s="26"/>
      <c r="O16" s="1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30"/>
      <c r="B17" s="31"/>
      <c r="C17" s="29"/>
      <c r="D17" s="29"/>
      <c r="E17" s="27"/>
      <c r="F17" s="28"/>
      <c r="G17" s="29"/>
      <c r="H17" s="10"/>
      <c r="I17" s="27"/>
      <c r="J17" s="28"/>
      <c r="K17" s="29"/>
      <c r="L17" s="10"/>
      <c r="M17" s="27"/>
      <c r="N17" s="28"/>
      <c r="O17" s="2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30"/>
      <c r="B18" s="31"/>
      <c r="C18" s="29"/>
      <c r="D18" s="29"/>
      <c r="E18" s="30"/>
      <c r="F18" s="31"/>
      <c r="G18" s="29"/>
      <c r="H18" s="10"/>
      <c r="I18" s="30"/>
      <c r="J18" s="31"/>
      <c r="K18" s="29"/>
      <c r="L18" s="10"/>
      <c r="M18" s="30"/>
      <c r="N18" s="31"/>
      <c r="O18" s="2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1" t="s">
        <v>7</v>
      </c>
      <c r="B19" s="32">
        <f>SUM(B16:B18)</f>
        <v>0</v>
      </c>
      <c r="C19" s="33">
        <f>SUM(B19*2%)</f>
        <v>0</v>
      </c>
      <c r="D19" s="19"/>
      <c r="E19" s="21" t="s">
        <v>7</v>
      </c>
      <c r="F19" s="32">
        <f>SUM(F16:F18)</f>
        <v>0</v>
      </c>
      <c r="G19" s="33">
        <f>SUM(F19*2%)</f>
        <v>0</v>
      </c>
      <c r="H19" s="4"/>
      <c r="I19" s="21" t="s">
        <v>7</v>
      </c>
      <c r="J19" s="32">
        <f>SUM(J16:J18)</f>
        <v>0</v>
      </c>
      <c r="K19" s="33">
        <f>SUM(J19*2%)</f>
        <v>0</v>
      </c>
      <c r="L19" s="4"/>
      <c r="M19" s="21" t="s">
        <v>7</v>
      </c>
      <c r="N19" s="32">
        <f>SUM(N16:N18)</f>
        <v>0</v>
      </c>
      <c r="O19" s="33">
        <f>SUM(N19*2%)</f>
        <v>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/>
      <c r="B20" s="12"/>
      <c r="C20" s="15"/>
      <c r="D20" s="15"/>
      <c r="E20" s="12"/>
      <c r="F20" s="12"/>
      <c r="G20" s="15"/>
      <c r="H20" s="4"/>
      <c r="I20" s="12"/>
      <c r="J20" s="12"/>
      <c r="K20" s="15"/>
      <c r="L20" s="4"/>
      <c r="M20" s="12"/>
      <c r="N20" s="12"/>
      <c r="O20" s="1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3" t="s">
        <v>9</v>
      </c>
      <c r="B21" s="7"/>
      <c r="C21" s="15"/>
      <c r="D21" s="15"/>
      <c r="E21" s="13" t="s">
        <v>9</v>
      </c>
      <c r="F21" s="7"/>
      <c r="G21" s="15"/>
      <c r="H21" s="4"/>
      <c r="I21" s="13" t="s">
        <v>9</v>
      </c>
      <c r="J21" s="7"/>
      <c r="K21" s="15"/>
      <c r="L21" s="4"/>
      <c r="M21" s="13" t="s">
        <v>9</v>
      </c>
      <c r="N21" s="7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6" t="s">
        <v>12</v>
      </c>
      <c r="B22" s="47">
        <v>1997.0</v>
      </c>
      <c r="C22" s="19"/>
      <c r="D22" s="19"/>
      <c r="E22" s="25"/>
      <c r="F22" s="26"/>
      <c r="G22" s="19"/>
      <c r="H22" s="4"/>
      <c r="I22" s="25"/>
      <c r="J22" s="26"/>
      <c r="K22" s="19"/>
      <c r="L22" s="4"/>
      <c r="M22" s="25"/>
      <c r="N22" s="26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/>
      <c r="B23" s="26"/>
      <c r="C23" s="19"/>
      <c r="D23" s="19"/>
      <c r="E23" s="25"/>
      <c r="F23" s="26"/>
      <c r="G23" s="19"/>
      <c r="H23" s="4"/>
      <c r="I23" s="25"/>
      <c r="J23" s="26"/>
      <c r="K23" s="19"/>
      <c r="L23" s="4"/>
      <c r="M23" s="25"/>
      <c r="N23" s="26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/>
      <c r="B24" s="26"/>
      <c r="C24" s="19"/>
      <c r="D24" s="19"/>
      <c r="E24" s="25"/>
      <c r="F24" s="26"/>
      <c r="G24" s="19"/>
      <c r="H24" s="4"/>
      <c r="I24" s="25"/>
      <c r="J24" s="26"/>
      <c r="K24" s="19"/>
      <c r="L24" s="4"/>
      <c r="M24" s="25"/>
      <c r="N24" s="26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4"/>
      <c r="B25" s="35"/>
      <c r="C25" s="36">
        <f>B22*2%</f>
        <v>39.94</v>
      </c>
      <c r="D25" s="29"/>
      <c r="E25" s="34"/>
      <c r="F25" s="35"/>
      <c r="G25" s="36"/>
      <c r="H25" s="4"/>
      <c r="I25" s="34"/>
      <c r="J25" s="35"/>
      <c r="K25" s="36"/>
      <c r="L25" s="4"/>
      <c r="M25" s="34"/>
      <c r="N25" s="35"/>
      <c r="O25" s="3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7"/>
      <c r="B26" s="35"/>
      <c r="C26" s="19"/>
      <c r="D26" s="19"/>
      <c r="E26" s="37"/>
      <c r="F26" s="35"/>
      <c r="G26" s="19"/>
      <c r="H26" s="4"/>
      <c r="I26" s="37"/>
      <c r="J26" s="35"/>
      <c r="K26" s="19"/>
      <c r="L26" s="4"/>
      <c r="M26" s="37"/>
      <c r="N26" s="35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8"/>
      <c r="B27" s="39"/>
      <c r="C27" s="10"/>
      <c r="D27" s="10"/>
      <c r="E27" s="38"/>
      <c r="F27" s="39"/>
      <c r="G27" s="10"/>
      <c r="H27" s="10"/>
      <c r="I27" s="38"/>
      <c r="J27" s="39"/>
      <c r="K27" s="10"/>
      <c r="L27" s="10"/>
      <c r="M27" s="38"/>
      <c r="N27" s="3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0"/>
      <c r="B28" s="41"/>
      <c r="C28" s="42">
        <f>C13-C25</f>
        <v>91.48</v>
      </c>
      <c r="D28" s="19"/>
      <c r="E28" s="40"/>
      <c r="F28" s="41"/>
      <c r="G28" s="42"/>
      <c r="H28" s="4"/>
      <c r="I28" s="40"/>
      <c r="J28" s="41"/>
      <c r="K28" s="42"/>
      <c r="L28" s="4"/>
      <c r="M28" s="40"/>
      <c r="N28" s="41"/>
      <c r="O28" s="4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9"/>
      <c r="B29" s="19"/>
      <c r="C29" s="19"/>
      <c r="D29" s="19"/>
      <c r="E29" s="19"/>
      <c r="F29" s="19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3" t="s">
        <v>10</v>
      </c>
      <c r="B30" s="44">
        <f>C28</f>
        <v>91.48</v>
      </c>
      <c r="C30" s="19"/>
      <c r="D30" s="19"/>
      <c r="E30" s="19"/>
      <c r="F30" s="19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3" t="s">
        <v>11</v>
      </c>
      <c r="B31" s="45">
        <f>SUM(G14+K14+O14)</f>
        <v>4.985</v>
      </c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9"/>
      <c r="B32" s="19"/>
      <c r="C32" s="19"/>
      <c r="D32" s="19"/>
      <c r="E32" s="19"/>
      <c r="F32" s="19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4">
    <mergeCell ref="E15:F15"/>
    <mergeCell ref="I15:J15"/>
    <mergeCell ref="A21:B21"/>
    <mergeCell ref="E21:F21"/>
    <mergeCell ref="I21:J21"/>
    <mergeCell ref="M21:N21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38"/>
    <col customWidth="1" min="8" max="8" width="9.13"/>
    <col customWidth="1" min="12" max="12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1</v>
      </c>
      <c r="B3" s="9"/>
      <c r="C3" s="9"/>
      <c r="D3" s="10"/>
      <c r="E3" s="8" t="s">
        <v>2</v>
      </c>
      <c r="F3" s="9"/>
      <c r="G3" s="9"/>
      <c r="H3" s="4"/>
      <c r="I3" s="11" t="s">
        <v>3</v>
      </c>
      <c r="J3" s="9"/>
      <c r="K3" s="9"/>
      <c r="L3" s="4"/>
      <c r="M3" s="11" t="s">
        <v>4</v>
      </c>
      <c r="N3" s="9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2"/>
      <c r="B4" s="12"/>
      <c r="C4" s="4"/>
      <c r="D4" s="4"/>
      <c r="E4" s="12"/>
      <c r="F4" s="12"/>
      <c r="G4" s="4"/>
      <c r="H4" s="4"/>
      <c r="I4" s="12"/>
      <c r="J4" s="12"/>
      <c r="K4" s="4"/>
      <c r="L4" s="4"/>
      <c r="M4" s="12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5</v>
      </c>
      <c r="B5" s="7"/>
      <c r="C5" s="14" t="s">
        <v>6</v>
      </c>
      <c r="D5" s="15"/>
      <c r="E5" s="13" t="s">
        <v>5</v>
      </c>
      <c r="F5" s="7"/>
      <c r="G5" s="14" t="s">
        <v>6</v>
      </c>
      <c r="H5" s="4"/>
      <c r="I5" s="13" t="s">
        <v>5</v>
      </c>
      <c r="J5" s="7"/>
      <c r="K5" s="14" t="s">
        <v>6</v>
      </c>
      <c r="L5" s="4"/>
      <c r="M5" s="13" t="s">
        <v>5</v>
      </c>
      <c r="N5" s="7"/>
      <c r="O5" s="14" t="s">
        <v>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">
        <v>46013.0</v>
      </c>
      <c r="B6" s="17">
        <v>0.0</v>
      </c>
      <c r="C6" s="18">
        <f t="shared" ref="C6:C11" si="1">B6*2%</f>
        <v>0</v>
      </c>
      <c r="D6" s="19"/>
      <c r="E6" s="16">
        <v>46013.0</v>
      </c>
      <c r="F6" s="17">
        <v>0.0</v>
      </c>
      <c r="G6" s="18">
        <f t="shared" ref="G6:G11" si="2">F6*2%</f>
        <v>0</v>
      </c>
      <c r="H6" s="4"/>
      <c r="I6" s="16">
        <v>46013.0</v>
      </c>
      <c r="J6" s="17">
        <v>197.0</v>
      </c>
      <c r="K6" s="18">
        <f t="shared" ref="K6:K11" si="3">J6*2%</f>
        <v>3.94</v>
      </c>
      <c r="L6" s="4"/>
      <c r="M6" s="16">
        <v>46013.0</v>
      </c>
      <c r="N6" s="17">
        <v>394.0</v>
      </c>
      <c r="O6" s="18">
        <f t="shared" ref="O6:O11" si="4">N6*2%</f>
        <v>7.88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>
        <v>46014.0</v>
      </c>
      <c r="B7" s="17">
        <v>600.0</v>
      </c>
      <c r="C7" s="18">
        <f t="shared" si="1"/>
        <v>12</v>
      </c>
      <c r="D7" s="19"/>
      <c r="E7" s="16">
        <v>46014.0</v>
      </c>
      <c r="F7" s="17">
        <v>300.0</v>
      </c>
      <c r="G7" s="18">
        <f t="shared" si="2"/>
        <v>6</v>
      </c>
      <c r="H7" s="4"/>
      <c r="I7" s="16">
        <v>46014.0</v>
      </c>
      <c r="J7" s="17">
        <v>0.0</v>
      </c>
      <c r="K7" s="18">
        <f t="shared" si="3"/>
        <v>0</v>
      </c>
      <c r="L7" s="4"/>
      <c r="M7" s="16">
        <v>46014.0</v>
      </c>
      <c r="N7" s="17">
        <v>1240.0</v>
      </c>
      <c r="O7" s="18">
        <f t="shared" si="4"/>
        <v>24.8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>
        <v>46015.0</v>
      </c>
      <c r="B8" s="17">
        <v>0.0</v>
      </c>
      <c r="C8" s="18">
        <f t="shared" si="1"/>
        <v>0</v>
      </c>
      <c r="D8" s="19"/>
      <c r="E8" s="16">
        <v>46015.0</v>
      </c>
      <c r="F8" s="17">
        <v>0.0</v>
      </c>
      <c r="G8" s="18">
        <f t="shared" si="2"/>
        <v>0</v>
      </c>
      <c r="H8" s="4"/>
      <c r="I8" s="16">
        <v>46015.0</v>
      </c>
      <c r="J8" s="17">
        <v>0.0</v>
      </c>
      <c r="K8" s="18">
        <f t="shared" si="3"/>
        <v>0</v>
      </c>
      <c r="L8" s="4"/>
      <c r="M8" s="16">
        <v>46015.0</v>
      </c>
      <c r="N8" s="17">
        <v>0.0</v>
      </c>
      <c r="O8" s="18">
        <f t="shared" si="4"/>
        <v>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/>
      <c r="B9" s="20">
        <v>0.0</v>
      </c>
      <c r="C9" s="18">
        <f t="shared" si="1"/>
        <v>0</v>
      </c>
      <c r="D9" s="19"/>
      <c r="E9" s="16"/>
      <c r="F9" s="20">
        <v>0.0</v>
      </c>
      <c r="G9" s="18">
        <f t="shared" si="2"/>
        <v>0</v>
      </c>
      <c r="H9" s="4"/>
      <c r="I9" s="16"/>
      <c r="J9" s="20">
        <v>0.0</v>
      </c>
      <c r="K9" s="18">
        <f t="shared" si="3"/>
        <v>0</v>
      </c>
      <c r="L9" s="4"/>
      <c r="M9" s="16"/>
      <c r="N9" s="20">
        <v>0.0</v>
      </c>
      <c r="O9" s="18">
        <f t="shared" si="4"/>
        <v>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/>
      <c r="B10" s="20">
        <v>0.0</v>
      </c>
      <c r="C10" s="18">
        <f t="shared" si="1"/>
        <v>0</v>
      </c>
      <c r="D10" s="19"/>
      <c r="E10" s="16"/>
      <c r="F10" s="20">
        <v>0.0</v>
      </c>
      <c r="G10" s="18">
        <f t="shared" si="2"/>
        <v>0</v>
      </c>
      <c r="H10" s="4"/>
      <c r="I10" s="16"/>
      <c r="J10" s="20">
        <v>0.0</v>
      </c>
      <c r="K10" s="18">
        <f t="shared" si="3"/>
        <v>0</v>
      </c>
      <c r="L10" s="4"/>
      <c r="M10" s="16"/>
      <c r="N10" s="20">
        <v>0.0</v>
      </c>
      <c r="O10" s="18">
        <f t="shared" si="4"/>
        <v>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/>
      <c r="B11" s="20">
        <v>0.0</v>
      </c>
      <c r="C11" s="18">
        <f t="shared" si="1"/>
        <v>0</v>
      </c>
      <c r="D11" s="19"/>
      <c r="E11" s="16"/>
      <c r="F11" s="20">
        <v>0.0</v>
      </c>
      <c r="G11" s="18">
        <f t="shared" si="2"/>
        <v>0</v>
      </c>
      <c r="H11" s="4"/>
      <c r="I11" s="16"/>
      <c r="J11" s="20">
        <v>0.0</v>
      </c>
      <c r="K11" s="18">
        <f t="shared" si="3"/>
        <v>0</v>
      </c>
      <c r="L11" s="4"/>
      <c r="M11" s="16"/>
      <c r="N11" s="20">
        <v>0.0</v>
      </c>
      <c r="O11" s="18">
        <f t="shared" si="4"/>
        <v>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6"/>
      <c r="B12" s="20"/>
      <c r="C12" s="18"/>
      <c r="D12" s="19"/>
      <c r="E12" s="16"/>
      <c r="F12" s="20"/>
      <c r="G12" s="18"/>
      <c r="H12" s="4"/>
      <c r="I12" s="16"/>
      <c r="J12" s="20"/>
      <c r="K12" s="18"/>
      <c r="L12" s="4"/>
      <c r="M12" s="16"/>
      <c r="N12" s="20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 t="s">
        <v>7</v>
      </c>
      <c r="B13" s="22">
        <f>SUM(B6:B12)</f>
        <v>600</v>
      </c>
      <c r="C13" s="18">
        <f>B13*2%</f>
        <v>12</v>
      </c>
      <c r="D13" s="19"/>
      <c r="E13" s="21" t="s">
        <v>7</v>
      </c>
      <c r="F13" s="22">
        <f>SUM(F6:F12)</f>
        <v>300</v>
      </c>
      <c r="G13" s="18">
        <f>F13*2%</f>
        <v>6</v>
      </c>
      <c r="H13" s="4"/>
      <c r="I13" s="21" t="s">
        <v>7</v>
      </c>
      <c r="J13" s="22">
        <f>SUM(J6:J12)</f>
        <v>197</v>
      </c>
      <c r="K13" s="18">
        <f>J13*2%</f>
        <v>3.94</v>
      </c>
      <c r="L13" s="4"/>
      <c r="M13" s="21" t="s">
        <v>7</v>
      </c>
      <c r="N13" s="22">
        <f>SUM(N6:N12)</f>
        <v>1634</v>
      </c>
      <c r="O13" s="18">
        <f>N13*2%</f>
        <v>32.68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/>
      <c r="B14" s="19"/>
      <c r="C14" s="4"/>
      <c r="D14" s="4"/>
      <c r="E14" s="4"/>
      <c r="F14" s="19"/>
      <c r="G14" s="23">
        <f>SUM(F13*0.5%)</f>
        <v>1.5</v>
      </c>
      <c r="H14" s="4"/>
      <c r="I14" s="4"/>
      <c r="J14" s="19"/>
      <c r="K14" s="23">
        <f>SUM(J13*0.5%)</f>
        <v>0.985</v>
      </c>
      <c r="L14" s="4"/>
      <c r="M14" s="4"/>
      <c r="N14" s="19"/>
      <c r="O14" s="23">
        <f>SUM(N13*0.5%)</f>
        <v>8.17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4" t="s">
        <v>8</v>
      </c>
      <c r="B15" s="3"/>
      <c r="C15" s="15"/>
      <c r="D15" s="15"/>
      <c r="E15" s="13" t="s">
        <v>8</v>
      </c>
      <c r="F15" s="7"/>
      <c r="G15" s="15"/>
      <c r="H15" s="4"/>
      <c r="I15" s="13" t="s">
        <v>8</v>
      </c>
      <c r="J15" s="7"/>
      <c r="K15" s="15"/>
      <c r="L15" s="4"/>
      <c r="M15" s="13" t="s">
        <v>8</v>
      </c>
      <c r="N15" s="7"/>
      <c r="O15" s="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5"/>
      <c r="B16" s="26"/>
      <c r="C16" s="19"/>
      <c r="D16" s="19"/>
      <c r="E16" s="25"/>
      <c r="F16" s="26"/>
      <c r="G16" s="19"/>
      <c r="H16" s="4"/>
      <c r="I16" s="25"/>
      <c r="J16" s="26"/>
      <c r="K16" s="19"/>
      <c r="L16" s="4"/>
      <c r="M16" s="25"/>
      <c r="N16" s="26"/>
      <c r="O16" s="1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30"/>
      <c r="B17" s="31"/>
      <c r="C17" s="29"/>
      <c r="D17" s="29"/>
      <c r="E17" s="27"/>
      <c r="F17" s="28"/>
      <c r="G17" s="29"/>
      <c r="H17" s="10"/>
      <c r="I17" s="27"/>
      <c r="J17" s="28"/>
      <c r="K17" s="29"/>
      <c r="L17" s="10"/>
      <c r="M17" s="27"/>
      <c r="N17" s="28"/>
      <c r="O17" s="2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30"/>
      <c r="B18" s="31"/>
      <c r="C18" s="29"/>
      <c r="D18" s="29"/>
      <c r="E18" s="30"/>
      <c r="F18" s="31"/>
      <c r="G18" s="29"/>
      <c r="H18" s="10"/>
      <c r="I18" s="30"/>
      <c r="J18" s="31"/>
      <c r="K18" s="29"/>
      <c r="L18" s="10"/>
      <c r="M18" s="30"/>
      <c r="N18" s="31"/>
      <c r="O18" s="2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1" t="s">
        <v>7</v>
      </c>
      <c r="B19" s="32">
        <f>SUM(B16:B18)</f>
        <v>0</v>
      </c>
      <c r="C19" s="33">
        <f>SUM(B19*2%)</f>
        <v>0</v>
      </c>
      <c r="D19" s="19"/>
      <c r="E19" s="21" t="s">
        <v>7</v>
      </c>
      <c r="F19" s="32">
        <f>SUM(F16:F18)</f>
        <v>0</v>
      </c>
      <c r="G19" s="33">
        <f>SUM(F19*2%)</f>
        <v>0</v>
      </c>
      <c r="H19" s="4"/>
      <c r="I19" s="21" t="s">
        <v>7</v>
      </c>
      <c r="J19" s="32">
        <f>SUM(J16:J18)</f>
        <v>0</v>
      </c>
      <c r="K19" s="33">
        <f>SUM(J19*2%)</f>
        <v>0</v>
      </c>
      <c r="L19" s="4"/>
      <c r="M19" s="21" t="s">
        <v>7</v>
      </c>
      <c r="N19" s="32">
        <f>SUM(N16:N18)</f>
        <v>0</v>
      </c>
      <c r="O19" s="33">
        <f>SUM(N19*2%)</f>
        <v>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/>
      <c r="B20" s="12"/>
      <c r="C20" s="15"/>
      <c r="D20" s="15"/>
      <c r="E20" s="12"/>
      <c r="F20" s="12"/>
      <c r="G20" s="15"/>
      <c r="H20" s="4"/>
      <c r="I20" s="12"/>
      <c r="J20" s="12"/>
      <c r="K20" s="15"/>
      <c r="L20" s="4"/>
      <c r="M20" s="12"/>
      <c r="N20" s="12"/>
      <c r="O20" s="1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3" t="s">
        <v>9</v>
      </c>
      <c r="B21" s="7"/>
      <c r="C21" s="15"/>
      <c r="D21" s="15"/>
      <c r="E21" s="13" t="s">
        <v>9</v>
      </c>
      <c r="F21" s="7"/>
      <c r="G21" s="15"/>
      <c r="H21" s="4"/>
      <c r="I21" s="13" t="s">
        <v>9</v>
      </c>
      <c r="J21" s="7"/>
      <c r="K21" s="15"/>
      <c r="L21" s="4"/>
      <c r="M21" s="13" t="s">
        <v>9</v>
      </c>
      <c r="N21" s="7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5"/>
      <c r="B22" s="26"/>
      <c r="C22" s="19"/>
      <c r="D22" s="19"/>
      <c r="E22" s="25"/>
      <c r="F22" s="26"/>
      <c r="G22" s="19"/>
      <c r="H22" s="4"/>
      <c r="I22" s="25"/>
      <c r="J22" s="26"/>
      <c r="K22" s="19"/>
      <c r="L22" s="4"/>
      <c r="M22" s="25"/>
      <c r="N22" s="26"/>
      <c r="O22" s="1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/>
      <c r="B23" s="26"/>
      <c r="C23" s="19"/>
      <c r="D23" s="19"/>
      <c r="E23" s="25"/>
      <c r="F23" s="26"/>
      <c r="G23" s="19"/>
      <c r="H23" s="4"/>
      <c r="I23" s="25"/>
      <c r="J23" s="26"/>
      <c r="K23" s="19"/>
      <c r="L23" s="4"/>
      <c r="M23" s="25"/>
      <c r="N23" s="26"/>
      <c r="O23" s="1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/>
      <c r="B24" s="26"/>
      <c r="C24" s="19"/>
      <c r="D24" s="19"/>
      <c r="E24" s="25"/>
      <c r="F24" s="26"/>
      <c r="G24" s="19"/>
      <c r="H24" s="4"/>
      <c r="I24" s="25"/>
      <c r="J24" s="26"/>
      <c r="K24" s="19"/>
      <c r="L24" s="4"/>
      <c r="M24" s="25"/>
      <c r="N24" s="26"/>
      <c r="O24" s="1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4"/>
      <c r="B25" s="35"/>
      <c r="C25" s="36"/>
      <c r="D25" s="29"/>
      <c r="E25" s="34"/>
      <c r="F25" s="35"/>
      <c r="G25" s="36"/>
      <c r="H25" s="4"/>
      <c r="I25" s="34"/>
      <c r="J25" s="35"/>
      <c r="K25" s="36"/>
      <c r="L25" s="4"/>
      <c r="M25" s="34"/>
      <c r="N25" s="35"/>
      <c r="O25" s="3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7"/>
      <c r="B26" s="35"/>
      <c r="C26" s="19"/>
      <c r="D26" s="19"/>
      <c r="E26" s="37"/>
      <c r="F26" s="35"/>
      <c r="G26" s="19"/>
      <c r="H26" s="4"/>
      <c r="I26" s="37"/>
      <c r="J26" s="35"/>
      <c r="K26" s="19"/>
      <c r="L26" s="4"/>
      <c r="M26" s="37"/>
      <c r="N26" s="35"/>
      <c r="O26" s="1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8"/>
      <c r="B27" s="39"/>
      <c r="C27" s="10"/>
      <c r="D27" s="10"/>
      <c r="E27" s="38"/>
      <c r="F27" s="39"/>
      <c r="G27" s="10"/>
      <c r="H27" s="10"/>
      <c r="I27" s="38"/>
      <c r="J27" s="39"/>
      <c r="K27" s="10"/>
      <c r="L27" s="10"/>
      <c r="M27" s="38"/>
      <c r="N27" s="3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40"/>
      <c r="B28" s="41"/>
      <c r="C28" s="42"/>
      <c r="D28" s="19"/>
      <c r="E28" s="40"/>
      <c r="F28" s="41"/>
      <c r="G28" s="42"/>
      <c r="H28" s="4"/>
      <c r="I28" s="40"/>
      <c r="J28" s="41"/>
      <c r="K28" s="42"/>
      <c r="L28" s="4"/>
      <c r="M28" s="40"/>
      <c r="N28" s="41"/>
      <c r="O28" s="4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9"/>
      <c r="B29" s="19"/>
      <c r="C29" s="19"/>
      <c r="D29" s="19"/>
      <c r="E29" s="19"/>
      <c r="F29" s="19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3" t="s">
        <v>10</v>
      </c>
      <c r="B30" s="44">
        <f>C13</f>
        <v>12</v>
      </c>
      <c r="C30" s="19"/>
      <c r="D30" s="19"/>
      <c r="E30" s="19"/>
      <c r="F30" s="19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3" t="s">
        <v>11</v>
      </c>
      <c r="B31" s="45">
        <f>SUM(G14+K14+O14)</f>
        <v>10.655</v>
      </c>
      <c r="C31" s="15"/>
      <c r="D31" s="15"/>
      <c r="E31" s="15"/>
      <c r="F31" s="15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9"/>
      <c r="B32" s="19"/>
      <c r="C32" s="19"/>
      <c r="D32" s="19"/>
      <c r="E32" s="19"/>
      <c r="F32" s="19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4">
    <mergeCell ref="E15:F15"/>
    <mergeCell ref="I15:J15"/>
    <mergeCell ref="A21:B21"/>
    <mergeCell ref="E21:F21"/>
    <mergeCell ref="I21:J21"/>
    <mergeCell ref="M21:N21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/>
      <c r="B7" s="66"/>
      <c r="C7" s="67"/>
      <c r="D7" s="37"/>
      <c r="E7" s="25"/>
      <c r="F7" s="37"/>
      <c r="G7" s="66"/>
      <c r="H7" s="68"/>
      <c r="I7" s="69"/>
      <c r="J7" s="68"/>
      <c r="K7" s="70"/>
      <c r="L7" s="71"/>
      <c r="M7" s="72"/>
      <c r="N7" s="73"/>
      <c r="O7" s="74"/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/>
      <c r="B8" s="66"/>
      <c r="C8" s="26"/>
      <c r="D8" s="37"/>
      <c r="E8" s="25"/>
      <c r="F8" s="66"/>
      <c r="G8" s="75"/>
      <c r="H8" s="25"/>
      <c r="I8" s="76"/>
      <c r="J8" s="25"/>
      <c r="K8" s="70"/>
      <c r="L8" s="71"/>
      <c r="M8" s="77"/>
      <c r="N8" s="73"/>
      <c r="O8" s="74"/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/>
      <c r="B9" s="66"/>
      <c r="C9" s="26"/>
      <c r="D9" s="37"/>
      <c r="E9" s="25"/>
      <c r="F9" s="66"/>
      <c r="G9" s="66"/>
      <c r="H9" s="25"/>
      <c r="I9" s="79"/>
      <c r="J9" s="25"/>
      <c r="K9" s="70"/>
      <c r="L9" s="71"/>
      <c r="M9" s="77"/>
      <c r="N9" s="73"/>
      <c r="O9" s="74"/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88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15"/>
      <c r="O1" s="1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1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15"/>
      <c r="P4" s="56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5"/>
      <c r="P5" s="56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33</v>
      </c>
      <c r="N6" s="65" t="s">
        <v>28</v>
      </c>
      <c r="O6" s="15"/>
      <c r="P6" s="5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66" t="s">
        <v>34</v>
      </c>
      <c r="B7" s="66" t="s">
        <v>35</v>
      </c>
      <c r="C7" s="67"/>
      <c r="D7" s="37"/>
      <c r="E7" s="25"/>
      <c r="F7" s="66"/>
      <c r="G7" s="123" t="s">
        <v>36</v>
      </c>
      <c r="H7" s="68"/>
      <c r="I7" s="69" t="s">
        <v>37</v>
      </c>
      <c r="J7" s="68"/>
      <c r="K7" s="124">
        <v>60.0</v>
      </c>
      <c r="L7" s="71"/>
      <c r="M7" s="77"/>
      <c r="N7" s="125">
        <v>60.0</v>
      </c>
      <c r="O7" s="15"/>
      <c r="P7" s="56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66" t="s">
        <v>34</v>
      </c>
      <c r="B8" s="66" t="s">
        <v>35</v>
      </c>
      <c r="C8" s="26"/>
      <c r="D8" s="37"/>
      <c r="E8" s="25"/>
      <c r="F8" s="37"/>
      <c r="G8" s="123" t="s">
        <v>38</v>
      </c>
      <c r="H8" s="25"/>
      <c r="I8" s="25"/>
      <c r="J8" s="25"/>
      <c r="K8" s="124">
        <v>50.0</v>
      </c>
      <c r="L8" s="71"/>
      <c r="M8" s="77"/>
      <c r="N8" s="125">
        <v>50.0</v>
      </c>
      <c r="O8" s="78" t="s">
        <v>29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37"/>
      <c r="B9" s="37"/>
      <c r="C9" s="26"/>
      <c r="D9" s="37"/>
      <c r="E9" s="25"/>
      <c r="F9" s="37"/>
      <c r="G9" s="25"/>
      <c r="H9" s="25"/>
      <c r="I9" s="25"/>
      <c r="J9" s="25"/>
      <c r="K9" s="70"/>
      <c r="L9" s="71"/>
      <c r="M9" s="77"/>
      <c r="N9" s="26"/>
      <c r="O9" s="61" t="s">
        <v>2</v>
      </c>
      <c r="P9" s="80">
        <f>SUM(K6:K93)</f>
        <v>110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37"/>
      <c r="B10" s="37"/>
      <c r="C10" s="26"/>
      <c r="D10" s="37"/>
      <c r="E10" s="25"/>
      <c r="F10" s="37"/>
      <c r="G10" s="25"/>
      <c r="H10" s="25"/>
      <c r="I10" s="25"/>
      <c r="J10" s="25"/>
      <c r="K10" s="81"/>
      <c r="L10" s="71"/>
      <c r="M10" s="77"/>
      <c r="N10" s="26"/>
      <c r="O10" s="62" t="s">
        <v>1</v>
      </c>
      <c r="P10" s="83">
        <f>SUM(L6:L93)</f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37"/>
      <c r="B11" s="37"/>
      <c r="C11" s="67"/>
      <c r="D11" s="37"/>
      <c r="E11" s="25"/>
      <c r="F11" s="37"/>
      <c r="G11" s="25"/>
      <c r="H11" s="25"/>
      <c r="I11" s="25"/>
      <c r="J11" s="25"/>
      <c r="K11" s="70"/>
      <c r="L11" s="71"/>
      <c r="M11" s="77"/>
      <c r="N11" s="26"/>
      <c r="O11" s="63" t="s">
        <v>33</v>
      </c>
      <c r="P11" s="83">
        <f>SUM(M7:M94)</f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37"/>
      <c r="B12" s="37"/>
      <c r="C12" s="26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26"/>
      <c r="O12" s="84" t="s">
        <v>30</v>
      </c>
      <c r="P12" s="85">
        <f>SUM(P9,P11,P10)</f>
        <v>110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26"/>
      <c r="O13" s="15"/>
      <c r="P13" s="5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26"/>
      <c r="O14" s="15"/>
      <c r="P14" s="56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26"/>
      <c r="O15" s="15"/>
      <c r="P15" s="56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26"/>
      <c r="O16" s="15"/>
      <c r="P16" s="5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2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2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2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2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2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2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86"/>
      <c r="M23" s="77"/>
      <c r="N23" s="2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37"/>
      <c r="B24" s="37"/>
      <c r="C24" s="25"/>
      <c r="D24" s="37"/>
      <c r="E24" s="25"/>
      <c r="F24" s="37"/>
      <c r="G24" s="25"/>
      <c r="H24" s="25"/>
      <c r="I24" s="25"/>
      <c r="J24" s="25"/>
      <c r="K24" s="70"/>
      <c r="L24" s="71"/>
      <c r="M24" s="87"/>
      <c r="N24" s="2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77"/>
      <c r="N25" s="2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37"/>
      <c r="B26" s="37"/>
      <c r="C26" s="26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2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89"/>
      <c r="M27" s="77"/>
      <c r="N27" s="2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90"/>
      <c r="N28" s="2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37"/>
      <c r="B29" s="37"/>
      <c r="C29" s="67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2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92"/>
      <c r="L30" s="89"/>
      <c r="M30" s="77"/>
      <c r="N30" s="6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67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67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37"/>
      <c r="B33" s="37"/>
      <c r="C33" s="26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67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37"/>
      <c r="B34" s="37"/>
      <c r="C34" s="68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67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37"/>
      <c r="B35" s="37"/>
      <c r="C35" s="93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67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67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37"/>
      <c r="B37" s="37"/>
      <c r="C37" s="67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6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67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67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37"/>
      <c r="B40" s="37"/>
      <c r="C40" s="67"/>
      <c r="D40" s="37"/>
      <c r="E40" s="25"/>
      <c r="F40" s="37"/>
      <c r="G40" s="26"/>
      <c r="H40" s="26"/>
      <c r="I40" s="26"/>
      <c r="J40" s="26"/>
      <c r="K40" s="92"/>
      <c r="L40" s="89"/>
      <c r="M40" s="77"/>
      <c r="N40" s="67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37"/>
      <c r="B41" s="37"/>
      <c r="C41" s="26"/>
      <c r="D41" s="37"/>
      <c r="E41" s="25"/>
      <c r="F41" s="37"/>
      <c r="G41" s="25"/>
      <c r="H41" s="25"/>
      <c r="I41" s="25"/>
      <c r="J41" s="25"/>
      <c r="K41" s="92"/>
      <c r="L41" s="89"/>
      <c r="M41" s="77"/>
      <c r="N41" s="67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37"/>
      <c r="B42" s="37"/>
      <c r="C42" s="67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67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37"/>
      <c r="B43" s="37"/>
      <c r="C43" s="19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67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37"/>
      <c r="B44" s="37"/>
      <c r="C44" s="26"/>
      <c r="D44" s="37"/>
      <c r="E44" s="25"/>
      <c r="F44" s="37"/>
      <c r="G44" s="25"/>
      <c r="H44" s="25"/>
      <c r="I44" s="25"/>
      <c r="J44" s="25"/>
      <c r="K44" s="92"/>
      <c r="L44" s="71"/>
      <c r="M44" s="77"/>
      <c r="N44" s="67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67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37"/>
      <c r="B46" s="37"/>
      <c r="C46" s="68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67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37"/>
      <c r="B47" s="37"/>
      <c r="C47" s="67"/>
      <c r="D47" s="37"/>
      <c r="E47" s="25"/>
      <c r="F47" s="37"/>
      <c r="G47" s="25"/>
      <c r="H47" s="25"/>
      <c r="I47" s="25"/>
      <c r="J47" s="25"/>
      <c r="K47" s="94"/>
      <c r="L47" s="71"/>
      <c r="M47" s="77"/>
      <c r="N47" s="6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89"/>
      <c r="M48" s="77"/>
      <c r="N48" s="67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6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37"/>
      <c r="B50" s="37"/>
      <c r="C50" s="68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67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37"/>
      <c r="B51" s="37"/>
      <c r="C51" s="95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67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37"/>
      <c r="B52" s="37"/>
      <c r="C52" s="2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67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37"/>
      <c r="B53" s="37"/>
      <c r="C53" s="96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6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67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90"/>
      <c r="N55" s="2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77"/>
      <c r="N56" s="6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6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6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37"/>
      <c r="B59" s="37"/>
      <c r="C59" s="25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6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37"/>
      <c r="B60" s="37"/>
      <c r="C60" s="96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6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67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6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67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67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67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6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6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67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67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6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90"/>
      <c r="N71" s="2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37"/>
      <c r="B72" s="37"/>
      <c r="C72" s="35"/>
      <c r="D72" s="37"/>
      <c r="E72" s="25"/>
      <c r="F72" s="37"/>
      <c r="G72" s="25"/>
      <c r="H72" s="25"/>
      <c r="I72" s="25"/>
      <c r="J72" s="25"/>
      <c r="K72" s="97"/>
      <c r="L72" s="89"/>
      <c r="M72" s="77"/>
      <c r="N72" s="67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37"/>
      <c r="B73" s="37"/>
      <c r="C73" s="96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6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37"/>
      <c r="B74" s="37"/>
      <c r="C74" s="2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67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37"/>
      <c r="B75" s="37"/>
      <c r="C75" s="9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67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67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6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90"/>
      <c r="N78" s="2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77"/>
      <c r="N79" s="67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6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90"/>
      <c r="N81" s="2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2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2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2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2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2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2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2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2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2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2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2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2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5"/>
      <c r="B94" s="15"/>
      <c r="C94" s="98"/>
      <c r="D94" s="4"/>
      <c r="E94" s="99"/>
      <c r="F94" s="100"/>
      <c r="G94" s="101"/>
      <c r="H94" s="15"/>
      <c r="I94" s="15"/>
      <c r="J94" s="15"/>
      <c r="K94" s="102"/>
      <c r="L94" s="103"/>
      <c r="M94" s="90"/>
      <c r="N94" s="2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5"/>
      <c r="B95" s="15"/>
      <c r="C95" s="98"/>
      <c r="D95" s="4"/>
      <c r="E95" s="104"/>
      <c r="F95" s="105"/>
      <c r="G95" s="106"/>
      <c r="H95" s="15"/>
      <c r="I95" s="15"/>
      <c r="J95" s="15"/>
      <c r="K95" s="102"/>
      <c r="L95" s="103"/>
      <c r="M95" s="103"/>
      <c r="N95" s="107">
        <f>SUM(N7:N94)</f>
        <v>110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5"/>
      <c r="B96" s="15"/>
      <c r="C96" s="98"/>
      <c r="D96" s="108"/>
      <c r="E96" s="99"/>
      <c r="F96" s="15"/>
      <c r="G96" s="15"/>
      <c r="H96" s="15"/>
      <c r="I96" s="15"/>
      <c r="J96" s="15"/>
      <c r="K96" s="109"/>
      <c r="L96" s="103"/>
      <c r="M96" s="10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98"/>
      <c r="D97" s="4"/>
      <c r="E97" s="99"/>
      <c r="F97" s="15"/>
      <c r="G97" s="15"/>
      <c r="H97" s="15"/>
      <c r="I97" s="15"/>
      <c r="J97" s="15"/>
      <c r="K97" s="110"/>
      <c r="M97" s="10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98"/>
      <c r="D98" s="4"/>
      <c r="E98" s="15"/>
      <c r="F98" s="15"/>
      <c r="G98" s="15"/>
      <c r="H98" s="15"/>
      <c r="I98" s="15"/>
      <c r="J98" s="15"/>
      <c r="K98" s="110"/>
      <c r="L98" s="103"/>
      <c r="M98" s="11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0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61" t="s">
        <v>2</v>
      </c>
      <c r="L102" s="103"/>
      <c r="M102" s="10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111">
        <f>SUM(K7:K94)</f>
        <v>110</v>
      </c>
      <c r="L103" s="62" t="s">
        <v>1</v>
      </c>
      <c r="M103" s="10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SUM(K103*2%)</f>
        <v>2.2</v>
      </c>
      <c r="L104" s="112">
        <f>SUM(L7:L94)</f>
        <v>0</v>
      </c>
      <c r="M104" s="1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4"/>
      <c r="L105" s="111">
        <f>SUM(L104*2%)</f>
        <v>0</v>
      </c>
      <c r="M105" s="126" t="s">
        <v>33</v>
      </c>
      <c r="N105" s="121" t="s">
        <v>32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18">
        <f>SUM(M7:M94)</f>
        <v>0</v>
      </c>
      <c r="N106" s="122">
        <f>SUM(K104,L105)</f>
        <v>2.2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1">
        <f>SUM(M106*2%)</f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2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15"/>
      <c r="O1" s="1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1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1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15"/>
      <c r="P4" s="56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5"/>
      <c r="P5" s="56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5" t="s">
        <v>28</v>
      </c>
      <c r="O6" s="15"/>
      <c r="P6" s="5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66" t="s">
        <v>34</v>
      </c>
      <c r="B7" s="66" t="s">
        <v>35</v>
      </c>
      <c r="C7" s="67"/>
      <c r="D7" s="37"/>
      <c r="E7" s="25"/>
      <c r="F7" s="37"/>
      <c r="G7" s="123" t="s">
        <v>39</v>
      </c>
      <c r="H7" s="68"/>
      <c r="I7" s="69" t="s">
        <v>40</v>
      </c>
      <c r="J7" s="68"/>
      <c r="K7" s="70"/>
      <c r="L7" s="127">
        <v>500.0</v>
      </c>
      <c r="M7" s="77"/>
      <c r="N7" s="125">
        <v>500.0</v>
      </c>
      <c r="O7" s="15"/>
      <c r="P7" s="56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66" t="s">
        <v>34</v>
      </c>
      <c r="B8" s="66" t="s">
        <v>35</v>
      </c>
      <c r="C8" s="26"/>
      <c r="D8" s="37"/>
      <c r="E8" s="25"/>
      <c r="F8" s="66" t="s">
        <v>41</v>
      </c>
      <c r="G8" s="123" t="s">
        <v>42</v>
      </c>
      <c r="H8" s="25"/>
      <c r="I8" s="25"/>
      <c r="J8" s="25"/>
      <c r="K8" s="70"/>
      <c r="L8" s="127">
        <v>100.0</v>
      </c>
      <c r="M8" s="72"/>
      <c r="N8" s="125">
        <v>100.0</v>
      </c>
      <c r="O8" s="78" t="s">
        <v>29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37"/>
      <c r="B9" s="37"/>
      <c r="C9" s="26"/>
      <c r="D9" s="37"/>
      <c r="E9" s="25"/>
      <c r="F9" s="37"/>
      <c r="G9" s="25"/>
      <c r="H9" s="25"/>
      <c r="I9" s="25"/>
      <c r="J9" s="25"/>
      <c r="K9" s="70"/>
      <c r="L9" s="71"/>
      <c r="M9" s="77"/>
      <c r="N9" s="26"/>
      <c r="O9" s="61" t="s">
        <v>2</v>
      </c>
      <c r="P9" s="80">
        <f>SUM(K6:K93)</f>
        <v>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37"/>
      <c r="B10" s="37"/>
      <c r="C10" s="26"/>
      <c r="D10" s="37"/>
      <c r="E10" s="25"/>
      <c r="F10" s="37"/>
      <c r="G10" s="25"/>
      <c r="H10" s="25"/>
      <c r="I10" s="25"/>
      <c r="J10" s="25"/>
      <c r="K10" s="81"/>
      <c r="L10" s="71"/>
      <c r="M10" s="77"/>
      <c r="N10" s="26"/>
      <c r="O10" s="62" t="s">
        <v>1</v>
      </c>
      <c r="P10" s="83">
        <f>SUM(L6:L93)</f>
        <v>600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37"/>
      <c r="B11" s="37"/>
      <c r="C11" s="67"/>
      <c r="D11" s="37"/>
      <c r="E11" s="25"/>
      <c r="F11" s="37"/>
      <c r="G11" s="25"/>
      <c r="H11" s="25"/>
      <c r="I11" s="25"/>
      <c r="J11" s="25"/>
      <c r="K11" s="70"/>
      <c r="L11" s="71"/>
      <c r="M11" s="77"/>
      <c r="N11" s="26"/>
      <c r="O11" s="63" t="s">
        <v>3</v>
      </c>
      <c r="P11" s="83">
        <f>SUM(M7:M94)</f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37"/>
      <c r="B12" s="37"/>
      <c r="C12" s="26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26"/>
      <c r="O12" s="84" t="s">
        <v>30</v>
      </c>
      <c r="P12" s="85">
        <f>SUM(P9,P11,P10)</f>
        <v>600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26"/>
      <c r="O13" s="15"/>
      <c r="P13" s="5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26"/>
      <c r="O14" s="15"/>
      <c r="P14" s="56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26"/>
      <c r="O15" s="15"/>
      <c r="P15" s="56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26"/>
      <c r="O16" s="15"/>
      <c r="P16" s="5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2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2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2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2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2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2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86"/>
      <c r="M23" s="77"/>
      <c r="N23" s="2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37"/>
      <c r="B24" s="37"/>
      <c r="C24" s="25"/>
      <c r="D24" s="37"/>
      <c r="E24" s="25"/>
      <c r="F24" s="37"/>
      <c r="G24" s="25"/>
      <c r="H24" s="25"/>
      <c r="I24" s="25"/>
      <c r="J24" s="25"/>
      <c r="K24" s="70"/>
      <c r="L24" s="71"/>
      <c r="M24" s="87"/>
      <c r="N24" s="2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77"/>
      <c r="N25" s="2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37"/>
      <c r="B26" s="37"/>
      <c r="C26" s="26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2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89"/>
      <c r="M27" s="77"/>
      <c r="N27" s="2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90"/>
      <c r="N28" s="2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37"/>
      <c r="B29" s="37"/>
      <c r="C29" s="67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2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92"/>
      <c r="L30" s="89"/>
      <c r="M30" s="77"/>
      <c r="N30" s="6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67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67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37"/>
      <c r="B33" s="37"/>
      <c r="C33" s="26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67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37"/>
      <c r="B34" s="37"/>
      <c r="C34" s="68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67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37"/>
      <c r="B35" s="37"/>
      <c r="C35" s="93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67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67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37"/>
      <c r="B37" s="37"/>
      <c r="C37" s="67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6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67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67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37"/>
      <c r="B40" s="37"/>
      <c r="C40" s="67"/>
      <c r="D40" s="37"/>
      <c r="E40" s="25"/>
      <c r="F40" s="37"/>
      <c r="G40" s="26"/>
      <c r="H40" s="26"/>
      <c r="I40" s="26"/>
      <c r="J40" s="26"/>
      <c r="K40" s="92"/>
      <c r="L40" s="89"/>
      <c r="M40" s="77"/>
      <c r="N40" s="67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37"/>
      <c r="B41" s="37"/>
      <c r="C41" s="26"/>
      <c r="D41" s="37"/>
      <c r="E41" s="25"/>
      <c r="F41" s="37"/>
      <c r="G41" s="25"/>
      <c r="H41" s="25"/>
      <c r="I41" s="25"/>
      <c r="J41" s="25"/>
      <c r="K41" s="92"/>
      <c r="L41" s="89"/>
      <c r="M41" s="77"/>
      <c r="N41" s="67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37"/>
      <c r="B42" s="37"/>
      <c r="C42" s="67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67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37"/>
      <c r="B43" s="37"/>
      <c r="C43" s="19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67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37"/>
      <c r="B44" s="37"/>
      <c r="C44" s="26"/>
      <c r="D44" s="37"/>
      <c r="E44" s="25"/>
      <c r="F44" s="37"/>
      <c r="G44" s="25"/>
      <c r="H44" s="25"/>
      <c r="I44" s="25"/>
      <c r="J44" s="25"/>
      <c r="K44" s="92"/>
      <c r="L44" s="71"/>
      <c r="M44" s="77"/>
      <c r="N44" s="67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67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37"/>
      <c r="B46" s="37"/>
      <c r="C46" s="68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67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37"/>
      <c r="B47" s="37"/>
      <c r="C47" s="67"/>
      <c r="D47" s="37"/>
      <c r="E47" s="25"/>
      <c r="F47" s="37"/>
      <c r="G47" s="25"/>
      <c r="H47" s="25"/>
      <c r="I47" s="25"/>
      <c r="J47" s="25"/>
      <c r="K47" s="94"/>
      <c r="L47" s="71"/>
      <c r="M47" s="77"/>
      <c r="N47" s="6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89"/>
      <c r="M48" s="77"/>
      <c r="N48" s="67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6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37"/>
      <c r="B50" s="37"/>
      <c r="C50" s="68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67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37"/>
      <c r="B51" s="37"/>
      <c r="C51" s="95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67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37"/>
      <c r="B52" s="37"/>
      <c r="C52" s="2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67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37"/>
      <c r="B53" s="37"/>
      <c r="C53" s="96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6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67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90"/>
      <c r="N55" s="2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77"/>
      <c r="N56" s="6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6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6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37"/>
      <c r="B59" s="37"/>
      <c r="C59" s="25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6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37"/>
      <c r="B60" s="37"/>
      <c r="C60" s="96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6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67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6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67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67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67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6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6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67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67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6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90"/>
      <c r="N71" s="2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37"/>
      <c r="B72" s="37"/>
      <c r="C72" s="35"/>
      <c r="D72" s="37"/>
      <c r="E72" s="25"/>
      <c r="F72" s="37"/>
      <c r="G72" s="25"/>
      <c r="H72" s="25"/>
      <c r="I72" s="25"/>
      <c r="J72" s="25"/>
      <c r="K72" s="97"/>
      <c r="L72" s="89"/>
      <c r="M72" s="77"/>
      <c r="N72" s="67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37"/>
      <c r="B73" s="37"/>
      <c r="C73" s="96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6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37"/>
      <c r="B74" s="37"/>
      <c r="C74" s="2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67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37"/>
      <c r="B75" s="37"/>
      <c r="C75" s="9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67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67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6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90"/>
      <c r="N78" s="2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77"/>
      <c r="N79" s="67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6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90"/>
      <c r="N81" s="2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2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2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2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2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2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2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2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2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2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2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2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2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5"/>
      <c r="B94" s="15"/>
      <c r="C94" s="98"/>
      <c r="D94" s="4"/>
      <c r="E94" s="99"/>
      <c r="F94" s="100"/>
      <c r="G94" s="101"/>
      <c r="H94" s="15"/>
      <c r="I94" s="15"/>
      <c r="J94" s="15"/>
      <c r="K94" s="102"/>
      <c r="L94" s="103"/>
      <c r="M94" s="90"/>
      <c r="N94" s="2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5"/>
      <c r="B95" s="15"/>
      <c r="C95" s="98"/>
      <c r="D95" s="4"/>
      <c r="E95" s="104"/>
      <c r="F95" s="105"/>
      <c r="G95" s="106"/>
      <c r="H95" s="15"/>
      <c r="I95" s="15"/>
      <c r="J95" s="15"/>
      <c r="K95" s="102"/>
      <c r="L95" s="103"/>
      <c r="M95" s="103"/>
      <c r="N95" s="107">
        <f>SUM(N7:N94)</f>
        <v>600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5"/>
      <c r="B96" s="15"/>
      <c r="C96" s="98"/>
      <c r="D96" s="108"/>
      <c r="E96" s="99"/>
      <c r="F96" s="15"/>
      <c r="G96" s="15"/>
      <c r="H96" s="15"/>
      <c r="I96" s="15"/>
      <c r="J96" s="15"/>
      <c r="K96" s="109"/>
      <c r="L96" s="103"/>
      <c r="M96" s="10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98"/>
      <c r="D97" s="4"/>
      <c r="E97" s="99"/>
      <c r="F97" s="15"/>
      <c r="G97" s="15"/>
      <c r="H97" s="15"/>
      <c r="I97" s="15"/>
      <c r="J97" s="15"/>
      <c r="K97" s="110"/>
      <c r="M97" s="10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98"/>
      <c r="D98" s="4"/>
      <c r="E98" s="15"/>
      <c r="F98" s="15"/>
      <c r="G98" s="15"/>
      <c r="H98" s="15"/>
      <c r="I98" s="15"/>
      <c r="J98" s="15"/>
      <c r="K98" s="110"/>
      <c r="L98" s="103"/>
      <c r="M98" s="11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0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61" t="s">
        <v>2</v>
      </c>
      <c r="L102" s="103"/>
      <c r="M102" s="10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111">
        <f>SUM(K7:K94)</f>
        <v>0</v>
      </c>
      <c r="L103" s="62" t="s">
        <v>1</v>
      </c>
      <c r="M103" s="10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SUM(K103*2%)</f>
        <v>0</v>
      </c>
      <c r="L104" s="112">
        <f>SUM(L7:L94)</f>
        <v>600</v>
      </c>
      <c r="M104" s="1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4"/>
      <c r="L105" s="111">
        <f>SUM(L104*2%)</f>
        <v>12</v>
      </c>
      <c r="M105" s="115" t="s">
        <v>31</v>
      </c>
      <c r="N105" s="121" t="s">
        <v>32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18">
        <f>SUM(M7:M94)</f>
        <v>0</v>
      </c>
      <c r="N106" s="122">
        <f>SUM(K104,L105)</f>
        <v>12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1">
        <f>SUM(M106*2%)</f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37"/>
      <c r="G7" s="123" t="s">
        <v>43</v>
      </c>
      <c r="H7" s="68"/>
      <c r="I7" s="69" t="s">
        <v>44</v>
      </c>
      <c r="J7" s="68"/>
      <c r="K7" s="70"/>
      <c r="L7" s="71"/>
      <c r="M7" s="72">
        <v>50.0</v>
      </c>
      <c r="N7" s="73"/>
      <c r="O7" s="125">
        <v>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45</v>
      </c>
      <c r="G8" s="128" t="s">
        <v>46</v>
      </c>
      <c r="H8" s="25"/>
      <c r="I8" s="76" t="s">
        <v>47</v>
      </c>
      <c r="J8" s="25"/>
      <c r="K8" s="70"/>
      <c r="L8" s="71"/>
      <c r="M8" s="77"/>
      <c r="N8" s="73">
        <v>70.0</v>
      </c>
      <c r="O8" s="125">
        <v>70.0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45</v>
      </c>
      <c r="G9" s="123" t="s">
        <v>48</v>
      </c>
      <c r="H9" s="25"/>
      <c r="I9" s="79" t="s">
        <v>49</v>
      </c>
      <c r="J9" s="25"/>
      <c r="K9" s="70"/>
      <c r="L9" s="71"/>
      <c r="M9" s="77"/>
      <c r="N9" s="73">
        <v>100.0</v>
      </c>
      <c r="O9" s="125">
        <v>100.0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/>
      <c r="B10" s="66"/>
      <c r="C10" s="35"/>
      <c r="D10" s="37"/>
      <c r="E10" s="37"/>
      <c r="F10" s="37"/>
      <c r="G10" s="37"/>
      <c r="H10" s="37"/>
      <c r="I10" s="37"/>
      <c r="J10" s="37"/>
      <c r="K10" s="81"/>
      <c r="L10" s="71"/>
      <c r="M10" s="72"/>
      <c r="N10" s="82"/>
      <c r="O10" s="74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/>
      <c r="B11" s="66"/>
      <c r="C11" s="129"/>
      <c r="D11" s="37"/>
      <c r="E11" s="37"/>
      <c r="F11" s="66"/>
      <c r="G11" s="75"/>
      <c r="H11" s="37"/>
      <c r="I11" s="130"/>
      <c r="J11" s="37"/>
      <c r="K11" s="70"/>
      <c r="L11" s="71"/>
      <c r="M11" s="77"/>
      <c r="N11" s="73"/>
      <c r="O11" s="74"/>
      <c r="P11" s="63" t="s">
        <v>3</v>
      </c>
      <c r="Q11" s="83">
        <f>SUM(M7:M95)</f>
        <v>50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129"/>
      <c r="D12" s="37"/>
      <c r="E12" s="37"/>
      <c r="F12" s="37"/>
      <c r="G12" s="37"/>
      <c r="H12" s="37"/>
      <c r="I12" s="37"/>
      <c r="J12" s="37"/>
      <c r="K12" s="70"/>
      <c r="L12" s="71"/>
      <c r="M12" s="77"/>
      <c r="N12" s="82"/>
      <c r="O12" s="35"/>
      <c r="P12" s="64" t="s">
        <v>27</v>
      </c>
      <c r="Q12" s="83">
        <f>SUM(N7:N95)</f>
        <v>170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35"/>
      <c r="D13" s="37"/>
      <c r="E13" s="37"/>
      <c r="F13" s="37"/>
      <c r="G13" s="37"/>
      <c r="H13" s="37"/>
      <c r="I13" s="37"/>
      <c r="J13" s="37"/>
      <c r="K13" s="70"/>
      <c r="L13" s="71"/>
      <c r="M13" s="77"/>
      <c r="N13" s="82"/>
      <c r="O13" s="35"/>
      <c r="P13" s="84" t="s">
        <v>30</v>
      </c>
      <c r="Q13" s="85">
        <f>SUM(Q9,Q10,Q11,Q12)</f>
        <v>220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220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26" t="s">
        <v>33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50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1</v>
      </c>
      <c r="N108" s="118">
        <f>SUM(N8:N96)</f>
        <v>170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3.4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2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50</v>
      </c>
      <c r="C7" s="67"/>
      <c r="D7" s="37"/>
      <c r="E7" s="25"/>
      <c r="F7" s="66" t="s">
        <v>51</v>
      </c>
      <c r="G7" s="123" t="s">
        <v>52</v>
      </c>
      <c r="H7" s="68"/>
      <c r="I7" s="69" t="s">
        <v>53</v>
      </c>
      <c r="J7" s="68"/>
      <c r="K7" s="70"/>
      <c r="L7" s="127" t="s">
        <v>54</v>
      </c>
      <c r="M7" s="72"/>
      <c r="N7" s="73"/>
      <c r="O7" s="74" t="s">
        <v>55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50</v>
      </c>
      <c r="C8" s="26"/>
      <c r="D8" s="37"/>
      <c r="E8" s="25"/>
      <c r="F8" s="66" t="s">
        <v>51</v>
      </c>
      <c r="G8" s="123" t="s">
        <v>56</v>
      </c>
      <c r="H8" s="25"/>
      <c r="I8" s="69" t="s">
        <v>53</v>
      </c>
      <c r="J8" s="25"/>
      <c r="K8" s="70"/>
      <c r="L8" s="127" t="s">
        <v>54</v>
      </c>
      <c r="M8" s="77"/>
      <c r="N8" s="73"/>
      <c r="O8" s="74" t="s">
        <v>55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50</v>
      </c>
      <c r="C9" s="26"/>
      <c r="D9" s="37"/>
      <c r="E9" s="25"/>
      <c r="F9" s="66" t="s">
        <v>51</v>
      </c>
      <c r="G9" s="123" t="s">
        <v>57</v>
      </c>
      <c r="H9" s="25"/>
      <c r="I9" s="69" t="s">
        <v>53</v>
      </c>
      <c r="J9" s="25"/>
      <c r="K9" s="70"/>
      <c r="L9" s="127" t="s">
        <v>54</v>
      </c>
      <c r="M9" s="77"/>
      <c r="N9" s="73"/>
      <c r="O9" s="74" t="s">
        <v>55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50</v>
      </c>
      <c r="C10" s="26"/>
      <c r="D10" s="37"/>
      <c r="E10" s="25"/>
      <c r="F10" s="66" t="s">
        <v>51</v>
      </c>
      <c r="G10" s="123" t="s">
        <v>58</v>
      </c>
      <c r="H10" s="25"/>
      <c r="I10" s="69" t="s">
        <v>53</v>
      </c>
      <c r="J10" s="25"/>
      <c r="K10" s="81"/>
      <c r="L10" s="127" t="s">
        <v>54</v>
      </c>
      <c r="M10" s="77"/>
      <c r="N10" s="82"/>
      <c r="O10" s="74" t="s">
        <v>55</v>
      </c>
      <c r="P10" s="62" t="s">
        <v>1</v>
      </c>
      <c r="Q10" s="83">
        <f>SUM(L6:L94)</f>
        <v>700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37"/>
      <c r="G11" s="128" t="s">
        <v>59</v>
      </c>
      <c r="H11" s="25"/>
      <c r="I11" s="69" t="s">
        <v>60</v>
      </c>
      <c r="J11" s="25"/>
      <c r="K11" s="70"/>
      <c r="L11" s="71"/>
      <c r="M11" s="72">
        <v>60.0</v>
      </c>
      <c r="N11" s="82"/>
      <c r="O11" s="125">
        <v>60.0</v>
      </c>
      <c r="P11" s="63" t="s">
        <v>3</v>
      </c>
      <c r="Q11" s="83">
        <f>SUM(M7:M95)</f>
        <v>60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6" t="s">
        <v>34</v>
      </c>
      <c r="B12" s="66" t="s">
        <v>35</v>
      </c>
      <c r="C12" s="67"/>
      <c r="D12" s="37"/>
      <c r="E12" s="25"/>
      <c r="F12" s="66" t="s">
        <v>51</v>
      </c>
      <c r="G12" s="123" t="s">
        <v>61</v>
      </c>
      <c r="H12" s="25"/>
      <c r="I12" s="69" t="s">
        <v>62</v>
      </c>
      <c r="J12" s="25"/>
      <c r="K12" s="124" t="s">
        <v>50</v>
      </c>
      <c r="L12" s="71"/>
      <c r="M12" s="77"/>
      <c r="N12" s="82"/>
      <c r="O12" s="74" t="s">
        <v>55</v>
      </c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6" t="s">
        <v>34</v>
      </c>
      <c r="B13" s="66" t="s">
        <v>63</v>
      </c>
      <c r="C13" s="26"/>
      <c r="D13" s="37"/>
      <c r="E13" s="25"/>
      <c r="F13" s="66" t="s">
        <v>51</v>
      </c>
      <c r="G13" s="123" t="s">
        <v>64</v>
      </c>
      <c r="H13" s="25"/>
      <c r="I13" s="69" t="s">
        <v>65</v>
      </c>
      <c r="J13" s="25"/>
      <c r="K13" s="70"/>
      <c r="L13" s="127">
        <v>700.0</v>
      </c>
      <c r="M13" s="77"/>
      <c r="N13" s="82"/>
      <c r="O13" s="125">
        <v>700.0</v>
      </c>
      <c r="P13" s="84" t="s">
        <v>30</v>
      </c>
      <c r="Q13" s="85">
        <f>SUM(Q9,Q10,Q11,Q12)</f>
        <v>760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6"/>
      <c r="B14" s="66"/>
      <c r="C14" s="26"/>
      <c r="D14" s="37"/>
      <c r="E14" s="25"/>
      <c r="F14" s="37"/>
      <c r="G14" s="25"/>
      <c r="H14" s="25"/>
      <c r="I14" s="69"/>
      <c r="J14" s="25"/>
      <c r="K14" s="70"/>
      <c r="L14" s="71"/>
      <c r="M14" s="72"/>
      <c r="N14" s="82"/>
      <c r="O14" s="47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760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700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14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60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1.2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9.63"/>
    <col customWidth="1" min="8" max="8" width="15.63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0.25" customHeight="1">
      <c r="A7" s="66" t="s">
        <v>34</v>
      </c>
      <c r="B7" s="66" t="s">
        <v>35</v>
      </c>
      <c r="C7" s="67"/>
      <c r="D7" s="37"/>
      <c r="E7" s="25"/>
      <c r="F7" s="66" t="s">
        <v>45</v>
      </c>
      <c r="G7" s="128" t="s">
        <v>66</v>
      </c>
      <c r="H7" s="68"/>
      <c r="I7" s="131" t="s">
        <v>67</v>
      </c>
      <c r="J7" s="68"/>
      <c r="K7" s="70"/>
      <c r="L7" s="71"/>
      <c r="M7" s="72"/>
      <c r="N7" s="73">
        <v>200.0</v>
      </c>
      <c r="O7" s="125">
        <v>200.0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8.0" customHeight="1">
      <c r="A8" s="66" t="s">
        <v>34</v>
      </c>
      <c r="B8" s="66" t="s">
        <v>35</v>
      </c>
      <c r="C8" s="26"/>
      <c r="D8" s="37"/>
      <c r="E8" s="25"/>
      <c r="F8" s="66" t="s">
        <v>45</v>
      </c>
      <c r="G8" s="128" t="s">
        <v>66</v>
      </c>
      <c r="H8" s="25"/>
      <c r="I8" s="131" t="s">
        <v>67</v>
      </c>
      <c r="J8" s="25"/>
      <c r="K8" s="70"/>
      <c r="L8" s="71"/>
      <c r="M8" s="77"/>
      <c r="N8" s="73">
        <v>60.0</v>
      </c>
      <c r="O8" s="132">
        <v>60.0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66" t="s">
        <v>68</v>
      </c>
      <c r="E9" s="25"/>
      <c r="F9" s="66" t="s">
        <v>51</v>
      </c>
      <c r="G9" s="123" t="s">
        <v>69</v>
      </c>
      <c r="H9" s="25"/>
      <c r="I9" s="79" t="s">
        <v>70</v>
      </c>
      <c r="J9" s="25"/>
      <c r="K9" s="124">
        <v>294.0</v>
      </c>
      <c r="L9" s="71"/>
      <c r="M9" s="77"/>
      <c r="N9" s="73"/>
      <c r="O9" s="74">
        <v>100.0</v>
      </c>
      <c r="P9" s="61" t="s">
        <v>2</v>
      </c>
      <c r="Q9" s="80">
        <f>SUM(K6:K94)</f>
        <v>294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260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554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360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294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5.88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60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1.2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20.2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71</v>
      </c>
      <c r="H7" s="68"/>
      <c r="I7" s="69" t="s">
        <v>72</v>
      </c>
      <c r="J7" s="68"/>
      <c r="K7" s="70"/>
      <c r="L7" s="71"/>
      <c r="M7" s="72">
        <v>250.0</v>
      </c>
      <c r="N7" s="73"/>
      <c r="O7" s="125">
        <v>250.0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51</v>
      </c>
      <c r="G8" s="128" t="s">
        <v>73</v>
      </c>
      <c r="H8" s="69"/>
      <c r="I8" s="76" t="s">
        <v>74</v>
      </c>
      <c r="J8" s="69" t="s">
        <v>75</v>
      </c>
      <c r="K8" s="70"/>
      <c r="L8" s="127">
        <v>294.0</v>
      </c>
      <c r="M8" s="77"/>
      <c r="N8" s="73"/>
      <c r="O8" s="74">
        <v>147.0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51</v>
      </c>
      <c r="G9" s="128" t="s">
        <v>76</v>
      </c>
      <c r="H9" s="25"/>
      <c r="I9" s="76" t="s">
        <v>77</v>
      </c>
      <c r="J9" s="25"/>
      <c r="K9" s="70"/>
      <c r="L9" s="71"/>
      <c r="M9" s="77"/>
      <c r="N9" s="73">
        <v>50.0</v>
      </c>
      <c r="O9" s="133">
        <v>50.0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23" t="s">
        <v>78</v>
      </c>
      <c r="H10" s="69"/>
      <c r="I10" s="69" t="s">
        <v>79</v>
      </c>
      <c r="J10" s="69" t="s">
        <v>27</v>
      </c>
      <c r="K10" s="81"/>
      <c r="L10" s="127">
        <v>294.0</v>
      </c>
      <c r="M10" s="77"/>
      <c r="N10" s="82"/>
      <c r="O10" s="74">
        <v>100.0</v>
      </c>
      <c r="P10" s="62" t="s">
        <v>1</v>
      </c>
      <c r="Q10" s="83">
        <f>SUM(L6:L94)</f>
        <v>588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250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50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888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547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588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11.76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250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5</v>
      </c>
      <c r="N108" s="118">
        <f>SUM(N8:N96)</f>
        <v>50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1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28.5"/>
  </cols>
  <sheetData>
    <row r="1">
      <c r="A1" s="134" t="s">
        <v>80</v>
      </c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81</v>
      </c>
      <c r="H7" s="68"/>
      <c r="I7" s="69" t="s">
        <v>82</v>
      </c>
      <c r="J7" s="68"/>
      <c r="K7" s="124">
        <v>350.0</v>
      </c>
      <c r="L7" s="71"/>
      <c r="M7" s="72"/>
      <c r="N7" s="73"/>
      <c r="O7" s="47">
        <v>175.0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83</v>
      </c>
      <c r="G8" s="128" t="s">
        <v>84</v>
      </c>
      <c r="H8" s="25"/>
      <c r="I8" s="76" t="s">
        <v>85</v>
      </c>
      <c r="J8" s="25"/>
      <c r="K8" s="70"/>
      <c r="L8" s="127">
        <v>197.0</v>
      </c>
      <c r="M8" s="77"/>
      <c r="N8" s="73"/>
      <c r="O8" s="125">
        <v>197.0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51</v>
      </c>
      <c r="G9" s="128" t="s">
        <v>86</v>
      </c>
      <c r="H9" s="25"/>
      <c r="I9" s="76" t="s">
        <v>87</v>
      </c>
      <c r="J9" s="25"/>
      <c r="K9" s="70"/>
      <c r="L9" s="71"/>
      <c r="M9" s="72">
        <v>50.0</v>
      </c>
      <c r="N9" s="73"/>
      <c r="O9" s="125">
        <v>50.0</v>
      </c>
      <c r="P9" s="61" t="s">
        <v>2</v>
      </c>
      <c r="Q9" s="80">
        <f>SUM(K6:K94)</f>
        <v>400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/>
      <c r="G10" s="123" t="s">
        <v>88</v>
      </c>
      <c r="H10" s="25"/>
      <c r="I10" s="69" t="s">
        <v>89</v>
      </c>
      <c r="J10" s="25"/>
      <c r="K10" s="135">
        <v>50.0</v>
      </c>
      <c r="L10" s="127"/>
      <c r="M10" s="77"/>
      <c r="N10" s="82"/>
      <c r="O10" s="125">
        <v>50.0</v>
      </c>
      <c r="P10" s="62" t="s">
        <v>1</v>
      </c>
      <c r="Q10" s="83">
        <f>SUM(L6:L94)</f>
        <v>394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66" t="s">
        <v>83</v>
      </c>
      <c r="G11" s="123" t="s">
        <v>90</v>
      </c>
      <c r="H11" s="25"/>
      <c r="I11" s="69" t="s">
        <v>91</v>
      </c>
      <c r="J11" s="76" t="s">
        <v>26</v>
      </c>
      <c r="K11" s="70"/>
      <c r="L11" s="127">
        <v>197.0</v>
      </c>
      <c r="M11" s="77"/>
      <c r="N11" s="82"/>
      <c r="O11" s="125">
        <v>197.0</v>
      </c>
      <c r="P11" s="63" t="s">
        <v>3</v>
      </c>
      <c r="Q11" s="83">
        <f>SUM(M7:M95)</f>
        <v>120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6" t="s">
        <v>34</v>
      </c>
      <c r="B12" s="66" t="s">
        <v>35</v>
      </c>
      <c r="C12" s="67"/>
      <c r="D12" s="37"/>
      <c r="E12" s="25"/>
      <c r="F12" s="66" t="s">
        <v>92</v>
      </c>
      <c r="G12" s="136" t="s">
        <v>93</v>
      </c>
      <c r="H12" s="25"/>
      <c r="I12" s="69" t="s">
        <v>94</v>
      </c>
      <c r="J12" s="25"/>
      <c r="K12" s="70"/>
      <c r="L12" s="71"/>
      <c r="M12" s="72">
        <v>70.0</v>
      </c>
      <c r="N12" s="82"/>
      <c r="O12" s="125">
        <v>70.0</v>
      </c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914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739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400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8</v>
      </c>
      <c r="L105" s="112">
        <f>SUM(L7:L95)</f>
        <v>394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7.88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120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2.4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audio,Pov,Flow,Personalização,3D NATAL "</formula1>
    </dataValidation>
    <dataValidation type="list" allowBlank="1" showErrorMessage="1" sqref="A7:A94">
      <formula1>"Nobre,Publicidade"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95</v>
      </c>
      <c r="H7" s="68"/>
      <c r="I7" s="69" t="s">
        <v>96</v>
      </c>
      <c r="J7" s="68"/>
      <c r="K7" s="70"/>
      <c r="L7" s="71"/>
      <c r="M7" s="72">
        <v>50.0</v>
      </c>
      <c r="N7" s="73"/>
      <c r="O7" s="125">
        <v>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51</v>
      </c>
      <c r="G8" s="128" t="s">
        <v>97</v>
      </c>
      <c r="H8" s="25"/>
      <c r="I8" s="76" t="s">
        <v>98</v>
      </c>
      <c r="J8" s="25"/>
      <c r="K8" s="70"/>
      <c r="L8" s="127">
        <v>250.0</v>
      </c>
      <c r="M8" s="77"/>
      <c r="N8" s="73"/>
      <c r="O8" s="125">
        <v>250.0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99</v>
      </c>
      <c r="G9" s="123" t="s">
        <v>100</v>
      </c>
      <c r="H9" s="25"/>
      <c r="I9" s="79" t="s">
        <v>101</v>
      </c>
      <c r="J9" s="69" t="s">
        <v>102</v>
      </c>
      <c r="K9" s="70"/>
      <c r="L9" s="127">
        <v>350.0</v>
      </c>
      <c r="M9" s="77"/>
      <c r="N9" s="73"/>
      <c r="O9" s="74">
        <v>75.0</v>
      </c>
      <c r="P9" s="61" t="s">
        <v>2</v>
      </c>
      <c r="Q9" s="80">
        <f>SUM(K6:K94)</f>
        <v>300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37" t="s">
        <v>103</v>
      </c>
      <c r="H10" s="25"/>
      <c r="I10" s="138" t="s">
        <v>104</v>
      </c>
      <c r="J10" s="25"/>
      <c r="K10" s="81"/>
      <c r="L10" s="71"/>
      <c r="M10" s="77"/>
      <c r="N10" s="73">
        <v>100.0</v>
      </c>
      <c r="O10" s="74">
        <v>100.0</v>
      </c>
      <c r="P10" s="62" t="s">
        <v>1</v>
      </c>
      <c r="Q10" s="83">
        <f>SUM(L6:L94)</f>
        <v>600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66" t="s">
        <v>51</v>
      </c>
      <c r="G11" s="123" t="s">
        <v>105</v>
      </c>
      <c r="H11" s="25"/>
      <c r="I11" s="69" t="s">
        <v>106</v>
      </c>
      <c r="J11" s="25"/>
      <c r="K11" s="124">
        <v>300.0</v>
      </c>
      <c r="L11" s="71"/>
      <c r="M11" s="77"/>
      <c r="N11" s="82"/>
      <c r="O11" s="74">
        <v>150.0</v>
      </c>
      <c r="P11" s="63" t="s">
        <v>3</v>
      </c>
      <c r="Q11" s="83">
        <f>SUM(M7:M95)</f>
        <v>50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100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1050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625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300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6</v>
      </c>
      <c r="L105" s="112">
        <f>SUM(L7:L95)</f>
        <v>600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12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50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1</v>
      </c>
      <c r="N108" s="118">
        <f>SUM(N8:N96)</f>
        <v>100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2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3" t="s">
        <v>107</v>
      </c>
      <c r="H7" s="68"/>
      <c r="I7" s="69" t="s">
        <v>108</v>
      </c>
      <c r="J7" s="68"/>
      <c r="K7" s="124">
        <v>80.0</v>
      </c>
      <c r="L7" s="71"/>
      <c r="M7" s="72"/>
      <c r="N7" s="73"/>
      <c r="O7" s="133">
        <v>80.0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51</v>
      </c>
      <c r="G8" s="128" t="s">
        <v>109</v>
      </c>
      <c r="H8" s="25"/>
      <c r="I8" s="76" t="s">
        <v>110</v>
      </c>
      <c r="J8" s="25"/>
      <c r="K8" s="124">
        <v>500.0</v>
      </c>
      <c r="L8" s="71"/>
      <c r="M8" s="77"/>
      <c r="N8" s="73"/>
      <c r="O8" s="74">
        <v>250.0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/>
      <c r="B9" s="66"/>
      <c r="C9" s="26"/>
      <c r="D9" s="37"/>
      <c r="E9" s="25"/>
      <c r="F9" s="66"/>
      <c r="G9" s="66"/>
      <c r="H9" s="25"/>
      <c r="I9" s="79"/>
      <c r="J9" s="25"/>
      <c r="K9" s="70"/>
      <c r="L9" s="71"/>
      <c r="M9" s="77"/>
      <c r="N9" s="73"/>
      <c r="O9" s="74"/>
      <c r="P9" s="61" t="s">
        <v>2</v>
      </c>
      <c r="Q9" s="80">
        <f>SUM(K6:K94)</f>
        <v>580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580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330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580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11.6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0"/>
    <col customWidth="1" min="9" max="9" width="18.88"/>
  </cols>
  <sheetData>
    <row r="1">
      <c r="A1" s="4" t="str">
        <f>1 (843) 568-3725</f>
        <v>#ERROR!</v>
      </c>
      <c r="B1" s="4"/>
      <c r="C1" s="48"/>
      <c r="D1" s="4"/>
      <c r="E1" s="15"/>
      <c r="F1" s="15"/>
      <c r="G1" s="15"/>
      <c r="H1" s="15"/>
      <c r="I1" s="139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3" t="s">
        <v>111</v>
      </c>
      <c r="H7" s="68"/>
      <c r="I7" s="76" t="s">
        <v>112</v>
      </c>
      <c r="J7" s="68"/>
      <c r="K7" s="124">
        <v>70.0</v>
      </c>
      <c r="L7" s="71"/>
      <c r="M7" s="72"/>
      <c r="N7" s="73"/>
      <c r="O7" s="125">
        <v>70.0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51</v>
      </c>
      <c r="G8" s="128" t="s">
        <v>113</v>
      </c>
      <c r="H8" s="25"/>
      <c r="I8" s="76" t="s">
        <v>114</v>
      </c>
      <c r="J8" s="25"/>
      <c r="K8" s="124"/>
      <c r="L8" s="127">
        <v>350.0</v>
      </c>
      <c r="M8" s="77"/>
      <c r="N8" s="73"/>
      <c r="O8" s="125">
        <v>350.0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51</v>
      </c>
      <c r="G9" s="123" t="s">
        <v>115</v>
      </c>
      <c r="H9" s="25"/>
      <c r="I9" s="76" t="s">
        <v>116</v>
      </c>
      <c r="J9" s="25"/>
      <c r="K9" s="70"/>
      <c r="L9" s="71"/>
      <c r="M9" s="77"/>
      <c r="N9" s="73">
        <v>197.0</v>
      </c>
      <c r="O9" s="125">
        <v>197.0</v>
      </c>
      <c r="P9" s="61" t="s">
        <v>2</v>
      </c>
      <c r="Q9" s="80">
        <f>SUM(K6:K94)</f>
        <v>70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28" t="s">
        <v>117</v>
      </c>
      <c r="H10" s="25"/>
      <c r="I10" s="76" t="s">
        <v>118</v>
      </c>
      <c r="J10" s="25"/>
      <c r="K10" s="81"/>
      <c r="L10" s="71"/>
      <c r="M10" s="77"/>
      <c r="N10" s="73">
        <v>60.0</v>
      </c>
      <c r="O10" s="125">
        <v>60.0</v>
      </c>
      <c r="P10" s="62" t="s">
        <v>1</v>
      </c>
      <c r="Q10" s="83">
        <f>SUM(L6:L94)</f>
        <v>350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140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140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257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140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677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140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140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140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140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140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140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140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140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140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140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140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140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140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140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140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140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140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140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140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140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140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140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140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140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140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140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140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141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140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140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140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140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140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140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140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140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140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140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140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140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140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140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140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140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140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140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140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140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140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140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140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140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140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140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140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140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140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140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140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140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140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140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140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140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140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140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140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140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140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140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140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140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140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140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140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140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140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140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140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140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140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39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39"/>
      <c r="J96" s="15"/>
      <c r="K96" s="102"/>
      <c r="L96" s="103"/>
      <c r="M96" s="103"/>
      <c r="N96" s="103"/>
      <c r="O96" s="107">
        <f>SUM(O7:O95)</f>
        <v>677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39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39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39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39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39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39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39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39"/>
      <c r="J104" s="15"/>
      <c r="K104" s="111">
        <f>SUM(K7:K95)</f>
        <v>70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39"/>
      <c r="J105" s="15"/>
      <c r="K105" s="111">
        <f>SUM(K104*2%)</f>
        <v>1.4</v>
      </c>
      <c r="L105" s="112">
        <f>SUM(L7:L95)</f>
        <v>350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39"/>
      <c r="J106" s="15"/>
      <c r="K106" s="4"/>
      <c r="L106" s="111">
        <f>SUM(L105*2%)</f>
        <v>7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142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142"/>
      <c r="J108" s="4"/>
      <c r="K108" s="4"/>
      <c r="L108" s="4"/>
      <c r="M108" s="111">
        <f>SUM(M107*2%)</f>
        <v>0</v>
      </c>
      <c r="N108" s="118">
        <f>SUM(N8:N96)</f>
        <v>257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142"/>
      <c r="J109" s="4"/>
      <c r="K109" s="4"/>
      <c r="L109" s="4"/>
      <c r="M109" s="4"/>
      <c r="N109" s="111">
        <f>SUM(N108*2%)</f>
        <v>5.14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14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14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14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14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14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14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14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14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14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14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14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14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14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14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14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14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14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14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14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14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14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14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14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14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14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14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14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14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14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14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14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14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14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14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14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14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14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14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14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14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14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14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14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14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14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14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14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14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14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14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14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14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14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14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14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14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14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14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14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14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14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14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14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14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14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14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14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14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14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14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14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14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14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14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14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14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14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14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14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14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14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14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14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14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14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14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14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14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14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14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14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14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14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14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14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14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14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14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14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14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14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14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14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14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14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14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14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14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14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14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14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14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14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14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14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14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14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14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14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14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14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14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14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14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14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14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14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14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14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14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14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14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14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14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14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14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14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14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14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14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14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14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14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14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14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14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14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14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14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14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14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14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14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14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14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14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14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14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14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14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14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14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14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14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14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14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14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14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14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14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14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14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14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14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14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14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14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14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14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14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14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14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14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14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14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14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14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14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14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14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14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14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14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14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14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14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14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14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14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14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14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14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14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14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14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14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14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14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14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14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14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14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14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14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14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14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14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14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14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14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14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14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14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14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14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14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14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14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14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14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14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14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14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14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14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14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14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14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14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14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14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14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14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14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14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14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14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14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14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14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14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14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14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14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14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14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14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14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14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14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14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14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14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14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14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14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14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14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14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14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14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14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14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14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14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14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14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14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14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14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14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14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14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14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14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14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14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14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14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14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14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14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14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14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14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14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14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14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14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14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14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14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14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14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14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14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14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14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14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14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14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14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14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14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14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14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14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14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14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14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14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14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14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14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14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14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14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14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14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14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14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14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14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14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14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14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14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14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14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14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14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14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14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14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14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14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14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14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14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14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14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14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14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14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14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14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14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14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14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14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14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14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14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14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14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14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14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14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14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14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14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14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14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14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14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14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14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14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14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14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14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14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14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14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14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14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14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14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14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14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14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14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14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14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14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14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14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14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14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14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14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14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14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14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14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14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14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14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14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14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14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14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14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14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14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14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14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14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14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14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14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14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14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14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14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14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14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14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14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14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14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14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14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14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14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14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14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14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14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14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14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14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14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14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14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14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14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14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14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14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14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14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14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14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14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14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14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14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14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14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14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14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14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14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14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14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14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14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14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14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14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14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14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14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14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14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14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14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14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14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14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14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14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14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14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14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14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14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14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14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14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14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14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14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14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14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14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14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14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14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14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14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14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14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14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14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14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14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14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14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14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14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14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14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14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14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14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14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14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14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14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14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14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14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14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14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14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14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14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14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14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14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14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14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14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14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14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14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14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14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14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14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14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14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14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14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14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14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14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14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14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14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14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14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14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14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14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14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14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14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14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14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14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14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14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14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14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14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14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14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14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14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14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14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14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14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14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14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14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14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14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14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14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14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14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14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14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14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14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14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14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14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14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14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14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14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14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14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14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14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14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14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14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14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14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14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14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14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14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14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14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14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14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14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14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14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14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14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14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14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14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14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14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14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14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14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14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14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14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14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14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14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14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14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14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14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14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14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14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14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14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14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14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14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14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14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14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14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14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14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14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14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14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14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14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14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14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14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14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14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14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14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14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14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14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14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14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14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14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14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14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14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14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14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14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14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14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14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14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14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14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14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14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14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14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14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14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14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14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14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14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14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14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14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14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14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14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14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14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14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14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14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14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14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14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14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14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14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14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14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14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14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14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14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14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14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14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14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14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14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14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14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14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14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14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14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14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14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14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14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14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14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14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14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14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14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14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14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14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14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14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14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14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14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14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14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14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14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14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14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14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14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14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14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14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14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14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14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14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14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14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14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14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14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14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14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14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14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14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14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14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14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14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14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14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14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14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14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14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14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14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14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14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14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14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14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14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14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14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14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14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14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14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14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14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14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14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14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14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14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14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14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14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14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14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14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14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14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14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14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14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14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14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14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14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14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14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14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14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14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14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14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14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14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14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14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14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14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14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14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14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14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14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14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14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14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14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14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14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14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14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14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14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14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14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14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14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14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14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14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14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14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14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14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14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14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14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14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14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14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14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14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14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14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14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14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14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14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14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14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14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14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14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14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14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14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14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14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14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14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14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14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14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14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14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14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14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14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14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14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14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14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/>
      <c r="B7" s="66" t="s">
        <v>35</v>
      </c>
      <c r="C7" s="67"/>
      <c r="D7" s="37"/>
      <c r="E7" s="25"/>
      <c r="F7" s="66" t="s">
        <v>51</v>
      </c>
      <c r="G7" s="123" t="s">
        <v>119</v>
      </c>
      <c r="H7" s="68"/>
      <c r="I7" s="69" t="s">
        <v>120</v>
      </c>
      <c r="J7" s="143"/>
      <c r="K7" s="124">
        <v>300.0</v>
      </c>
      <c r="L7" s="71"/>
      <c r="M7" s="72"/>
      <c r="N7" s="73"/>
      <c r="O7" s="74">
        <v>150.0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/>
      <c r="B8" s="66"/>
      <c r="C8" s="26"/>
      <c r="D8" s="37"/>
      <c r="E8" s="25"/>
      <c r="F8" s="66"/>
      <c r="G8" s="75"/>
      <c r="H8" s="25"/>
      <c r="I8" s="76"/>
      <c r="J8" s="25"/>
      <c r="K8" s="70"/>
      <c r="L8" s="71"/>
      <c r="M8" s="77"/>
      <c r="N8" s="73"/>
      <c r="O8" s="74"/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/>
      <c r="B9" s="66"/>
      <c r="C9" s="26"/>
      <c r="D9" s="37"/>
      <c r="E9" s="25"/>
      <c r="F9" s="66"/>
      <c r="G9" s="66"/>
      <c r="H9" s="25"/>
      <c r="I9" s="79"/>
      <c r="J9" s="25"/>
      <c r="K9" s="70"/>
      <c r="L9" s="71"/>
      <c r="M9" s="77"/>
      <c r="N9" s="73"/>
      <c r="O9" s="74"/>
      <c r="P9" s="61" t="s">
        <v>2</v>
      </c>
      <c r="Q9" s="80">
        <f>SUM(K6:K94)</f>
        <v>300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300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150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300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6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13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121</v>
      </c>
      <c r="H7" s="68"/>
      <c r="I7" s="69" t="s">
        <v>122</v>
      </c>
      <c r="J7" s="68"/>
      <c r="K7" s="70"/>
      <c r="L7" s="71"/>
      <c r="M7" s="72">
        <v>50.0</v>
      </c>
      <c r="N7" s="73"/>
      <c r="O7" s="125">
        <v>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/>
      <c r="B8" s="66"/>
      <c r="C8" s="26"/>
      <c r="D8" s="37"/>
      <c r="E8" s="25"/>
      <c r="F8" s="66"/>
      <c r="G8" s="75"/>
      <c r="H8" s="25"/>
      <c r="I8" s="76"/>
      <c r="J8" s="25"/>
      <c r="K8" s="70"/>
      <c r="L8" s="71"/>
      <c r="M8" s="77"/>
      <c r="N8" s="73"/>
      <c r="O8" s="74"/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/>
      <c r="B9" s="66"/>
      <c r="C9" s="26"/>
      <c r="D9" s="37"/>
      <c r="E9" s="25"/>
      <c r="F9" s="66"/>
      <c r="G9" s="66"/>
      <c r="H9" s="25"/>
      <c r="I9" s="79"/>
      <c r="J9" s="25"/>
      <c r="K9" s="70"/>
      <c r="L9" s="71"/>
      <c r="M9" s="77"/>
      <c r="N9" s="73"/>
      <c r="O9" s="74"/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50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50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50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50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1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7" max="7" width="23.7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123</v>
      </c>
      <c r="G7" s="128" t="s">
        <v>124</v>
      </c>
      <c r="H7" s="68"/>
      <c r="I7" s="69" t="s">
        <v>98</v>
      </c>
      <c r="J7" s="68"/>
      <c r="K7" s="70"/>
      <c r="L7" s="127">
        <v>197.0</v>
      </c>
      <c r="M7" s="72"/>
      <c r="N7" s="73"/>
      <c r="O7" s="125">
        <v>197.0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92</v>
      </c>
      <c r="G8" s="128" t="s">
        <v>97</v>
      </c>
      <c r="H8" s="25"/>
      <c r="I8" s="69" t="s">
        <v>98</v>
      </c>
      <c r="J8" s="25"/>
      <c r="K8" s="70"/>
      <c r="L8" s="71"/>
      <c r="M8" s="77"/>
      <c r="N8" s="73">
        <v>50.0</v>
      </c>
      <c r="O8" s="125">
        <v>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125</v>
      </c>
      <c r="G9" s="123" t="s">
        <v>126</v>
      </c>
      <c r="H9" s="25"/>
      <c r="I9" s="79" t="s">
        <v>40</v>
      </c>
      <c r="J9" s="25"/>
      <c r="K9" s="70"/>
      <c r="L9" s="127">
        <v>600.0</v>
      </c>
      <c r="M9" s="77"/>
      <c r="N9" s="73"/>
      <c r="O9" s="125">
        <v>600.0</v>
      </c>
      <c r="P9" s="61" t="s">
        <v>2</v>
      </c>
      <c r="Q9" s="80">
        <f>SUM(K6:K94)</f>
        <v>300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23" t="s">
        <v>127</v>
      </c>
      <c r="H10" s="25"/>
      <c r="I10" s="69" t="s">
        <v>128</v>
      </c>
      <c r="J10" s="25"/>
      <c r="K10" s="135">
        <v>300.0</v>
      </c>
      <c r="L10" s="71"/>
      <c r="M10" s="77"/>
      <c r="N10" s="82"/>
      <c r="O10" s="125">
        <v>300.0</v>
      </c>
      <c r="P10" s="62" t="s">
        <v>1</v>
      </c>
      <c r="Q10" s="83">
        <f>SUM(L6:L94)</f>
        <v>2894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66" t="s">
        <v>129</v>
      </c>
      <c r="E11" s="25"/>
      <c r="F11" s="66" t="s">
        <v>51</v>
      </c>
      <c r="G11" s="46" t="s">
        <v>130</v>
      </c>
      <c r="H11" s="25"/>
      <c r="I11" s="69" t="s">
        <v>131</v>
      </c>
      <c r="J11" s="25"/>
      <c r="K11" s="70"/>
      <c r="L11" s="127">
        <v>1997.0</v>
      </c>
      <c r="M11" s="77"/>
      <c r="N11" s="82"/>
      <c r="O11" s="125">
        <v>998.5</v>
      </c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6" t="s">
        <v>34</v>
      </c>
      <c r="B12" s="66" t="s">
        <v>35</v>
      </c>
      <c r="C12" s="67"/>
      <c r="D12" s="37"/>
      <c r="E12" s="25"/>
      <c r="F12" s="66" t="s">
        <v>41</v>
      </c>
      <c r="G12" s="123" t="s">
        <v>132</v>
      </c>
      <c r="H12" s="25"/>
      <c r="I12" s="69" t="s">
        <v>133</v>
      </c>
      <c r="J12" s="25"/>
      <c r="K12" s="70"/>
      <c r="L12" s="127">
        <v>100.0</v>
      </c>
      <c r="M12" s="77"/>
      <c r="N12" s="82"/>
      <c r="O12" s="125">
        <v>100.0</v>
      </c>
      <c r="P12" s="64" t="s">
        <v>27</v>
      </c>
      <c r="Q12" s="83">
        <f>SUM(N7:N95)</f>
        <v>50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69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3244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2245.5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300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6</v>
      </c>
      <c r="L105" s="112">
        <f>SUM(L7:L95)</f>
        <v>2894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57.88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50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1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audio,Pov,Flow,Personalização,3D NATAL"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144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3" t="s">
        <v>134</v>
      </c>
      <c r="H7" s="68"/>
      <c r="I7" s="143" t="s">
        <v>135</v>
      </c>
      <c r="J7" s="143" t="s">
        <v>26</v>
      </c>
      <c r="K7" s="70"/>
      <c r="L7" s="145">
        <v>294.0</v>
      </c>
      <c r="M7" s="72"/>
      <c r="N7" s="73"/>
      <c r="O7" s="74">
        <v>100.0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136</v>
      </c>
      <c r="G8" s="128" t="s">
        <v>137</v>
      </c>
      <c r="H8" s="25"/>
      <c r="I8" s="76"/>
      <c r="J8" s="69" t="s">
        <v>131</v>
      </c>
      <c r="K8" s="70"/>
      <c r="L8" s="145" t="s">
        <v>138</v>
      </c>
      <c r="M8" s="77"/>
      <c r="N8" s="73"/>
      <c r="O8" s="74" t="s">
        <v>55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51</v>
      </c>
      <c r="G9" s="123" t="s">
        <v>139</v>
      </c>
      <c r="H9" s="25"/>
      <c r="I9" s="69" t="s">
        <v>140</v>
      </c>
      <c r="J9" s="69" t="s">
        <v>26</v>
      </c>
      <c r="K9" s="70"/>
      <c r="L9" s="145">
        <v>294.0</v>
      </c>
      <c r="M9" s="77"/>
      <c r="N9" s="73"/>
      <c r="O9" s="74">
        <v>50.0</v>
      </c>
      <c r="P9" s="61" t="s">
        <v>2</v>
      </c>
      <c r="Q9" s="80">
        <f>SUM(K6:K94)</f>
        <v>257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23" t="s">
        <v>141</v>
      </c>
      <c r="H10" s="25"/>
      <c r="I10" s="25"/>
      <c r="J10" s="69" t="s">
        <v>142</v>
      </c>
      <c r="K10" s="81"/>
      <c r="L10" s="145">
        <v>499.0</v>
      </c>
      <c r="M10" s="77"/>
      <c r="N10" s="82"/>
      <c r="O10" s="125">
        <v>499.0</v>
      </c>
      <c r="P10" s="62" t="s">
        <v>1</v>
      </c>
      <c r="Q10" s="83">
        <f>SUM(L6:L94)</f>
        <v>1087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66" t="s">
        <v>51</v>
      </c>
      <c r="G11" s="123" t="s">
        <v>143</v>
      </c>
      <c r="H11" s="25"/>
      <c r="I11" s="25"/>
      <c r="J11" s="69" t="s">
        <v>142</v>
      </c>
      <c r="K11" s="70"/>
      <c r="L11" s="145" t="s">
        <v>144</v>
      </c>
      <c r="M11" s="77"/>
      <c r="N11" s="82"/>
      <c r="O11" s="74" t="s">
        <v>55</v>
      </c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6" t="s">
        <v>34</v>
      </c>
      <c r="B12" s="66" t="s">
        <v>35</v>
      </c>
      <c r="C12" s="67"/>
      <c r="D12" s="37"/>
      <c r="E12" s="25"/>
      <c r="F12" s="66" t="s">
        <v>51</v>
      </c>
      <c r="G12" s="123" t="s">
        <v>145</v>
      </c>
      <c r="H12" s="25"/>
      <c r="I12" s="25"/>
      <c r="J12" s="69" t="s">
        <v>146</v>
      </c>
      <c r="K12" s="124">
        <v>197.0</v>
      </c>
      <c r="L12" s="146"/>
      <c r="M12" s="77"/>
      <c r="N12" s="82"/>
      <c r="O12" s="125">
        <v>197.0</v>
      </c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6" t="s">
        <v>34</v>
      </c>
      <c r="B13" s="66" t="s">
        <v>35</v>
      </c>
      <c r="C13" s="26"/>
      <c r="D13" s="37"/>
      <c r="E13" s="25"/>
      <c r="F13" s="37"/>
      <c r="G13" s="123" t="s">
        <v>147</v>
      </c>
      <c r="H13" s="25"/>
      <c r="I13" s="25"/>
      <c r="J13" s="69" t="s">
        <v>148</v>
      </c>
      <c r="K13" s="124">
        <v>60.0</v>
      </c>
      <c r="L13" s="146"/>
      <c r="M13" s="77"/>
      <c r="N13" s="82"/>
      <c r="O13" s="125">
        <v>60.0</v>
      </c>
      <c r="P13" s="84" t="s">
        <v>30</v>
      </c>
      <c r="Q13" s="85">
        <f>SUM(Q9,Q10,Q11,Q12)</f>
        <v>1344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146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146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146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146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146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146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146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146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146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146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147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146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146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146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148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148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148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148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148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148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148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148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148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148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148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148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148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148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148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148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148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146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146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146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146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148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148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148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148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148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148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148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148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148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148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148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148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148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148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148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148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148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148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148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148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148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148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148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148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148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148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148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148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148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148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148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148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148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148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148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148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148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148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148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148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148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148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148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148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148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148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49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49"/>
      <c r="M96" s="103"/>
      <c r="N96" s="103"/>
      <c r="O96" s="107">
        <f>SUM(O7:O95)</f>
        <v>906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49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49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49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49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49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49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257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5.14</v>
      </c>
      <c r="L105" s="112">
        <f>SUM(L7:L95)</f>
        <v>1087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21.74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42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42"/>
      <c r="M108" s="111">
        <f>SUM(M107*2%)</f>
        <v>0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42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4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4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4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4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4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4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4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4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4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4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4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4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4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4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4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4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4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4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4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4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4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4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4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4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4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4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4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4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4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4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4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4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4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4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4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4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4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4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4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4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4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4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4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4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4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4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4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4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4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4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4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4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4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4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4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4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4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4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4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4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4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4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4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4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4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4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4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4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4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4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4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4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4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4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4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4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4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4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4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4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4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4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4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4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4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4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4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4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4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4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4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4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4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4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4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4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4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4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4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4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4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4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4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4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4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4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4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4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4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4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4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4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4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4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4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4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4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4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4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4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4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4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4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4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4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4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4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4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4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4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4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4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4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4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4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4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4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4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4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4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4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4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4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4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4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4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4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4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4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4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4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4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4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4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4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4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4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4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4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4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4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4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4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4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4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4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4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4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4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4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4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4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4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4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4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4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4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4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4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4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4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4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4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4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4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4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4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4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4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4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4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4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4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4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4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4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4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4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4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4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4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4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4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4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4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4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4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4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4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4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4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4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4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4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4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4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4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4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4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4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4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4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4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4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4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4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4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4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4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4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4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4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4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4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4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4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4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4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4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4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4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4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4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4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4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4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4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4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4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4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4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4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4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4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4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4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4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4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4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4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4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4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4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4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4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4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4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4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4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4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4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4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4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4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4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4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4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4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4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4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4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4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4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4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4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4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4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4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4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4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4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4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4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4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4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4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4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4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4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4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4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4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4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4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4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4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4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4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4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4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4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4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4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4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4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4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4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4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4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4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4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4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4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4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4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4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4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4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4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4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4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4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4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4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4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4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4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4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4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4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4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4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4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4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4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4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4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4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4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4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4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4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4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4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4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4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4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4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4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4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4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4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4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4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4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4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4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4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4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4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4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4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4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4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4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4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4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4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4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4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4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4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4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4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4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4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4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4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4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4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4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4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4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4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4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4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4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4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4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4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4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4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4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4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4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4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4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4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4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4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4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4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4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4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4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4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4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4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4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4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4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4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4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4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4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4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4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4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4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4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4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4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4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4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4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4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4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4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4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4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4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4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4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4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4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4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4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4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4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4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4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4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4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4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4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4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4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4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4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4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4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4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4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4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4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4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4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4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4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4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4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4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4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4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4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4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4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4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4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4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4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4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4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4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4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4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4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4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4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4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4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4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4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4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4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4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4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4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4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4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4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4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4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4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4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4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4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4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4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4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4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4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4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4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4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4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4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4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4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4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4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4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4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4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4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4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4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4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4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4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4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4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4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4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4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4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4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4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4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4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4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4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4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4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4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4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4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4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4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4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4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4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4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4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4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4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4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4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4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4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4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4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4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4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4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4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4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4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4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4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4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4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4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4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4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4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4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4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4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4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4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4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4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4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4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4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4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4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4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4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4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4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4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4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4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4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4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4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4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4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4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4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4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4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4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4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4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4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4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4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4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4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4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4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4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4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4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4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4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4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4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4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4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4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4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4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4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4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4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4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4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4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4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4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4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4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4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4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4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4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4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4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4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4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4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4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4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4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4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4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4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4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4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4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4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4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4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4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4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4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4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4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4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4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4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4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4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4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4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4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4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4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4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4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4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4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4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4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4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4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4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4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4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4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4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4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4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4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4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4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4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4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4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4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4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4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4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4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4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4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4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4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4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4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4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4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4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4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4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4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4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4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4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4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4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4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4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4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4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4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4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4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4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4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4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4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4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4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4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4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4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4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4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4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4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4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4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4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4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4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4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4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4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4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4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4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4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4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4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4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4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4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4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4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4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4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4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4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4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4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4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4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4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4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4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4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4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4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4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4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4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4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4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4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4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4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4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4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4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4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4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4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4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4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4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4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4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4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4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4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4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4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4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4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4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4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4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4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4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4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4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4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4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4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4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4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4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4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4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4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4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4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4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4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4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4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4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4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4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4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4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4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4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4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4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4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4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4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4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4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4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4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4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4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4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4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4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4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4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4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4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4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4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4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4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4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4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4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4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4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4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4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4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4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4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4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4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4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4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4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4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4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4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4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4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4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4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4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4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4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4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4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4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4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4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4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4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4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4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4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4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4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4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4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4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4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4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4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4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4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4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142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149</v>
      </c>
      <c r="H7" s="68"/>
      <c r="I7" s="69" t="s">
        <v>150</v>
      </c>
      <c r="J7" s="68"/>
      <c r="K7" s="70"/>
      <c r="L7" s="71"/>
      <c r="M7" s="72">
        <v>50.0</v>
      </c>
      <c r="N7" s="73"/>
      <c r="O7" s="125">
        <v>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37"/>
      <c r="E8" s="25"/>
      <c r="F8" s="66" t="s">
        <v>51</v>
      </c>
      <c r="G8" s="128" t="s">
        <v>151</v>
      </c>
      <c r="H8" s="25"/>
      <c r="I8" s="76" t="s">
        <v>152</v>
      </c>
      <c r="J8" s="69" t="s">
        <v>26</v>
      </c>
      <c r="K8" s="70"/>
      <c r="L8" s="127">
        <v>250.0</v>
      </c>
      <c r="M8" s="77"/>
      <c r="N8" s="73"/>
      <c r="O8" s="125">
        <v>250.0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99</v>
      </c>
      <c r="G9" s="123" t="s">
        <v>153</v>
      </c>
      <c r="H9" s="25"/>
      <c r="I9" s="79" t="s">
        <v>154</v>
      </c>
      <c r="J9" s="25"/>
      <c r="K9" s="70"/>
      <c r="L9" s="127">
        <v>990.0</v>
      </c>
      <c r="M9" s="77"/>
      <c r="N9" s="73"/>
      <c r="O9" s="125">
        <v>990.0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37"/>
      <c r="B10" s="37"/>
      <c r="C10" s="26"/>
      <c r="D10" s="37"/>
      <c r="E10" s="25"/>
      <c r="F10" s="37"/>
      <c r="G10" s="37"/>
      <c r="H10" s="25"/>
      <c r="I10" s="25"/>
      <c r="J10" s="25"/>
      <c r="K10" s="81"/>
      <c r="L10" s="71"/>
      <c r="M10" s="77"/>
      <c r="N10" s="82"/>
      <c r="O10" s="35"/>
      <c r="P10" s="62" t="s">
        <v>1</v>
      </c>
      <c r="Q10" s="83">
        <f>SUM(L6:L94)</f>
        <v>1240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37"/>
      <c r="H11" s="25"/>
      <c r="I11" s="25"/>
      <c r="J11" s="25"/>
      <c r="K11" s="70"/>
      <c r="L11" s="71"/>
      <c r="M11" s="77"/>
      <c r="N11" s="82"/>
      <c r="O11" s="35"/>
      <c r="P11" s="63" t="s">
        <v>3</v>
      </c>
      <c r="Q11" s="83">
        <f>SUM(M7:M95)</f>
        <v>50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1290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1290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1240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24.8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50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1</v>
      </c>
      <c r="N108" s="118">
        <f>SUM(N8:N96)</f>
        <v>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0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45</v>
      </c>
      <c r="G7" s="128" t="s">
        <v>155</v>
      </c>
      <c r="H7" s="76" t="s">
        <v>155</v>
      </c>
      <c r="I7" s="69"/>
      <c r="J7" s="68"/>
      <c r="K7" s="70"/>
      <c r="L7" s="71"/>
      <c r="M7" s="72"/>
      <c r="N7" s="73">
        <v>70.0</v>
      </c>
      <c r="O7" s="125">
        <v>70.0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63</v>
      </c>
      <c r="C8" s="26"/>
      <c r="D8" s="37"/>
      <c r="E8" s="25"/>
      <c r="F8" s="66" t="s">
        <v>51</v>
      </c>
      <c r="G8" s="128" t="s">
        <v>156</v>
      </c>
      <c r="H8" s="25"/>
      <c r="I8" s="76" t="s">
        <v>157</v>
      </c>
      <c r="J8" s="25"/>
      <c r="K8" s="70"/>
      <c r="L8" s="127">
        <v>350.0</v>
      </c>
      <c r="M8" s="77"/>
      <c r="N8" s="73"/>
      <c r="O8" s="125">
        <v>350.0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45</v>
      </c>
      <c r="G9" s="150" t="s">
        <v>158</v>
      </c>
      <c r="H9" s="25"/>
      <c r="I9" s="151" t="s">
        <v>159</v>
      </c>
      <c r="J9" s="25"/>
      <c r="K9" s="70"/>
      <c r="L9" s="71"/>
      <c r="M9" s="77"/>
      <c r="N9" s="73">
        <v>100.0</v>
      </c>
      <c r="O9" s="125">
        <v>100.0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23" t="s">
        <v>160</v>
      </c>
      <c r="H10" s="25"/>
      <c r="I10" s="69" t="s">
        <v>161</v>
      </c>
      <c r="J10" s="25"/>
      <c r="K10" s="81"/>
      <c r="L10" s="127">
        <v>350.0</v>
      </c>
      <c r="M10" s="77"/>
      <c r="N10" s="82"/>
      <c r="O10" s="125">
        <v>350.0</v>
      </c>
      <c r="P10" s="62" t="s">
        <v>1</v>
      </c>
      <c r="Q10" s="83">
        <f>SUM(L6:L94)</f>
        <v>700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66" t="s">
        <v>136</v>
      </c>
      <c r="G11" s="123" t="s">
        <v>162</v>
      </c>
      <c r="H11" s="25"/>
      <c r="I11" s="69" t="s">
        <v>131</v>
      </c>
      <c r="J11" s="69" t="s">
        <v>26</v>
      </c>
      <c r="K11" s="70"/>
      <c r="L11" s="127" t="s">
        <v>54</v>
      </c>
      <c r="M11" s="77"/>
      <c r="N11" s="82"/>
      <c r="O11" s="74" t="s">
        <v>55</v>
      </c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170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870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870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700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14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100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2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38"/>
  </cols>
  <sheetData>
    <row r="1">
      <c r="A1" s="134" t="s">
        <v>163</v>
      </c>
      <c r="B1" s="4"/>
      <c r="C1" s="48"/>
      <c r="D1" s="4"/>
      <c r="E1" s="15"/>
      <c r="F1" s="15"/>
      <c r="G1" s="15"/>
      <c r="H1" s="15"/>
      <c r="I1" s="15"/>
      <c r="J1" s="15"/>
      <c r="K1" s="152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8" t="s">
        <v>164</v>
      </c>
      <c r="H7" s="68"/>
      <c r="I7" s="69" t="s">
        <v>165</v>
      </c>
      <c r="J7" s="68"/>
      <c r="K7" s="153"/>
      <c r="L7" s="127">
        <v>350.0</v>
      </c>
      <c r="M7" s="72"/>
      <c r="N7" s="73"/>
      <c r="O7" s="74">
        <v>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26"/>
      <c r="D8" s="154" t="s">
        <v>166</v>
      </c>
      <c r="E8" s="25"/>
      <c r="F8" s="66" t="s">
        <v>51</v>
      </c>
      <c r="G8" s="128" t="s">
        <v>167</v>
      </c>
      <c r="H8" s="25"/>
      <c r="I8" s="76" t="s">
        <v>168</v>
      </c>
      <c r="J8" s="25"/>
      <c r="K8" s="153"/>
      <c r="L8" s="127">
        <v>300.0</v>
      </c>
      <c r="M8" s="77"/>
      <c r="N8" s="73"/>
      <c r="O8" s="74">
        <v>150.0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45</v>
      </c>
      <c r="G9" s="155" t="s">
        <v>169</v>
      </c>
      <c r="H9" s="25"/>
      <c r="I9" s="131" t="s">
        <v>170</v>
      </c>
      <c r="J9" s="25"/>
      <c r="K9" s="153"/>
      <c r="L9" s="71"/>
      <c r="M9" s="77"/>
      <c r="N9" s="73">
        <v>100.0</v>
      </c>
      <c r="O9" s="133">
        <v>100.0</v>
      </c>
      <c r="P9" s="61" t="s">
        <v>2</v>
      </c>
      <c r="Q9" s="80">
        <f>SUM(K6:K94)</f>
        <v>70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37"/>
      <c r="G10" s="128" t="s">
        <v>171</v>
      </c>
      <c r="H10" s="25"/>
      <c r="I10" s="25"/>
      <c r="J10" s="25"/>
      <c r="K10" s="156">
        <v>70.0</v>
      </c>
      <c r="L10" s="71"/>
      <c r="M10" s="77"/>
      <c r="N10" s="82"/>
      <c r="O10" s="125">
        <v>70.0</v>
      </c>
      <c r="P10" s="62" t="s">
        <v>1</v>
      </c>
      <c r="Q10" s="83">
        <f>SUM(L6:L94)</f>
        <v>650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37"/>
      <c r="C11" s="67"/>
      <c r="D11" s="37"/>
      <c r="E11" s="25"/>
      <c r="F11" s="37"/>
      <c r="G11" s="157"/>
      <c r="H11" s="25"/>
      <c r="I11" s="25"/>
      <c r="J11" s="25"/>
      <c r="K11" s="153"/>
      <c r="L11" s="71"/>
      <c r="M11" s="77"/>
      <c r="N11" s="82"/>
      <c r="O11" s="35"/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140"/>
      <c r="H12" s="25"/>
      <c r="I12" s="25"/>
      <c r="J12" s="25"/>
      <c r="K12" s="153"/>
      <c r="L12" s="71"/>
      <c r="M12" s="77"/>
      <c r="N12" s="82"/>
      <c r="O12" s="26"/>
      <c r="P12" s="64" t="s">
        <v>27</v>
      </c>
      <c r="Q12" s="83">
        <f>SUM(N7:N95)</f>
        <v>100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140"/>
      <c r="H13" s="25"/>
      <c r="I13" s="25"/>
      <c r="J13" s="25"/>
      <c r="K13" s="153"/>
      <c r="L13" s="71"/>
      <c r="M13" s="77"/>
      <c r="N13" s="82"/>
      <c r="O13" s="26"/>
      <c r="P13" s="84" t="s">
        <v>30</v>
      </c>
      <c r="Q13" s="85">
        <f>SUM(Q9,Q10,Q11,Q12)</f>
        <v>820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140"/>
      <c r="H14" s="25"/>
      <c r="I14" s="25"/>
      <c r="J14" s="25"/>
      <c r="K14" s="153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140"/>
      <c r="H15" s="25"/>
      <c r="I15" s="25"/>
      <c r="J15" s="25"/>
      <c r="K15" s="153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140"/>
      <c r="H16" s="25"/>
      <c r="I16" s="25"/>
      <c r="J16" s="25"/>
      <c r="K16" s="153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140"/>
      <c r="H17" s="25"/>
      <c r="I17" s="25"/>
      <c r="J17" s="25"/>
      <c r="K17" s="153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140"/>
      <c r="H18" s="25"/>
      <c r="I18" s="25"/>
      <c r="J18" s="25"/>
      <c r="K18" s="153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140"/>
      <c r="H19" s="25"/>
      <c r="I19" s="25"/>
      <c r="J19" s="25"/>
      <c r="K19" s="153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140"/>
      <c r="H20" s="25"/>
      <c r="I20" s="25"/>
      <c r="J20" s="25"/>
      <c r="K20" s="153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140"/>
      <c r="H21" s="25"/>
      <c r="I21" s="25"/>
      <c r="J21" s="25"/>
      <c r="K21" s="153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140"/>
      <c r="H22" s="25"/>
      <c r="I22" s="25"/>
      <c r="J22" s="25"/>
      <c r="K22" s="153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140"/>
      <c r="H23" s="25"/>
      <c r="I23" s="25"/>
      <c r="J23" s="25"/>
      <c r="K23" s="153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140"/>
      <c r="H24" s="25"/>
      <c r="I24" s="25"/>
      <c r="J24" s="25"/>
      <c r="K24" s="153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140"/>
      <c r="H25" s="25"/>
      <c r="I25" s="25"/>
      <c r="J25" s="25"/>
      <c r="K25" s="153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140"/>
      <c r="H26" s="25"/>
      <c r="I26" s="25"/>
      <c r="J26" s="25"/>
      <c r="K26" s="153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140"/>
      <c r="H27" s="25"/>
      <c r="I27" s="25"/>
      <c r="J27" s="25"/>
      <c r="K27" s="153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140"/>
      <c r="H28" s="25"/>
      <c r="I28" s="25"/>
      <c r="J28" s="25"/>
      <c r="K28" s="153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140"/>
      <c r="H29" s="25"/>
      <c r="I29" s="25"/>
      <c r="J29" s="25"/>
      <c r="K29" s="153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140"/>
      <c r="H30" s="25"/>
      <c r="I30" s="25"/>
      <c r="J30" s="25"/>
      <c r="K30" s="153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140"/>
      <c r="H31" s="25"/>
      <c r="I31" s="25"/>
      <c r="J31" s="25"/>
      <c r="K31" s="158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140"/>
      <c r="H32" s="25"/>
      <c r="I32" s="25"/>
      <c r="J32" s="25"/>
      <c r="K32" s="158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158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158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158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158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158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158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158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158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158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158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158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158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158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158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158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159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159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159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159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159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159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159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159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159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159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159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159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159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159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159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159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159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159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159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159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159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159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159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159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159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160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160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160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160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160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160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160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160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160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160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160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160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160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160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160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160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160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160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160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160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160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160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61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61"/>
      <c r="L96" s="103"/>
      <c r="M96" s="103"/>
      <c r="N96" s="103"/>
      <c r="O96" s="107">
        <f>SUM(O7:O95)</f>
        <v>370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62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63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63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63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63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63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70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1.4</v>
      </c>
      <c r="L105" s="112">
        <f>SUM(L7:L95)</f>
        <v>650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142"/>
      <c r="L106" s="111">
        <f>SUM(L105*2%)</f>
        <v>13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142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142"/>
      <c r="L108" s="4"/>
      <c r="M108" s="111">
        <f>SUM(M107*2%)</f>
        <v>0</v>
      </c>
      <c r="N108" s="118">
        <f>SUM(N8:N96)</f>
        <v>100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142"/>
      <c r="L109" s="4"/>
      <c r="M109" s="4"/>
      <c r="N109" s="111">
        <f>SUM(N108*2%)</f>
        <v>2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14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14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14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14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14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14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14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14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14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14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14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14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14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14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14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14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14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14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14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14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14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14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14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14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14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14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14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14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14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14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14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14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14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14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14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14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14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14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14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14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14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14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14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14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14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14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14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14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14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14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14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14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14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14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14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14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14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14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14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14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14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14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14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14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14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14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14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14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14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14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14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14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14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14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14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14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14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14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14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14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14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14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14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14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14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14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14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4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14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14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14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14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14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14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14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14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14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14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14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14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14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14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14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14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14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14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14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14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14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14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14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14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14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14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14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14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14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14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14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14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14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14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14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14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14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14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14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14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14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14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14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14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14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14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14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14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14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14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14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14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14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14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14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14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14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14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14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14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14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14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14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14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14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14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14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14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14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14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14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14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14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14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14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14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14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14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14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14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14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14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14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14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14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14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14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14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14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14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14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14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14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14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14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14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14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14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14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14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14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14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14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14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14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14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14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14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14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14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14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14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14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14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14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14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14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14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14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14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14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14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14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14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14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14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14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14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14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14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14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14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14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14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14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14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14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14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14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14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14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14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14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14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14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14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14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14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14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14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14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14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14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14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14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14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14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14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14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14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14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14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14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14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14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14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14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14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14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14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14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14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14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14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14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14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14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14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14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14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4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14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14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14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14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14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14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14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14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14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14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14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14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14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14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14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14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14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14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14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14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14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14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4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14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14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14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14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14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14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14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14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14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14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14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14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14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14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14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14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14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14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14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14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14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14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14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14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14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14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14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14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14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14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14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14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14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14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14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14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14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14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14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14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14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14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14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14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14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14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14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14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14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14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14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14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14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14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14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14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14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14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14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14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14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14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14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14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14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14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14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14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14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14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14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14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14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14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14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14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14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14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14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14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14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14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14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14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14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14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14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14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14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14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14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14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14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14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14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14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14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14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14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14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14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14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14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14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14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14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14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14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14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14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14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14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14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14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14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14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14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14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14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14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14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14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14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14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14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14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14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14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14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14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14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14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14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14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14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14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14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14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14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14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14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14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14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14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14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14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14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14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14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14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14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14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14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14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14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14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14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14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14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14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14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14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14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14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14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14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14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14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14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14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14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14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14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14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14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14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14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14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14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14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14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14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14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14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14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14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14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14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14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14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14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14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14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14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14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14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14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14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14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14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14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14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14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14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14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14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14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14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14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14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14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14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14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14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14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14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14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14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14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14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14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14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14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14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14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14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14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14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14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14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14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14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14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14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14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14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14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14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14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14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14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14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14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14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14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14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14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14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14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14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14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14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14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14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14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14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14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14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14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14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14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14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14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14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14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14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14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14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14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14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14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14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14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14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14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14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14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14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14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14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14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14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14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14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14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14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14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14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14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14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14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14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14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14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14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14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14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14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14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14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14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14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14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14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14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14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14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14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14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14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14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14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14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14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14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14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14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14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14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14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14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14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14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14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14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14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14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14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14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14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14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14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14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14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14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14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14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14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14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14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14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14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14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14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14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14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14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14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14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14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14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14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14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14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14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14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14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14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14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14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14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14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14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14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14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14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14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14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14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14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14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14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14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14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14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14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14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14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14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14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14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14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14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14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14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14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14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14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14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14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14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14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14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14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14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14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14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14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14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14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14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14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14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14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14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14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14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14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14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14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14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14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14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14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14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14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14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14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14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14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14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14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14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14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14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14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14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14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14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14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14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14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14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14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14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14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14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14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14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14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14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14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14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14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14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14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14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14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14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14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14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14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14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14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14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14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14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14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14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14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14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14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14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14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14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14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14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14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14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14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14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14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14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14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14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14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14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14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14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14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14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14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14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14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14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14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14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14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14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14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14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14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14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14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14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14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14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14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14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14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14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14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14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14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14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14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14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14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14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14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14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14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14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14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14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14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14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14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14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14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14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14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14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14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14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14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14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14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14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14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14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14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14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14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14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14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14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14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14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14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14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14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14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14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14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14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14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14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14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14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14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14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14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14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14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14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14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14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14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14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14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14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14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14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14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14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14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14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14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14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14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14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14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14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14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14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14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14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14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14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14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14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14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14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14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14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14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14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14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14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14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14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14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14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14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14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14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14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14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14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63"/>
  </cols>
  <sheetData>
    <row r="1">
      <c r="A1" s="4"/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172</v>
      </c>
      <c r="G7" s="123" t="s">
        <v>173</v>
      </c>
      <c r="H7" s="68"/>
      <c r="I7" s="76" t="s">
        <v>174</v>
      </c>
      <c r="J7" s="68"/>
      <c r="K7" s="70"/>
      <c r="L7" s="71"/>
      <c r="M7" s="72"/>
      <c r="N7" s="73">
        <v>197.0</v>
      </c>
      <c r="O7" s="125">
        <v>197.0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35</v>
      </c>
      <c r="C8" s="67"/>
      <c r="D8" s="37"/>
      <c r="E8" s="25"/>
      <c r="F8" s="66" t="s">
        <v>51</v>
      </c>
      <c r="G8" s="128" t="s">
        <v>175</v>
      </c>
      <c r="H8" s="68"/>
      <c r="I8" s="69" t="s">
        <v>165</v>
      </c>
      <c r="J8" s="68"/>
      <c r="K8" s="153"/>
      <c r="L8" s="127" t="s">
        <v>55</v>
      </c>
      <c r="M8" s="72"/>
      <c r="N8" s="73"/>
      <c r="O8" s="74" t="s">
        <v>55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172</v>
      </c>
      <c r="G9" s="164" t="s">
        <v>176</v>
      </c>
      <c r="H9" s="25"/>
      <c r="I9" s="165" t="s">
        <v>177</v>
      </c>
      <c r="J9" s="25"/>
      <c r="K9" s="70"/>
      <c r="L9" s="71"/>
      <c r="M9" s="77"/>
      <c r="N9" s="73">
        <v>197.0</v>
      </c>
      <c r="O9" s="166">
        <v>197.0</v>
      </c>
      <c r="P9" s="61" t="s">
        <v>2</v>
      </c>
      <c r="Q9" s="80">
        <f>SUM(K6:K94)</f>
        <v>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51</v>
      </c>
      <c r="G10" s="136" t="s">
        <v>178</v>
      </c>
      <c r="H10" s="25"/>
      <c r="I10" s="69" t="s">
        <v>179</v>
      </c>
      <c r="J10" s="25"/>
      <c r="K10" s="81"/>
      <c r="L10" s="71"/>
      <c r="M10" s="72">
        <v>197.0</v>
      </c>
      <c r="N10" s="82"/>
      <c r="O10" s="125">
        <v>197.0</v>
      </c>
      <c r="P10" s="62" t="s">
        <v>1</v>
      </c>
      <c r="Q10" s="83">
        <f>SUM(L6:L94)</f>
        <v>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6" t="s">
        <v>34</v>
      </c>
      <c r="B11" s="66" t="s">
        <v>35</v>
      </c>
      <c r="C11" s="67"/>
      <c r="D11" s="37"/>
      <c r="E11" s="25"/>
      <c r="F11" s="66" t="s">
        <v>51</v>
      </c>
      <c r="G11" s="128" t="s">
        <v>180</v>
      </c>
      <c r="H11" s="25"/>
      <c r="I11" s="69" t="s">
        <v>181</v>
      </c>
      <c r="J11" s="25"/>
      <c r="K11" s="70"/>
      <c r="L11" s="71"/>
      <c r="M11" s="72">
        <v>50.0</v>
      </c>
      <c r="N11" s="82"/>
      <c r="O11" s="125">
        <v>50.0</v>
      </c>
      <c r="P11" s="63" t="s">
        <v>3</v>
      </c>
      <c r="Q11" s="83">
        <f>SUM(M7:M95)</f>
        <v>247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394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641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641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0</v>
      </c>
      <c r="L105" s="112">
        <f>SUM(L7:L95)</f>
        <v>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0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247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4.94</v>
      </c>
      <c r="N108" s="118">
        <f>SUM(N8:N96)</f>
        <v>197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3.94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88"/>
  </cols>
  <sheetData>
    <row r="1">
      <c r="A1" s="134" t="s">
        <v>182</v>
      </c>
      <c r="B1" s="4"/>
      <c r="C1" s="48"/>
      <c r="D1" s="4"/>
      <c r="E1" s="15"/>
      <c r="F1" s="15"/>
      <c r="G1" s="15"/>
      <c r="H1" s="15"/>
      <c r="I1" s="15"/>
      <c r="J1" s="15"/>
      <c r="K1" s="49"/>
      <c r="L1" s="50"/>
      <c r="M1" s="50"/>
      <c r="N1" s="50"/>
      <c r="O1" s="15"/>
      <c r="P1" s="1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1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2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3" t="s">
        <v>15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/>
      <c r="P4" s="15"/>
      <c r="Q4" s="5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15"/>
      <c r="Q5" s="5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8" t="s">
        <v>16</v>
      </c>
      <c r="B6" s="58" t="s">
        <v>17</v>
      </c>
      <c r="C6" s="59" t="s">
        <v>18</v>
      </c>
      <c r="D6" s="59" t="s">
        <v>19</v>
      </c>
      <c r="E6" s="59" t="s">
        <v>20</v>
      </c>
      <c r="F6" s="59" t="s">
        <v>21</v>
      </c>
      <c r="G6" s="60" t="s">
        <v>22</v>
      </c>
      <c r="H6" s="60" t="s">
        <v>23</v>
      </c>
      <c r="I6" s="58" t="s">
        <v>24</v>
      </c>
      <c r="J6" s="58" t="s">
        <v>25</v>
      </c>
      <c r="K6" s="61" t="s">
        <v>2</v>
      </c>
      <c r="L6" s="62" t="s">
        <v>1</v>
      </c>
      <c r="M6" s="63" t="s">
        <v>26</v>
      </c>
      <c r="N6" s="64" t="s">
        <v>27</v>
      </c>
      <c r="O6" s="65" t="s">
        <v>28</v>
      </c>
      <c r="P6" s="15"/>
      <c r="Q6" s="5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6" t="s">
        <v>34</v>
      </c>
      <c r="B7" s="66" t="s">
        <v>35</v>
      </c>
      <c r="C7" s="67"/>
      <c r="D7" s="37"/>
      <c r="E7" s="25"/>
      <c r="F7" s="66" t="s">
        <v>51</v>
      </c>
      <c r="G7" s="123" t="s">
        <v>183</v>
      </c>
      <c r="H7" s="68"/>
      <c r="I7" s="69"/>
      <c r="J7" s="143" t="s">
        <v>184</v>
      </c>
      <c r="K7" s="70"/>
      <c r="L7" s="127">
        <v>300.0</v>
      </c>
      <c r="M7" s="72"/>
      <c r="N7" s="73"/>
      <c r="O7" s="74">
        <v>150.0</v>
      </c>
      <c r="P7" s="15"/>
      <c r="Q7" s="5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6" t="s">
        <v>34</v>
      </c>
      <c r="B8" s="66" t="s">
        <v>63</v>
      </c>
      <c r="C8" s="26"/>
      <c r="D8" s="37"/>
      <c r="E8" s="25"/>
      <c r="F8" s="66" t="s">
        <v>51</v>
      </c>
      <c r="G8" s="167" t="s">
        <v>185</v>
      </c>
      <c r="H8" s="25"/>
      <c r="I8" s="76"/>
      <c r="J8" s="131" t="s">
        <v>186</v>
      </c>
      <c r="K8" s="70"/>
      <c r="L8" s="71"/>
      <c r="M8" s="77"/>
      <c r="N8" s="73">
        <v>990.0</v>
      </c>
      <c r="O8" s="125">
        <v>990.0</v>
      </c>
      <c r="P8" s="78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6" t="s">
        <v>34</v>
      </c>
      <c r="B9" s="66" t="s">
        <v>35</v>
      </c>
      <c r="C9" s="26"/>
      <c r="D9" s="37"/>
      <c r="E9" s="25"/>
      <c r="F9" s="66" t="s">
        <v>45</v>
      </c>
      <c r="G9" s="128" t="s">
        <v>187</v>
      </c>
      <c r="H9" s="25"/>
      <c r="I9" s="79"/>
      <c r="J9" s="79" t="s">
        <v>188</v>
      </c>
      <c r="K9" s="70"/>
      <c r="L9" s="71"/>
      <c r="M9" s="77"/>
      <c r="N9" s="73">
        <v>250.0</v>
      </c>
      <c r="O9" s="125">
        <v>250.0</v>
      </c>
      <c r="P9" s="61" t="s">
        <v>2</v>
      </c>
      <c r="Q9" s="80">
        <f>SUM(K6:K94)</f>
        <v>300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6" t="s">
        <v>34</v>
      </c>
      <c r="B10" s="66" t="s">
        <v>35</v>
      </c>
      <c r="C10" s="26"/>
      <c r="D10" s="37"/>
      <c r="E10" s="25"/>
      <c r="F10" s="66" t="s">
        <v>99</v>
      </c>
      <c r="G10" s="123" t="s">
        <v>189</v>
      </c>
      <c r="H10" s="25"/>
      <c r="I10" s="25"/>
      <c r="J10" s="69" t="s">
        <v>190</v>
      </c>
      <c r="K10" s="81"/>
      <c r="L10" s="127">
        <v>300.0</v>
      </c>
      <c r="M10" s="77"/>
      <c r="N10" s="82"/>
      <c r="O10" s="125">
        <v>300.0</v>
      </c>
      <c r="P10" s="62" t="s">
        <v>1</v>
      </c>
      <c r="Q10" s="83">
        <f>SUM(L6:L94)</f>
        <v>600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37"/>
      <c r="B11" s="66" t="s">
        <v>35</v>
      </c>
      <c r="C11" s="67"/>
      <c r="D11" s="37"/>
      <c r="E11" s="25"/>
      <c r="F11" s="37"/>
      <c r="G11" s="123" t="s">
        <v>191</v>
      </c>
      <c r="H11" s="25"/>
      <c r="I11" s="25"/>
      <c r="J11" s="69" t="s">
        <v>192</v>
      </c>
      <c r="K11" s="124">
        <v>300.0</v>
      </c>
      <c r="L11" s="71"/>
      <c r="M11" s="77"/>
      <c r="N11" s="82"/>
      <c r="O11" s="125">
        <v>300.0</v>
      </c>
      <c r="P11" s="63" t="s">
        <v>3</v>
      </c>
      <c r="Q11" s="83">
        <f>SUM(M7:M95)</f>
        <v>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7"/>
      <c r="B12" s="37"/>
      <c r="C12" s="67"/>
      <c r="D12" s="37"/>
      <c r="E12" s="25"/>
      <c r="F12" s="37"/>
      <c r="G12" s="25"/>
      <c r="H12" s="25"/>
      <c r="I12" s="25"/>
      <c r="J12" s="25"/>
      <c r="K12" s="70"/>
      <c r="L12" s="71"/>
      <c r="M12" s="77"/>
      <c r="N12" s="82"/>
      <c r="O12" s="26"/>
      <c r="P12" s="64" t="s">
        <v>27</v>
      </c>
      <c r="Q12" s="83">
        <f>SUM(N7:N95)</f>
        <v>1240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7"/>
      <c r="B13" s="37"/>
      <c r="C13" s="26"/>
      <c r="D13" s="37"/>
      <c r="E13" s="25"/>
      <c r="F13" s="37"/>
      <c r="G13" s="25"/>
      <c r="H13" s="25"/>
      <c r="I13" s="25"/>
      <c r="J13" s="25"/>
      <c r="K13" s="70"/>
      <c r="L13" s="71"/>
      <c r="M13" s="77"/>
      <c r="N13" s="82"/>
      <c r="O13" s="26"/>
      <c r="P13" s="84" t="s">
        <v>30</v>
      </c>
      <c r="Q13" s="85">
        <f>SUM(Q9,Q10,Q11,Q12)</f>
        <v>2140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7"/>
      <c r="B14" s="37"/>
      <c r="C14" s="26"/>
      <c r="D14" s="37"/>
      <c r="E14" s="25"/>
      <c r="F14" s="37"/>
      <c r="G14" s="25"/>
      <c r="H14" s="25"/>
      <c r="I14" s="25"/>
      <c r="J14" s="25"/>
      <c r="K14" s="70"/>
      <c r="L14" s="71"/>
      <c r="M14" s="77"/>
      <c r="N14" s="82"/>
      <c r="O14" s="26"/>
      <c r="P14" s="15"/>
      <c r="Q14" s="5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7"/>
      <c r="B15" s="37"/>
      <c r="C15" s="26"/>
      <c r="D15" s="37"/>
      <c r="E15" s="25"/>
      <c r="F15" s="37"/>
      <c r="G15" s="25"/>
      <c r="H15" s="25"/>
      <c r="I15" s="25"/>
      <c r="J15" s="25"/>
      <c r="K15" s="70"/>
      <c r="L15" s="71"/>
      <c r="M15" s="77"/>
      <c r="N15" s="82"/>
      <c r="O15" s="26"/>
      <c r="P15" s="15"/>
      <c r="Q15" s="5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7"/>
      <c r="B16" s="37"/>
      <c r="C16" s="26"/>
      <c r="D16" s="37"/>
      <c r="E16" s="25"/>
      <c r="F16" s="37"/>
      <c r="G16" s="25"/>
      <c r="H16" s="25"/>
      <c r="I16" s="25"/>
      <c r="J16" s="25"/>
      <c r="K16" s="70"/>
      <c r="L16" s="71"/>
      <c r="M16" s="77"/>
      <c r="N16" s="82"/>
      <c r="O16" s="26"/>
      <c r="P16" s="15"/>
      <c r="Q16" s="5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7"/>
      <c r="B17" s="37"/>
      <c r="C17" s="26"/>
      <c r="D17" s="37"/>
      <c r="E17" s="25"/>
      <c r="F17" s="37"/>
      <c r="G17" s="25"/>
      <c r="H17" s="25"/>
      <c r="I17" s="25"/>
      <c r="J17" s="25"/>
      <c r="K17" s="70"/>
      <c r="L17" s="71"/>
      <c r="M17" s="77"/>
      <c r="N17" s="82"/>
      <c r="O17" s="26"/>
      <c r="P17" s="15"/>
      <c r="Q17" s="5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7"/>
      <c r="B18" s="37"/>
      <c r="C18" s="26"/>
      <c r="D18" s="37"/>
      <c r="E18" s="25"/>
      <c r="F18" s="37"/>
      <c r="G18" s="25"/>
      <c r="H18" s="25"/>
      <c r="I18" s="25"/>
      <c r="J18" s="25"/>
      <c r="K18" s="70"/>
      <c r="L18" s="71"/>
      <c r="M18" s="77"/>
      <c r="N18" s="82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7"/>
      <c r="B19" s="37"/>
      <c r="C19" s="26"/>
      <c r="D19" s="37"/>
      <c r="E19" s="25"/>
      <c r="F19" s="37"/>
      <c r="G19" s="25"/>
      <c r="H19" s="25"/>
      <c r="I19" s="25"/>
      <c r="J19" s="25"/>
      <c r="K19" s="70"/>
      <c r="L19" s="71"/>
      <c r="M19" s="77"/>
      <c r="N19" s="8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7"/>
      <c r="B20" s="37"/>
      <c r="C20" s="26"/>
      <c r="D20" s="37"/>
      <c r="E20" s="25"/>
      <c r="F20" s="37"/>
      <c r="G20" s="25"/>
      <c r="H20" s="25"/>
      <c r="I20" s="25"/>
      <c r="J20" s="25"/>
      <c r="K20" s="70"/>
      <c r="L20" s="71"/>
      <c r="M20" s="77"/>
      <c r="N20" s="82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7"/>
      <c r="B21" s="37"/>
      <c r="C21" s="26"/>
      <c r="D21" s="37"/>
      <c r="E21" s="25"/>
      <c r="F21" s="37"/>
      <c r="G21" s="25"/>
      <c r="H21" s="25"/>
      <c r="I21" s="25"/>
      <c r="J21" s="25"/>
      <c r="K21" s="70"/>
      <c r="L21" s="71"/>
      <c r="M21" s="77"/>
      <c r="N21" s="82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7"/>
      <c r="B22" s="37"/>
      <c r="C22" s="26"/>
      <c r="D22" s="37"/>
      <c r="E22" s="25"/>
      <c r="F22" s="37"/>
      <c r="G22" s="25"/>
      <c r="H22" s="25"/>
      <c r="I22" s="25"/>
      <c r="J22" s="25"/>
      <c r="K22" s="70"/>
      <c r="L22" s="71"/>
      <c r="M22" s="77"/>
      <c r="N22" s="8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7"/>
      <c r="B23" s="37"/>
      <c r="C23" s="26"/>
      <c r="D23" s="37"/>
      <c r="E23" s="25"/>
      <c r="F23" s="37"/>
      <c r="G23" s="25"/>
      <c r="H23" s="25"/>
      <c r="I23" s="25"/>
      <c r="J23" s="25"/>
      <c r="K23" s="70"/>
      <c r="L23" s="71"/>
      <c r="M23" s="77"/>
      <c r="N23" s="82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7"/>
      <c r="B24" s="37"/>
      <c r="C24" s="26"/>
      <c r="D24" s="37"/>
      <c r="E24" s="25"/>
      <c r="F24" s="37"/>
      <c r="G24" s="25"/>
      <c r="H24" s="25"/>
      <c r="I24" s="25"/>
      <c r="J24" s="25"/>
      <c r="K24" s="70"/>
      <c r="L24" s="86"/>
      <c r="M24" s="77"/>
      <c r="N24" s="82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7"/>
      <c r="B25" s="37"/>
      <c r="C25" s="25"/>
      <c r="D25" s="37"/>
      <c r="E25" s="25"/>
      <c r="F25" s="37"/>
      <c r="G25" s="25"/>
      <c r="H25" s="25"/>
      <c r="I25" s="25"/>
      <c r="J25" s="25"/>
      <c r="K25" s="70"/>
      <c r="L25" s="71"/>
      <c r="M25" s="87"/>
      <c r="N25" s="88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7"/>
      <c r="B26" s="37"/>
      <c r="C26" s="25"/>
      <c r="D26" s="37"/>
      <c r="E26" s="25"/>
      <c r="F26" s="37"/>
      <c r="G26" s="25"/>
      <c r="H26" s="25"/>
      <c r="I26" s="25"/>
      <c r="J26" s="25"/>
      <c r="K26" s="70"/>
      <c r="L26" s="71"/>
      <c r="M26" s="77"/>
      <c r="N26" s="82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7"/>
      <c r="B27" s="37"/>
      <c r="C27" s="26"/>
      <c r="D27" s="37"/>
      <c r="E27" s="25"/>
      <c r="F27" s="37"/>
      <c r="G27" s="25"/>
      <c r="H27" s="25"/>
      <c r="I27" s="25"/>
      <c r="J27" s="25"/>
      <c r="K27" s="70"/>
      <c r="L27" s="71"/>
      <c r="M27" s="77"/>
      <c r="N27" s="82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7"/>
      <c r="B28" s="37"/>
      <c r="C28" s="26"/>
      <c r="D28" s="37"/>
      <c r="E28" s="25"/>
      <c r="F28" s="37"/>
      <c r="G28" s="25"/>
      <c r="H28" s="25"/>
      <c r="I28" s="25"/>
      <c r="J28" s="25"/>
      <c r="K28" s="70"/>
      <c r="L28" s="89"/>
      <c r="M28" s="77"/>
      <c r="N28" s="82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7"/>
      <c r="B29" s="37"/>
      <c r="C29" s="26"/>
      <c r="D29" s="37"/>
      <c r="E29" s="25"/>
      <c r="F29" s="37"/>
      <c r="G29" s="25"/>
      <c r="H29" s="25"/>
      <c r="I29" s="25"/>
      <c r="J29" s="25"/>
      <c r="K29" s="70"/>
      <c r="L29" s="89"/>
      <c r="M29" s="90"/>
      <c r="N29" s="91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7"/>
      <c r="B30" s="37"/>
      <c r="C30" s="67"/>
      <c r="D30" s="37"/>
      <c r="E30" s="25"/>
      <c r="F30" s="37"/>
      <c r="G30" s="25"/>
      <c r="H30" s="25"/>
      <c r="I30" s="25"/>
      <c r="J30" s="25"/>
      <c r="K30" s="70"/>
      <c r="L30" s="89"/>
      <c r="M30" s="90"/>
      <c r="N30" s="91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7"/>
      <c r="B31" s="37"/>
      <c r="C31" s="67"/>
      <c r="D31" s="37"/>
      <c r="E31" s="25"/>
      <c r="F31" s="37"/>
      <c r="G31" s="25"/>
      <c r="H31" s="25"/>
      <c r="I31" s="25"/>
      <c r="J31" s="25"/>
      <c r="K31" s="92"/>
      <c r="L31" s="89"/>
      <c r="M31" s="77"/>
      <c r="N31" s="82"/>
      <c r="O31" s="6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7"/>
      <c r="B32" s="37"/>
      <c r="C32" s="67"/>
      <c r="D32" s="37"/>
      <c r="E32" s="25"/>
      <c r="F32" s="37"/>
      <c r="G32" s="25"/>
      <c r="H32" s="25"/>
      <c r="I32" s="25"/>
      <c r="J32" s="25"/>
      <c r="K32" s="92"/>
      <c r="L32" s="89"/>
      <c r="M32" s="77"/>
      <c r="N32" s="82"/>
      <c r="O32" s="6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7"/>
      <c r="B33" s="37"/>
      <c r="C33" s="67"/>
      <c r="D33" s="37"/>
      <c r="E33" s="25"/>
      <c r="F33" s="37"/>
      <c r="G33" s="25"/>
      <c r="H33" s="25"/>
      <c r="I33" s="25"/>
      <c r="J33" s="25"/>
      <c r="K33" s="92"/>
      <c r="L33" s="89"/>
      <c r="M33" s="77"/>
      <c r="N33" s="82"/>
      <c r="O33" s="6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37"/>
      <c r="B34" s="37"/>
      <c r="C34" s="26"/>
      <c r="D34" s="37"/>
      <c r="E34" s="25"/>
      <c r="F34" s="37"/>
      <c r="G34" s="25"/>
      <c r="H34" s="25"/>
      <c r="I34" s="25"/>
      <c r="J34" s="25"/>
      <c r="K34" s="92"/>
      <c r="L34" s="89"/>
      <c r="M34" s="77"/>
      <c r="N34" s="82"/>
      <c r="O34" s="6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37"/>
      <c r="B35" s="37"/>
      <c r="C35" s="68"/>
      <c r="D35" s="37"/>
      <c r="E35" s="25"/>
      <c r="F35" s="37"/>
      <c r="G35" s="25"/>
      <c r="H35" s="25"/>
      <c r="I35" s="25"/>
      <c r="J35" s="25"/>
      <c r="K35" s="92"/>
      <c r="L35" s="89"/>
      <c r="M35" s="77"/>
      <c r="N35" s="82"/>
      <c r="O35" s="6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37"/>
      <c r="B36" s="37"/>
      <c r="C36" s="93"/>
      <c r="D36" s="37"/>
      <c r="E36" s="25"/>
      <c r="F36" s="37"/>
      <c r="G36" s="25"/>
      <c r="H36" s="25"/>
      <c r="I36" s="25"/>
      <c r="J36" s="25"/>
      <c r="K36" s="92"/>
      <c r="L36" s="89"/>
      <c r="M36" s="77"/>
      <c r="N36" s="82"/>
      <c r="O36" s="6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37"/>
      <c r="B37" s="37"/>
      <c r="C37" s="93"/>
      <c r="D37" s="37"/>
      <c r="E37" s="25"/>
      <c r="F37" s="37"/>
      <c r="G37" s="25"/>
      <c r="H37" s="25"/>
      <c r="I37" s="25"/>
      <c r="J37" s="25"/>
      <c r="K37" s="92"/>
      <c r="L37" s="89"/>
      <c r="M37" s="77"/>
      <c r="N37" s="82"/>
      <c r="O37" s="6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37"/>
      <c r="B38" s="37"/>
      <c r="C38" s="67"/>
      <c r="D38" s="37"/>
      <c r="E38" s="25"/>
      <c r="F38" s="37"/>
      <c r="G38" s="25"/>
      <c r="H38" s="25"/>
      <c r="I38" s="25"/>
      <c r="J38" s="25"/>
      <c r="K38" s="92"/>
      <c r="L38" s="89"/>
      <c r="M38" s="77"/>
      <c r="N38" s="82"/>
      <c r="O38" s="6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37"/>
      <c r="B39" s="37"/>
      <c r="C39" s="67"/>
      <c r="D39" s="37"/>
      <c r="E39" s="25"/>
      <c r="F39" s="37"/>
      <c r="G39" s="25"/>
      <c r="H39" s="25"/>
      <c r="I39" s="25"/>
      <c r="J39" s="25"/>
      <c r="K39" s="92"/>
      <c r="L39" s="89"/>
      <c r="M39" s="77"/>
      <c r="N39" s="82"/>
      <c r="O39" s="6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37"/>
      <c r="B40" s="37"/>
      <c r="C40" s="67"/>
      <c r="D40" s="37"/>
      <c r="E40" s="25"/>
      <c r="F40" s="37"/>
      <c r="G40" s="25"/>
      <c r="H40" s="25"/>
      <c r="I40" s="25"/>
      <c r="J40" s="25"/>
      <c r="K40" s="92"/>
      <c r="L40" s="89"/>
      <c r="M40" s="77"/>
      <c r="N40" s="82"/>
      <c r="O40" s="6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37"/>
      <c r="B41" s="37"/>
      <c r="C41" s="67"/>
      <c r="D41" s="37"/>
      <c r="E41" s="25"/>
      <c r="F41" s="37"/>
      <c r="G41" s="26"/>
      <c r="H41" s="26"/>
      <c r="I41" s="26"/>
      <c r="J41" s="26"/>
      <c r="K41" s="92"/>
      <c r="L41" s="89"/>
      <c r="M41" s="77"/>
      <c r="N41" s="82"/>
      <c r="O41" s="6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37"/>
      <c r="B42" s="37"/>
      <c r="C42" s="26"/>
      <c r="D42" s="37"/>
      <c r="E42" s="25"/>
      <c r="F42" s="37"/>
      <c r="G42" s="25"/>
      <c r="H42" s="25"/>
      <c r="I42" s="25"/>
      <c r="J42" s="25"/>
      <c r="K42" s="92"/>
      <c r="L42" s="89"/>
      <c r="M42" s="77"/>
      <c r="N42" s="82"/>
      <c r="O42" s="6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37"/>
      <c r="B43" s="37"/>
      <c r="C43" s="67"/>
      <c r="D43" s="37"/>
      <c r="E43" s="25"/>
      <c r="F43" s="37"/>
      <c r="G43" s="25"/>
      <c r="H43" s="25"/>
      <c r="I43" s="25"/>
      <c r="J43" s="25"/>
      <c r="K43" s="92"/>
      <c r="L43" s="89"/>
      <c r="M43" s="77"/>
      <c r="N43" s="82"/>
      <c r="O43" s="6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37"/>
      <c r="B44" s="37"/>
      <c r="C44" s="19"/>
      <c r="D44" s="37"/>
      <c r="E44" s="25"/>
      <c r="F44" s="37"/>
      <c r="G44" s="25"/>
      <c r="H44" s="25"/>
      <c r="I44" s="25"/>
      <c r="J44" s="25"/>
      <c r="K44" s="92"/>
      <c r="L44" s="89"/>
      <c r="M44" s="77"/>
      <c r="N44" s="82"/>
      <c r="O44" s="6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37"/>
      <c r="B45" s="37"/>
      <c r="C45" s="26"/>
      <c r="D45" s="37"/>
      <c r="E45" s="25"/>
      <c r="F45" s="37"/>
      <c r="G45" s="25"/>
      <c r="H45" s="25"/>
      <c r="I45" s="25"/>
      <c r="J45" s="25"/>
      <c r="K45" s="92"/>
      <c r="L45" s="71"/>
      <c r="M45" s="77"/>
      <c r="N45" s="82"/>
      <c r="O45" s="6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37"/>
      <c r="B46" s="37"/>
      <c r="C46" s="26"/>
      <c r="D46" s="37"/>
      <c r="E46" s="25"/>
      <c r="F46" s="37"/>
      <c r="G46" s="25"/>
      <c r="H46" s="25"/>
      <c r="I46" s="25"/>
      <c r="J46" s="25"/>
      <c r="K46" s="92"/>
      <c r="L46" s="71"/>
      <c r="M46" s="77"/>
      <c r="N46" s="82"/>
      <c r="O46" s="6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37"/>
      <c r="B47" s="37"/>
      <c r="C47" s="68"/>
      <c r="D47" s="37"/>
      <c r="E47" s="25"/>
      <c r="F47" s="37"/>
      <c r="G47" s="25"/>
      <c r="H47" s="25"/>
      <c r="I47" s="25"/>
      <c r="J47" s="25"/>
      <c r="K47" s="92"/>
      <c r="L47" s="71"/>
      <c r="M47" s="77"/>
      <c r="N47" s="82"/>
      <c r="O47" s="6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7"/>
      <c r="B48" s="37"/>
      <c r="C48" s="67"/>
      <c r="D48" s="37"/>
      <c r="E48" s="25"/>
      <c r="F48" s="37"/>
      <c r="G48" s="25"/>
      <c r="H48" s="25"/>
      <c r="I48" s="25"/>
      <c r="J48" s="25"/>
      <c r="K48" s="94"/>
      <c r="L48" s="71"/>
      <c r="M48" s="77"/>
      <c r="N48" s="82"/>
      <c r="O48" s="6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37"/>
      <c r="B49" s="37"/>
      <c r="C49" s="67"/>
      <c r="D49" s="37"/>
      <c r="E49" s="25"/>
      <c r="F49" s="37"/>
      <c r="G49" s="25"/>
      <c r="H49" s="25"/>
      <c r="I49" s="25"/>
      <c r="J49" s="25"/>
      <c r="K49" s="94"/>
      <c r="L49" s="89"/>
      <c r="M49" s="77"/>
      <c r="N49" s="82"/>
      <c r="O49" s="6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37"/>
      <c r="B50" s="37"/>
      <c r="C50" s="67"/>
      <c r="D50" s="37"/>
      <c r="E50" s="25"/>
      <c r="F50" s="37"/>
      <c r="G50" s="25"/>
      <c r="H50" s="25"/>
      <c r="I50" s="25"/>
      <c r="J50" s="25"/>
      <c r="K50" s="94"/>
      <c r="L50" s="89"/>
      <c r="M50" s="77"/>
      <c r="N50" s="82"/>
      <c r="O50" s="6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37"/>
      <c r="B51" s="37"/>
      <c r="C51" s="68"/>
      <c r="D51" s="37"/>
      <c r="E51" s="25"/>
      <c r="F51" s="37"/>
      <c r="G51" s="25"/>
      <c r="H51" s="25"/>
      <c r="I51" s="25"/>
      <c r="J51" s="25"/>
      <c r="K51" s="94"/>
      <c r="L51" s="89"/>
      <c r="M51" s="77"/>
      <c r="N51" s="82"/>
      <c r="O51" s="6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37"/>
      <c r="B52" s="37"/>
      <c r="C52" s="95"/>
      <c r="D52" s="37"/>
      <c r="E52" s="25"/>
      <c r="F52" s="37"/>
      <c r="G52" s="25"/>
      <c r="H52" s="25"/>
      <c r="I52" s="25"/>
      <c r="J52" s="25"/>
      <c r="K52" s="94"/>
      <c r="L52" s="89"/>
      <c r="M52" s="77"/>
      <c r="N52" s="82"/>
      <c r="O52" s="6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37"/>
      <c r="B53" s="37"/>
      <c r="C53" s="25"/>
      <c r="D53" s="37"/>
      <c r="E53" s="25"/>
      <c r="F53" s="37"/>
      <c r="G53" s="25"/>
      <c r="H53" s="25"/>
      <c r="I53" s="25"/>
      <c r="J53" s="25"/>
      <c r="K53" s="94"/>
      <c r="L53" s="89"/>
      <c r="M53" s="77"/>
      <c r="N53" s="82"/>
      <c r="O53" s="6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37"/>
      <c r="B54" s="37"/>
      <c r="C54" s="96"/>
      <c r="D54" s="37"/>
      <c r="E54" s="25"/>
      <c r="F54" s="37"/>
      <c r="G54" s="25"/>
      <c r="H54" s="25"/>
      <c r="I54" s="25"/>
      <c r="J54" s="25"/>
      <c r="K54" s="94"/>
      <c r="L54" s="89"/>
      <c r="M54" s="77"/>
      <c r="N54" s="82"/>
      <c r="O54" s="6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37"/>
      <c r="B55" s="37"/>
      <c r="C55" s="96"/>
      <c r="D55" s="37"/>
      <c r="E55" s="25"/>
      <c r="F55" s="37"/>
      <c r="G55" s="25"/>
      <c r="H55" s="25"/>
      <c r="I55" s="25"/>
      <c r="J55" s="25"/>
      <c r="K55" s="94"/>
      <c r="L55" s="89"/>
      <c r="M55" s="77"/>
      <c r="N55" s="82"/>
      <c r="O55" s="6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37"/>
      <c r="B56" s="37"/>
      <c r="C56" s="96"/>
      <c r="D56" s="37"/>
      <c r="E56" s="25"/>
      <c r="F56" s="37"/>
      <c r="G56" s="25"/>
      <c r="H56" s="25"/>
      <c r="I56" s="25"/>
      <c r="J56" s="25"/>
      <c r="K56" s="94"/>
      <c r="L56" s="89"/>
      <c r="M56" s="90"/>
      <c r="N56" s="91"/>
      <c r="O56" s="2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37"/>
      <c r="B57" s="37"/>
      <c r="C57" s="96"/>
      <c r="D57" s="37"/>
      <c r="E57" s="25"/>
      <c r="F57" s="37"/>
      <c r="G57" s="25"/>
      <c r="H57" s="25"/>
      <c r="I57" s="25"/>
      <c r="J57" s="25"/>
      <c r="K57" s="94"/>
      <c r="L57" s="89"/>
      <c r="M57" s="77"/>
      <c r="N57" s="82"/>
      <c r="O57" s="6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37"/>
      <c r="B58" s="37"/>
      <c r="C58" s="96"/>
      <c r="D58" s="37"/>
      <c r="E58" s="25"/>
      <c r="F58" s="37"/>
      <c r="G58" s="25"/>
      <c r="H58" s="25"/>
      <c r="I58" s="25"/>
      <c r="J58" s="25"/>
      <c r="K58" s="94"/>
      <c r="L58" s="89"/>
      <c r="M58" s="77"/>
      <c r="N58" s="82"/>
      <c r="O58" s="6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37"/>
      <c r="B59" s="37"/>
      <c r="C59" s="96"/>
      <c r="D59" s="37"/>
      <c r="E59" s="25"/>
      <c r="F59" s="37"/>
      <c r="G59" s="25"/>
      <c r="H59" s="25"/>
      <c r="I59" s="25"/>
      <c r="J59" s="25"/>
      <c r="K59" s="94"/>
      <c r="L59" s="89"/>
      <c r="M59" s="77"/>
      <c r="N59" s="82"/>
      <c r="O59" s="6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37"/>
      <c r="B60" s="37"/>
      <c r="C60" s="25"/>
      <c r="D60" s="37"/>
      <c r="E60" s="25"/>
      <c r="F60" s="37"/>
      <c r="G60" s="25"/>
      <c r="H60" s="25"/>
      <c r="I60" s="25"/>
      <c r="J60" s="25"/>
      <c r="K60" s="94"/>
      <c r="L60" s="89"/>
      <c r="M60" s="77"/>
      <c r="N60" s="82"/>
      <c r="O60" s="6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7"/>
      <c r="B61" s="37"/>
      <c r="C61" s="96"/>
      <c r="D61" s="37"/>
      <c r="E61" s="25"/>
      <c r="F61" s="37"/>
      <c r="G61" s="25"/>
      <c r="H61" s="25"/>
      <c r="I61" s="25"/>
      <c r="J61" s="25"/>
      <c r="K61" s="94"/>
      <c r="L61" s="89"/>
      <c r="M61" s="77"/>
      <c r="N61" s="82"/>
      <c r="O61" s="6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37"/>
      <c r="B62" s="37"/>
      <c r="C62" s="96"/>
      <c r="D62" s="37"/>
      <c r="E62" s="25"/>
      <c r="F62" s="37"/>
      <c r="G62" s="25"/>
      <c r="H62" s="25"/>
      <c r="I62" s="25"/>
      <c r="J62" s="25"/>
      <c r="K62" s="94"/>
      <c r="L62" s="89"/>
      <c r="M62" s="77"/>
      <c r="N62" s="82"/>
      <c r="O62" s="6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37"/>
      <c r="B63" s="37"/>
      <c r="C63" s="96"/>
      <c r="D63" s="37"/>
      <c r="E63" s="25"/>
      <c r="F63" s="37"/>
      <c r="G63" s="25"/>
      <c r="H63" s="25"/>
      <c r="I63" s="25"/>
      <c r="J63" s="25"/>
      <c r="K63" s="94"/>
      <c r="L63" s="89"/>
      <c r="M63" s="77"/>
      <c r="N63" s="82"/>
      <c r="O63" s="6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37"/>
      <c r="B64" s="37"/>
      <c r="C64" s="96"/>
      <c r="D64" s="37"/>
      <c r="E64" s="25"/>
      <c r="F64" s="37"/>
      <c r="G64" s="25"/>
      <c r="H64" s="25"/>
      <c r="I64" s="25"/>
      <c r="J64" s="25"/>
      <c r="K64" s="94"/>
      <c r="L64" s="89"/>
      <c r="M64" s="77"/>
      <c r="N64" s="82"/>
      <c r="O64" s="6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7"/>
      <c r="B65" s="37"/>
      <c r="C65" s="96"/>
      <c r="D65" s="37"/>
      <c r="E65" s="25"/>
      <c r="F65" s="37"/>
      <c r="G65" s="25"/>
      <c r="H65" s="25"/>
      <c r="I65" s="25"/>
      <c r="J65" s="25"/>
      <c r="K65" s="94"/>
      <c r="L65" s="89"/>
      <c r="M65" s="77"/>
      <c r="N65" s="82"/>
      <c r="O65" s="6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37"/>
      <c r="B66" s="37"/>
      <c r="C66" s="96"/>
      <c r="D66" s="37"/>
      <c r="E66" s="25"/>
      <c r="F66" s="37"/>
      <c r="G66" s="25"/>
      <c r="H66" s="25"/>
      <c r="I66" s="25"/>
      <c r="J66" s="25"/>
      <c r="K66" s="94"/>
      <c r="L66" s="89"/>
      <c r="M66" s="77"/>
      <c r="N66" s="82"/>
      <c r="O66" s="6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37"/>
      <c r="B67" s="37"/>
      <c r="C67" s="96"/>
      <c r="D67" s="37"/>
      <c r="E67" s="25"/>
      <c r="F67" s="37"/>
      <c r="G67" s="25"/>
      <c r="H67" s="25"/>
      <c r="I67" s="25"/>
      <c r="J67" s="25"/>
      <c r="K67" s="94"/>
      <c r="L67" s="89"/>
      <c r="M67" s="77"/>
      <c r="N67" s="82"/>
      <c r="O67" s="6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37"/>
      <c r="B68" s="37"/>
      <c r="C68" s="96"/>
      <c r="D68" s="37"/>
      <c r="E68" s="25"/>
      <c r="F68" s="37"/>
      <c r="G68" s="25"/>
      <c r="H68" s="25"/>
      <c r="I68" s="25"/>
      <c r="J68" s="25"/>
      <c r="K68" s="94"/>
      <c r="L68" s="89"/>
      <c r="M68" s="77"/>
      <c r="N68" s="82"/>
      <c r="O68" s="6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37"/>
      <c r="B69" s="37"/>
      <c r="C69" s="96"/>
      <c r="D69" s="37"/>
      <c r="E69" s="25"/>
      <c r="F69" s="37"/>
      <c r="G69" s="25"/>
      <c r="H69" s="25"/>
      <c r="I69" s="25"/>
      <c r="J69" s="25"/>
      <c r="K69" s="94"/>
      <c r="L69" s="89"/>
      <c r="M69" s="77"/>
      <c r="N69" s="82"/>
      <c r="O69" s="6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37"/>
      <c r="B70" s="37"/>
      <c r="C70" s="96"/>
      <c r="D70" s="37"/>
      <c r="E70" s="25"/>
      <c r="F70" s="37"/>
      <c r="G70" s="25"/>
      <c r="H70" s="25"/>
      <c r="I70" s="25"/>
      <c r="J70" s="25"/>
      <c r="K70" s="94"/>
      <c r="L70" s="89"/>
      <c r="M70" s="77"/>
      <c r="N70" s="82"/>
      <c r="O70" s="6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7"/>
      <c r="B71" s="37"/>
      <c r="C71" s="96"/>
      <c r="D71" s="37"/>
      <c r="E71" s="25"/>
      <c r="F71" s="37"/>
      <c r="G71" s="25"/>
      <c r="H71" s="25"/>
      <c r="I71" s="25"/>
      <c r="J71" s="25"/>
      <c r="K71" s="94"/>
      <c r="L71" s="89"/>
      <c r="M71" s="77"/>
      <c r="N71" s="82"/>
      <c r="O71" s="6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37"/>
      <c r="B72" s="37"/>
      <c r="C72" s="96"/>
      <c r="D72" s="37"/>
      <c r="E72" s="25"/>
      <c r="F72" s="37"/>
      <c r="G72" s="25"/>
      <c r="H72" s="25"/>
      <c r="I72" s="25"/>
      <c r="J72" s="25"/>
      <c r="K72" s="94"/>
      <c r="L72" s="89"/>
      <c r="M72" s="90"/>
      <c r="N72" s="91"/>
      <c r="O72" s="2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7"/>
      <c r="B73" s="37"/>
      <c r="C73" s="35"/>
      <c r="D73" s="37"/>
      <c r="E73" s="25"/>
      <c r="F73" s="37"/>
      <c r="G73" s="25"/>
      <c r="H73" s="25"/>
      <c r="I73" s="25"/>
      <c r="J73" s="25"/>
      <c r="K73" s="97"/>
      <c r="L73" s="89"/>
      <c r="M73" s="77"/>
      <c r="N73" s="82"/>
      <c r="O73" s="6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37"/>
      <c r="B74" s="37"/>
      <c r="C74" s="96"/>
      <c r="D74" s="37"/>
      <c r="E74" s="25"/>
      <c r="F74" s="37"/>
      <c r="G74" s="25"/>
      <c r="H74" s="25"/>
      <c r="I74" s="25"/>
      <c r="J74" s="25"/>
      <c r="K74" s="97"/>
      <c r="L74" s="89"/>
      <c r="M74" s="77"/>
      <c r="N74" s="82"/>
      <c r="O74" s="6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37"/>
      <c r="B75" s="37"/>
      <c r="C75" s="26"/>
      <c r="D75" s="37"/>
      <c r="E75" s="25"/>
      <c r="F75" s="37"/>
      <c r="G75" s="25"/>
      <c r="H75" s="25"/>
      <c r="I75" s="25"/>
      <c r="J75" s="25"/>
      <c r="K75" s="97"/>
      <c r="L75" s="89"/>
      <c r="M75" s="77"/>
      <c r="N75" s="82"/>
      <c r="O75" s="6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37"/>
      <c r="B76" s="37"/>
      <c r="C76" s="96"/>
      <c r="D76" s="37"/>
      <c r="E76" s="25"/>
      <c r="F76" s="37"/>
      <c r="G76" s="25"/>
      <c r="H76" s="25"/>
      <c r="I76" s="25"/>
      <c r="J76" s="25"/>
      <c r="K76" s="97"/>
      <c r="L76" s="89"/>
      <c r="M76" s="77"/>
      <c r="N76" s="82"/>
      <c r="O76" s="6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7"/>
      <c r="B77" s="37"/>
      <c r="C77" s="96"/>
      <c r="D77" s="37"/>
      <c r="E77" s="25"/>
      <c r="F77" s="37"/>
      <c r="G77" s="25"/>
      <c r="H77" s="25"/>
      <c r="I77" s="25"/>
      <c r="J77" s="25"/>
      <c r="K77" s="97"/>
      <c r="L77" s="89"/>
      <c r="M77" s="77"/>
      <c r="N77" s="82"/>
      <c r="O77" s="6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37"/>
      <c r="B78" s="37"/>
      <c r="C78" s="96"/>
      <c r="D78" s="37"/>
      <c r="E78" s="25"/>
      <c r="F78" s="37"/>
      <c r="G78" s="25"/>
      <c r="H78" s="25"/>
      <c r="I78" s="25"/>
      <c r="J78" s="25"/>
      <c r="K78" s="97"/>
      <c r="L78" s="89"/>
      <c r="M78" s="77"/>
      <c r="N78" s="82"/>
      <c r="O78" s="6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37"/>
      <c r="B79" s="37"/>
      <c r="C79" s="96"/>
      <c r="D79" s="37"/>
      <c r="E79" s="25"/>
      <c r="F79" s="37"/>
      <c r="G79" s="25"/>
      <c r="H79" s="25"/>
      <c r="I79" s="25"/>
      <c r="J79" s="25"/>
      <c r="K79" s="97"/>
      <c r="L79" s="89"/>
      <c r="M79" s="90"/>
      <c r="N79" s="91"/>
      <c r="O79" s="2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37"/>
      <c r="B80" s="37"/>
      <c r="C80" s="96"/>
      <c r="D80" s="37"/>
      <c r="E80" s="25"/>
      <c r="F80" s="37"/>
      <c r="G80" s="25"/>
      <c r="H80" s="25"/>
      <c r="I80" s="25"/>
      <c r="J80" s="25"/>
      <c r="K80" s="97"/>
      <c r="L80" s="89"/>
      <c r="M80" s="77"/>
      <c r="N80" s="82"/>
      <c r="O80" s="6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37"/>
      <c r="B81" s="37"/>
      <c r="C81" s="96"/>
      <c r="D81" s="37"/>
      <c r="E81" s="25"/>
      <c r="F81" s="37"/>
      <c r="G81" s="25"/>
      <c r="H81" s="25"/>
      <c r="I81" s="25"/>
      <c r="J81" s="25"/>
      <c r="K81" s="97"/>
      <c r="L81" s="89"/>
      <c r="M81" s="77"/>
      <c r="N81" s="82"/>
      <c r="O81" s="6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7"/>
      <c r="B82" s="37"/>
      <c r="C82" s="96"/>
      <c r="D82" s="37"/>
      <c r="E82" s="25"/>
      <c r="F82" s="37"/>
      <c r="G82" s="25"/>
      <c r="H82" s="25"/>
      <c r="I82" s="25"/>
      <c r="J82" s="25"/>
      <c r="K82" s="97"/>
      <c r="L82" s="89"/>
      <c r="M82" s="90"/>
      <c r="N82" s="91"/>
      <c r="O82" s="2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7"/>
      <c r="B83" s="37"/>
      <c r="C83" s="96"/>
      <c r="D83" s="37"/>
      <c r="E83" s="25"/>
      <c r="F83" s="37"/>
      <c r="G83" s="25"/>
      <c r="H83" s="25"/>
      <c r="I83" s="25"/>
      <c r="J83" s="25"/>
      <c r="K83" s="97"/>
      <c r="L83" s="89"/>
      <c r="M83" s="90"/>
      <c r="N83" s="91"/>
      <c r="O83" s="2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37"/>
      <c r="B84" s="37"/>
      <c r="C84" s="96"/>
      <c r="D84" s="37"/>
      <c r="E84" s="25"/>
      <c r="F84" s="37"/>
      <c r="G84" s="25"/>
      <c r="H84" s="25"/>
      <c r="I84" s="25"/>
      <c r="J84" s="25"/>
      <c r="K84" s="97"/>
      <c r="L84" s="89"/>
      <c r="M84" s="90"/>
      <c r="N84" s="91"/>
      <c r="O84" s="2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7"/>
      <c r="B85" s="37"/>
      <c r="C85" s="96"/>
      <c r="D85" s="37"/>
      <c r="E85" s="25"/>
      <c r="F85" s="37"/>
      <c r="G85" s="25"/>
      <c r="H85" s="25"/>
      <c r="I85" s="25"/>
      <c r="J85" s="25"/>
      <c r="K85" s="97"/>
      <c r="L85" s="89"/>
      <c r="M85" s="90"/>
      <c r="N85" s="91"/>
      <c r="O85" s="2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37"/>
      <c r="B86" s="37"/>
      <c r="C86" s="96"/>
      <c r="D86" s="37"/>
      <c r="E86" s="25"/>
      <c r="F86" s="37"/>
      <c r="G86" s="25"/>
      <c r="H86" s="25"/>
      <c r="I86" s="25"/>
      <c r="J86" s="25"/>
      <c r="K86" s="97"/>
      <c r="L86" s="89"/>
      <c r="M86" s="90"/>
      <c r="N86" s="91"/>
      <c r="O86" s="2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7"/>
      <c r="B87" s="37"/>
      <c r="C87" s="96"/>
      <c r="D87" s="37"/>
      <c r="E87" s="25"/>
      <c r="F87" s="37"/>
      <c r="G87" s="25"/>
      <c r="H87" s="25"/>
      <c r="I87" s="25"/>
      <c r="J87" s="25"/>
      <c r="K87" s="97"/>
      <c r="L87" s="89"/>
      <c r="M87" s="90"/>
      <c r="N87" s="91"/>
      <c r="O87" s="2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37"/>
      <c r="B88" s="37"/>
      <c r="C88" s="96"/>
      <c r="D88" s="37"/>
      <c r="E88" s="25"/>
      <c r="F88" s="37"/>
      <c r="G88" s="25"/>
      <c r="H88" s="25"/>
      <c r="I88" s="25"/>
      <c r="J88" s="25"/>
      <c r="K88" s="97"/>
      <c r="L88" s="89"/>
      <c r="M88" s="90"/>
      <c r="N88" s="91"/>
      <c r="O88" s="2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37"/>
      <c r="B89" s="37"/>
      <c r="C89" s="96"/>
      <c r="D89" s="37"/>
      <c r="E89" s="25"/>
      <c r="F89" s="37"/>
      <c r="G89" s="25"/>
      <c r="H89" s="25"/>
      <c r="I89" s="25"/>
      <c r="J89" s="25"/>
      <c r="K89" s="97"/>
      <c r="L89" s="89"/>
      <c r="M89" s="90"/>
      <c r="N89" s="91"/>
      <c r="O89" s="2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37"/>
      <c r="B90" s="37"/>
      <c r="C90" s="96"/>
      <c r="D90" s="37"/>
      <c r="E90" s="25"/>
      <c r="F90" s="37"/>
      <c r="G90" s="25"/>
      <c r="H90" s="25"/>
      <c r="I90" s="25"/>
      <c r="J90" s="25"/>
      <c r="K90" s="97"/>
      <c r="L90" s="89"/>
      <c r="M90" s="90"/>
      <c r="N90" s="91"/>
      <c r="O90" s="2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37"/>
      <c r="B91" s="37"/>
      <c r="C91" s="96"/>
      <c r="D91" s="37"/>
      <c r="E91" s="25"/>
      <c r="F91" s="37"/>
      <c r="G91" s="25"/>
      <c r="H91" s="25"/>
      <c r="I91" s="25"/>
      <c r="J91" s="25"/>
      <c r="K91" s="97"/>
      <c r="L91" s="89"/>
      <c r="M91" s="90"/>
      <c r="N91" s="91"/>
      <c r="O91" s="2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37"/>
      <c r="B92" s="37"/>
      <c r="C92" s="96"/>
      <c r="D92" s="37"/>
      <c r="E92" s="25"/>
      <c r="F92" s="37"/>
      <c r="G92" s="25"/>
      <c r="H92" s="25"/>
      <c r="I92" s="25"/>
      <c r="J92" s="25"/>
      <c r="K92" s="97"/>
      <c r="L92" s="89"/>
      <c r="M92" s="90"/>
      <c r="N92" s="91"/>
      <c r="O92" s="2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7"/>
      <c r="B93" s="37"/>
      <c r="C93" s="96"/>
      <c r="D93" s="37"/>
      <c r="E93" s="25"/>
      <c r="F93" s="37"/>
      <c r="G93" s="25"/>
      <c r="H93" s="25"/>
      <c r="I93" s="25"/>
      <c r="J93" s="25"/>
      <c r="K93" s="97"/>
      <c r="L93" s="89"/>
      <c r="M93" s="90"/>
      <c r="N93" s="91"/>
      <c r="O93" s="2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37"/>
      <c r="B94" s="37"/>
      <c r="C94" s="96"/>
      <c r="D94" s="37"/>
      <c r="E94" s="25"/>
      <c r="F94" s="37"/>
      <c r="G94" s="25"/>
      <c r="H94" s="25"/>
      <c r="I94" s="25"/>
      <c r="J94" s="25"/>
      <c r="K94" s="97"/>
      <c r="L94" s="89"/>
      <c r="M94" s="90"/>
      <c r="N94" s="91"/>
      <c r="O94" s="2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5"/>
      <c r="B95" s="15"/>
      <c r="C95" s="98"/>
      <c r="D95" s="4"/>
      <c r="E95" s="99"/>
      <c r="F95" s="100"/>
      <c r="G95" s="101"/>
      <c r="H95" s="15"/>
      <c r="I95" s="15"/>
      <c r="J95" s="15"/>
      <c r="K95" s="102"/>
      <c r="L95" s="103"/>
      <c r="M95" s="90"/>
      <c r="N95" s="91"/>
      <c r="O95" s="2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5"/>
      <c r="B96" s="15"/>
      <c r="C96" s="98"/>
      <c r="D96" s="4"/>
      <c r="E96" s="104"/>
      <c r="F96" s="105"/>
      <c r="G96" s="106"/>
      <c r="H96" s="15"/>
      <c r="I96" s="15"/>
      <c r="J96" s="15"/>
      <c r="K96" s="102"/>
      <c r="L96" s="103"/>
      <c r="M96" s="103"/>
      <c r="N96" s="103"/>
      <c r="O96" s="107">
        <f>SUM(O7:O95)</f>
        <v>1990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5"/>
      <c r="B97" s="15"/>
      <c r="C97" s="98"/>
      <c r="D97" s="108"/>
      <c r="E97" s="99"/>
      <c r="F97" s="15"/>
      <c r="G97" s="15"/>
      <c r="H97" s="15"/>
      <c r="I97" s="15"/>
      <c r="J97" s="15"/>
      <c r="K97" s="109"/>
      <c r="L97" s="103"/>
      <c r="M97" s="103"/>
      <c r="N97" s="10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98"/>
      <c r="D98" s="4"/>
      <c r="E98" s="99"/>
      <c r="F98" s="15"/>
      <c r="G98" s="15"/>
      <c r="H98" s="15"/>
      <c r="I98" s="15"/>
      <c r="J98" s="15"/>
      <c r="K98" s="110"/>
      <c r="M98" s="103"/>
      <c r="N98" s="10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98"/>
      <c r="D99" s="4"/>
      <c r="E99" s="15"/>
      <c r="F99" s="15"/>
      <c r="G99" s="15"/>
      <c r="H99" s="15"/>
      <c r="I99" s="15"/>
      <c r="J99" s="15"/>
      <c r="K99" s="110"/>
      <c r="L99" s="103"/>
      <c r="M99" s="110"/>
      <c r="N99" s="11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8"/>
      <c r="D100" s="4"/>
      <c r="E100" s="15"/>
      <c r="F100" s="15"/>
      <c r="G100" s="15"/>
      <c r="H100" s="15"/>
      <c r="I100" s="15"/>
      <c r="J100" s="15"/>
      <c r="K100" s="110"/>
      <c r="L100" s="103"/>
      <c r="M100" s="103"/>
      <c r="N100" s="10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8"/>
      <c r="D101" s="4"/>
      <c r="E101" s="15"/>
      <c r="F101" s="15"/>
      <c r="G101" s="15"/>
      <c r="H101" s="15"/>
      <c r="I101" s="15"/>
      <c r="J101" s="15"/>
      <c r="K101" s="110"/>
      <c r="L101" s="103"/>
      <c r="M101" s="103"/>
      <c r="N101" s="10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8"/>
      <c r="D102" s="4"/>
      <c r="E102" s="15"/>
      <c r="F102" s="15"/>
      <c r="G102" s="15"/>
      <c r="H102" s="15"/>
      <c r="I102" s="15"/>
      <c r="J102" s="15"/>
      <c r="K102" s="110"/>
      <c r="L102" s="103"/>
      <c r="M102" s="103"/>
      <c r="N102" s="10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8"/>
      <c r="D103" s="4"/>
      <c r="E103" s="15"/>
      <c r="F103" s="15"/>
      <c r="G103" s="15"/>
      <c r="H103" s="15"/>
      <c r="I103" s="15"/>
      <c r="J103" s="15"/>
      <c r="K103" s="61" t="s">
        <v>2</v>
      </c>
      <c r="L103" s="103"/>
      <c r="M103" s="103"/>
      <c r="N103" s="10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8"/>
      <c r="D104" s="4"/>
      <c r="E104" s="15"/>
      <c r="F104" s="15"/>
      <c r="G104" s="15"/>
      <c r="H104" s="15"/>
      <c r="I104" s="15"/>
      <c r="J104" s="15"/>
      <c r="K104" s="111">
        <f>SUM(K7:K95)</f>
        <v>300</v>
      </c>
      <c r="L104" s="62" t="s">
        <v>1</v>
      </c>
      <c r="M104" s="103"/>
      <c r="N104" s="10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8"/>
      <c r="D105" s="4"/>
      <c r="E105" s="15"/>
      <c r="F105" s="15"/>
      <c r="G105" s="15"/>
      <c r="H105" s="15"/>
      <c r="I105" s="15"/>
      <c r="J105" s="15"/>
      <c r="K105" s="111">
        <f>SUM(K104*2%)</f>
        <v>6</v>
      </c>
      <c r="L105" s="112">
        <f>SUM(L7:L95)</f>
        <v>600</v>
      </c>
      <c r="M105" s="113"/>
      <c r="N105" s="1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8"/>
      <c r="D106" s="4"/>
      <c r="E106" s="15"/>
      <c r="F106" s="15"/>
      <c r="G106" s="15"/>
      <c r="H106" s="15"/>
      <c r="I106" s="15"/>
      <c r="J106" s="15"/>
      <c r="K106" s="4"/>
      <c r="L106" s="111">
        <f>SUM(L105*2%)</f>
        <v>12</v>
      </c>
      <c r="M106" s="115" t="s">
        <v>31</v>
      </c>
      <c r="N106" s="116"/>
      <c r="O106" s="11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18">
        <f>SUM(M7:M95)</f>
        <v>0</v>
      </c>
      <c r="N107" s="119" t="s">
        <v>4</v>
      </c>
      <c r="O107" s="1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11">
        <f>SUM(M107*2%)</f>
        <v>0</v>
      </c>
      <c r="N108" s="118">
        <f>SUM(N8:N96)</f>
        <v>1240</v>
      </c>
      <c r="O108" s="121" t="s">
        <v>32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11">
        <f>SUM(N108*2%)</f>
        <v>24.8</v>
      </c>
      <c r="O109" s="122">
        <f>SUM(K107,L108)</f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