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so\Repo\practice\problem_sets\"/>
    </mc:Choice>
  </mc:AlternateContent>
  <xr:revisionPtr revIDLastSave="0" documentId="13_ncr:1_{571AB156-5CD8-4120-93F4-6836ED8B2B9F}" xr6:coauthVersionLast="47" xr6:coauthVersionMax="47" xr10:uidLastSave="{00000000-0000-0000-0000-000000000000}"/>
  <bookViews>
    <workbookView xWindow="-105" yWindow="0" windowWidth="25815" windowHeight="21705" xr2:uid="{BB1F2C04-DFD2-44FE-8EF3-263CF96ED6D7}"/>
  </bookViews>
  <sheets>
    <sheet name="cleaned_deliveries" sheetId="1" r:id="rId1"/>
    <sheet name="Dashboard" sheetId="2" r:id="rId2"/>
  </sheets>
  <calcPr calcId="191029"/>
  <pivotCaches>
    <pivotCache cacheId="1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E8" i="1"/>
  <c r="E11" i="1" a="1"/>
  <c r="E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<sst xmlns="http://schemas.openxmlformats.org/spreadsheetml/2006/main" count="101" uniqueCount="74">
  <si>
    <t>delivery_id</t>
  </si>
  <si>
    <t>driver</t>
  </si>
  <si>
    <t>warehouse</t>
  </si>
  <si>
    <t>retail_location</t>
  </si>
  <si>
    <t>timestamp</t>
  </si>
  <si>
    <t>product</t>
  </si>
  <si>
    <t>qty</t>
  </si>
  <si>
    <t>status</t>
  </si>
  <si>
    <t>delivery_hour</t>
  </si>
  <si>
    <t>success_flag</t>
  </si>
  <si>
    <t>Sam</t>
  </si>
  <si>
    <t>W1</t>
  </si>
  <si>
    <t>Store-A</t>
  </si>
  <si>
    <t>Beer Keg</t>
  </si>
  <si>
    <t>Delivered</t>
  </si>
  <si>
    <t>Lisa</t>
  </si>
  <si>
    <t>Store-B</t>
  </si>
  <si>
    <t>Soda Crate</t>
  </si>
  <si>
    <t>W2</t>
  </si>
  <si>
    <t>Store-C</t>
  </si>
  <si>
    <t>Water Jug</t>
  </si>
  <si>
    <t>damaged</t>
  </si>
  <si>
    <t>Step 3: Excel Dashboard (Final Phase, ~1 Hour)</t>
  </si>
  <si>
    <t>🧱 Your Tasks</t>
  </si>
  <si>
    <t>🧮 1. Core KPI Block (Top of Sheet)</t>
  </si>
  <si>
    <t>Create a few headline metrics using formulas:</t>
  </si>
  <si>
    <r>
      <t xml:space="preserve">Total deliveries: </t>
    </r>
    <r>
      <rPr>
        <sz val="10"/>
        <color theme="1"/>
        <rFont val="Arial Unicode MS"/>
      </rPr>
      <t>=COUNTA(delivery_id)</t>
    </r>
  </si>
  <si>
    <r>
      <t xml:space="preserve">Total quantity delivered: </t>
    </r>
    <r>
      <rPr>
        <sz val="10"/>
        <color theme="1"/>
        <rFont val="Arial Unicode MS"/>
      </rPr>
      <t>=SUMIF(success_flag, 1, qty)</t>
    </r>
  </si>
  <si>
    <r>
      <t xml:space="preserve">% successful deliveries: </t>
    </r>
    <r>
      <rPr>
        <sz val="10"/>
        <color theme="1"/>
        <rFont val="Arial Unicode MS"/>
      </rPr>
      <t>=AVERAGE(success_flag)</t>
    </r>
  </si>
  <si>
    <r>
      <t xml:space="preserve">Most common product: use </t>
    </r>
    <r>
      <rPr>
        <sz val="10"/>
        <color theme="1"/>
        <rFont val="Arial Unicode MS"/>
      </rPr>
      <t>MODE()</t>
    </r>
    <r>
      <rPr>
        <sz val="11"/>
        <color theme="1"/>
        <rFont val="Aptos Narrow"/>
        <family val="2"/>
        <scheme val="minor"/>
      </rPr>
      <t xml:space="preserve"> or a </t>
    </r>
    <r>
      <rPr>
        <sz val="10"/>
        <color theme="1"/>
        <rFont val="Arial Unicode MS"/>
      </rPr>
      <t>COUNTIF</t>
    </r>
    <r>
      <rPr>
        <sz val="11"/>
        <color theme="1"/>
        <rFont val="Aptos Narrow"/>
        <family val="2"/>
        <scheme val="minor"/>
      </rPr>
      <t xml:space="preserve"> + </t>
    </r>
    <r>
      <rPr>
        <sz val="10"/>
        <color theme="1"/>
        <rFont val="Arial Unicode MS"/>
      </rPr>
      <t>MAX</t>
    </r>
  </si>
  <si>
    <r>
      <t xml:space="preserve">Top driver by deliveries: use a </t>
    </r>
    <r>
      <rPr>
        <sz val="10"/>
        <color theme="1"/>
        <rFont val="Arial Unicode MS"/>
      </rPr>
      <t>PIVOT TABLE</t>
    </r>
  </si>
  <si>
    <t>Place these in clean, labeled cells at the top of the sheet.</t>
  </si>
  <si>
    <t>📈 2. Charts</t>
  </si>
  <si>
    <t>Create at least 2 charts:</t>
  </si>
  <si>
    <r>
      <t>Bar Chart</t>
    </r>
    <r>
      <rPr>
        <sz val="11"/>
        <color theme="1"/>
        <rFont val="Aptos Narrow"/>
        <family val="2"/>
        <scheme val="minor"/>
      </rPr>
      <t xml:space="preserve">: Deliveries by </t>
    </r>
    <r>
      <rPr>
        <sz val="10"/>
        <color theme="1"/>
        <rFont val="Arial Unicode MS"/>
      </rPr>
      <t>delivery_hour</t>
    </r>
    <r>
      <rPr>
        <sz val="11"/>
        <color theme="1"/>
        <rFont val="Aptos Narrow"/>
        <family val="2"/>
        <scheme val="minor"/>
      </rPr>
      <t xml:space="preserve"> (use a pivot table first)</t>
    </r>
  </si>
  <si>
    <r>
      <t>Pie or Bar</t>
    </r>
    <r>
      <rPr>
        <sz val="11"/>
        <color theme="1"/>
        <rFont val="Aptos Narrow"/>
        <family val="2"/>
        <scheme val="minor"/>
      </rPr>
      <t xml:space="preserve">: Quantity delivered by </t>
    </r>
    <r>
      <rPr>
        <sz val="10"/>
        <color theme="1"/>
        <rFont val="Arial Unicode MS"/>
      </rPr>
      <t>product</t>
    </r>
  </si>
  <si>
    <t>Optional:</t>
  </si>
  <si>
    <r>
      <t>Line Chart</t>
    </r>
    <r>
      <rPr>
        <sz val="11"/>
        <color theme="1"/>
        <rFont val="Aptos Narrow"/>
        <family val="2"/>
        <scheme val="minor"/>
      </rPr>
      <t xml:space="preserve"> of deliveries over time if your data spans more than 1 day</t>
    </r>
  </si>
  <si>
    <t>🔎 3. Slicer or Filter Logic</t>
  </si>
  <si>
    <r>
      <t xml:space="preserve">Add </t>
    </r>
    <r>
      <rPr>
        <b/>
        <sz val="11"/>
        <color theme="1"/>
        <rFont val="Aptos Narrow"/>
        <family val="2"/>
        <scheme val="minor"/>
      </rPr>
      <t>dropdown filters</t>
    </r>
    <r>
      <rPr>
        <sz val="11"/>
        <color theme="1"/>
        <rFont val="Aptos Narrow"/>
        <family val="2"/>
        <scheme val="minor"/>
      </rPr>
      <t xml:space="preserve"> to the dashboard:</t>
    </r>
  </si>
  <si>
    <t>Filter by driver</t>
  </si>
  <si>
    <t>Filter by warehouse</t>
  </si>
  <si>
    <t>Filter by product</t>
  </si>
  <si>
    <t>Use either:</t>
  </si>
  <si>
    <r>
      <t>Slicers</t>
    </r>
    <r>
      <rPr>
        <sz val="11"/>
        <color theme="1"/>
        <rFont val="Aptos Narrow"/>
        <family val="2"/>
        <scheme val="minor"/>
      </rPr>
      <t xml:space="preserve"> (if using PivotTables)</t>
    </r>
  </si>
  <si>
    <r>
      <t>Dropdowns with FILTER or UNIQUE</t>
    </r>
    <r>
      <rPr>
        <sz val="11"/>
        <color theme="1"/>
        <rFont val="Aptos Narrow"/>
        <family val="2"/>
        <scheme val="minor"/>
      </rPr>
      <t xml:space="preserve"> formulas (modern Excel)</t>
    </r>
  </si>
  <si>
    <t>🖌 4. Conditional Formatting (Bonus Polish)</t>
  </si>
  <si>
    <t>Apply formatting to:</t>
  </si>
  <si>
    <r>
      <t xml:space="preserve">Highlight rows where </t>
    </r>
    <r>
      <rPr>
        <sz val="10"/>
        <color theme="1"/>
        <rFont val="Arial Unicode MS"/>
      </rPr>
      <t>success_flag = 0</t>
    </r>
  </si>
  <si>
    <r>
      <t xml:space="preserve">Use color scale for </t>
    </r>
    <r>
      <rPr>
        <sz val="10"/>
        <color theme="1"/>
        <rFont val="Arial Unicode MS"/>
      </rPr>
      <t>qty</t>
    </r>
    <r>
      <rPr>
        <sz val="11"/>
        <color theme="1"/>
        <rFont val="Aptos Narrow"/>
        <family val="2"/>
        <scheme val="minor"/>
      </rPr>
      <t xml:space="preserve"> to visualize size of deliveries</t>
    </r>
  </si>
  <si>
    <t>🧠 Bonus Challenge (If Time Allows)</t>
  </si>
  <si>
    <t>Add a calculated column:</t>
  </si>
  <si>
    <r>
      <t>“Delivery Grade”</t>
    </r>
    <r>
      <rPr>
        <sz val="11"/>
        <color theme="1"/>
        <rFont val="Aptos Narrow"/>
        <family val="2"/>
        <scheme val="minor"/>
      </rPr>
      <t>:</t>
    </r>
  </si>
  <si>
    <r>
      <t>A</t>
    </r>
    <r>
      <rPr>
        <sz val="11"/>
        <color theme="1"/>
        <rFont val="Aptos Narrow"/>
        <family val="2"/>
        <scheme val="minor"/>
      </rPr>
      <t xml:space="preserve"> if qty ≥ 5 and successful</t>
    </r>
  </si>
  <si>
    <r>
      <t>B</t>
    </r>
    <r>
      <rPr>
        <sz val="11"/>
        <color theme="1"/>
        <rFont val="Aptos Narrow"/>
        <family val="2"/>
        <scheme val="minor"/>
      </rPr>
      <t xml:space="preserve"> if qty ≥ 3 and successful</t>
    </r>
  </si>
  <si>
    <r>
      <t>F</t>
    </r>
    <r>
      <rPr>
        <sz val="11"/>
        <color theme="1"/>
        <rFont val="Aptos Narrow"/>
        <family val="2"/>
        <scheme val="minor"/>
      </rPr>
      <t xml:space="preserve"> if unsuccessful or qty &lt; 3</t>
    </r>
  </si>
  <si>
    <r>
      <t xml:space="preserve">Use </t>
    </r>
    <r>
      <rPr>
        <sz val="10"/>
        <color theme="1"/>
        <rFont val="Arial Unicode MS"/>
      </rPr>
      <t>IF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IFS</t>
    </r>
    <r>
      <rPr>
        <sz val="11"/>
        <color theme="1"/>
        <rFont val="Aptos Narrow"/>
        <family val="2"/>
        <scheme val="minor"/>
      </rPr>
      <t>.</t>
    </r>
  </si>
  <si>
    <t>Total deliveries:</t>
  </si>
  <si>
    <t>Total quantity delivered:</t>
  </si>
  <si>
    <t>% successful deliveries:</t>
  </si>
  <si>
    <t>Most common product:</t>
  </si>
  <si>
    <t xml:space="preserve"> =COUNTA(J2:J5)</t>
  </si>
  <si>
    <t xml:space="preserve"> =SUMIF(J2:J5, 1, G2:G5)</t>
  </si>
  <si>
    <t xml:space="preserve"> =AVERAGE(J2:J5)</t>
  </si>
  <si>
    <t xml:space="preserve"> =INDEX(H2:H5, MODE(MATCH(H2:H5, H2:H5, 0)))</t>
  </si>
  <si>
    <t>Row Labels</t>
  </si>
  <si>
    <t>Grand Total</t>
  </si>
  <si>
    <t>Column Labels</t>
  </si>
  <si>
    <t>(All)</t>
  </si>
  <si>
    <t>Sum of success_flag</t>
  </si>
  <si>
    <t>Sum of qty</t>
  </si>
  <si>
    <t>Deliveries by Hour</t>
  </si>
  <si>
    <t>Top Drivers</t>
  </si>
  <si>
    <t>Top Products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</si>
</sst>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0" fillId="0" borderId="0" xfId="0" applyFont="1" applyAlignment="1">
      <alignment horizontal="left" vertical="center" indent="2"/>
    </xf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rgb="FFFFBDBD"/>
        </patternFill>
      </fill>
    </dxf>
    <dxf>
      <fill>
        <patternFill>
          <bgColor theme="9" tint="0.59996337778862885"/>
        </patternFill>
      </fill>
    </dxf>
    <dxf>
      <fill>
        <patternFill>
          <bgColor rgb="FFFFBDBD"/>
        </patternFill>
      </fill>
    </dxf>
    <dxf>
      <fill>
        <patternFill>
          <bgColor theme="9" tint="0.59996337778862885"/>
        </patternFill>
      </fill>
    </dxf>
    <dxf>
      <fill>
        <patternFill>
          <bgColor rgb="FFFFBDBD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[PS_project06172025excel.xlsx]Dashboard!Deliveries by Hour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Deliveries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Dashboard!$A$22:$A$26</c:f>
              <c:strCache>
                <c:ptCount val="4"/>
                <c:pt idx="0">
                  <c:v>9</c:v>
                </c:pt>
                <c:pt idx="1">
                  <c:v>10</c:v>
                </c:pt>
                <c:pt idx="2">
                  <c:v>12</c:v>
                </c:pt>
                <c:pt idx="3">
                  <c:v>15</c:v>
                </c:pt>
              </c:strCache>
            </c:strRef>
          </c:cat>
          <c:val>
            <c:numRef>
              <c:f>Dashboard!$B$22:$B$26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4-4803-BE2E-F0E79642B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2112767"/>
        <c:axId val="1692116127"/>
      </c:barChart>
      <c:catAx>
        <c:axId val="169211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116127"/>
        <c:crosses val="autoZero"/>
        <c:auto val="1"/>
        <c:lblAlgn val="ctr"/>
        <c:lblOffset val="100"/>
        <c:noMultiLvlLbl val="0"/>
      </c:catAx>
      <c:valAx>
        <c:axId val="169211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11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[PS_project06172025excel.xlsx]Dashboard!Products Delivered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Deliveries</a:t>
            </a:r>
            <a:r>
              <a:rPr lang="en-US" baseline="0"/>
              <a:t> by Products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8035181128418909E-3"/>
              <c:y val="-9.817059412628466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1363475354554521E-2"/>
              <c:y val="5.336253511723301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-4.0555413500378112E-2"/>
              <c:y val="-5.1906953834940643E-2"/>
            </c:manualLayout>
          </c:layout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Dashboard!$H$21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90-498D-B3BA-59CA85D63C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90-498D-B3BA-59CA85D63CC9}"/>
              </c:ext>
            </c:extLst>
          </c:dPt>
          <c:dLbls>
            <c:dLbl>
              <c:idx val="0"/>
              <c:layout>
                <c:manualLayout>
                  <c:x val="-4.8035181128418909E-3"/>
                  <c:y val="-9.817059412628466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C90-498D-B3BA-59CA85D63CC9}"/>
                </c:ext>
              </c:extLst>
            </c:dLbl>
            <c:dLbl>
              <c:idx val="1"/>
              <c:layout>
                <c:manualLayout>
                  <c:x val="-1.1363475354554521E-2"/>
                  <c:y val="5.336253511723301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C90-498D-B3BA-59CA85D63C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Dashboard!$G$22:$G$24</c:f>
              <c:strCache>
                <c:ptCount val="2"/>
                <c:pt idx="0">
                  <c:v>Beer Keg</c:v>
                </c:pt>
                <c:pt idx="1">
                  <c:v>Soda Crate</c:v>
                </c:pt>
              </c:strCache>
            </c:strRef>
          </c:cat>
          <c:val>
            <c:numRef>
              <c:f>Dashboard!$H$22:$H$24</c:f>
              <c:numCache>
                <c:formatCode>General</c:formatCode>
                <c:ptCount val="2"/>
                <c:pt idx="0">
                  <c:v>5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90-498D-B3BA-59CA85D63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[PS_project06172025excel.xlsx]Dashboard!PivotTable5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Dashboard!$C$33:$C$34</c:f>
              <c:strCache>
                <c:ptCount val="1"/>
                <c:pt idx="0">
                  <c:v>Beer Keg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Dashboard!$B$35:$B$36</c:f>
              <c:strCache>
                <c:ptCount val="1"/>
                <c:pt idx="0">
                  <c:v>W1</c:v>
                </c:pt>
              </c:strCache>
            </c:strRef>
          </c:cat>
          <c:val>
            <c:numRef>
              <c:f>Dashboard!$C$35:$C$36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35-4333-A798-3CD92618153D}"/>
            </c:ext>
          </c:extLst>
        </c:ser>
        <c:ser>
          <c:idx val="1"/>
          <c:order val="1"/>
          <c:tx>
            <c:strRef>
              <c:f>Dashboard!$D$33:$D$34</c:f>
              <c:strCache>
                <c:ptCount val="1"/>
                <c:pt idx="0">
                  <c:v>Soda Crate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Dashboard!$B$35:$B$36</c:f>
              <c:strCache>
                <c:ptCount val="1"/>
                <c:pt idx="0">
                  <c:v>W1</c:v>
                </c:pt>
              </c:strCache>
            </c:strRef>
          </c:cat>
          <c:val>
            <c:numRef>
              <c:f>Dashboard!$D$35:$D$36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35-4333-A798-3CD926181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2147327"/>
        <c:axId val="1692142047"/>
      </c:barChart>
      <c:catAx>
        <c:axId val="169214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142047"/>
        <c:crosses val="autoZero"/>
        <c:auto val="1"/>
        <c:lblAlgn val="ctr"/>
        <c:lblOffset val="100"/>
        <c:noMultiLvlLbl val="0"/>
      </c:catAx>
      <c:valAx>
        <c:axId val="169214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14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157162</xdr:colOff>
      <xdr:row>0</xdr:row>
      <xdr:rowOff>61912</xdr:rowOff>
    </xdr:from>
    <xdr:to>
      <xdr:col>4</xdr:col>
      <xdr:colOff>1247775</xdr:colOff>
      <xdr:row>14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6AF535-46A7-A8E6-3488-31673ADC7B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80962</xdr:colOff>
      <xdr:row>0</xdr:row>
      <xdr:rowOff>19050</xdr:rowOff>
    </xdr:from>
    <xdr:to>
      <xdr:col>11</xdr:col>
      <xdr:colOff>438150</xdr:colOff>
      <xdr:row>14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380963-7D8D-FF3C-1218-63446217BC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457200</xdr:colOff>
      <xdr:row>25</xdr:row>
      <xdr:rowOff>90487</xdr:rowOff>
    </xdr:from>
    <xdr:to>
      <xdr:col>13</xdr:col>
      <xdr:colOff>142875</xdr:colOff>
      <xdr:row>42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EE4170-338D-7CD8-9DAC-BE970FB670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son Whisnant IV" refreshedDate="45825.689044444443" createdVersion="8" refreshedVersion="8" minRefreshableVersion="3" recordCount="4" xr:uid="{5BF2AA2D-8A30-44C5-A8A5-0764B22122D5}">
  <cacheSource type="worksheet">
    <worksheetSource ref="A1:J5" sheet="cleaned_deliveries"/>
  </cacheSource>
  <cacheFields count="10">
    <cacheField name="delivery_id" numFmtId="0">
      <sharedItems containsSemiMixedTypes="0" containsString="0" containsNumber="1" containsInteger="1" minValue="1001" maxValue="1007"/>
    </cacheField>
    <cacheField name="driver" numFmtId="0">
      <sharedItems count="2">
        <s v="Sam"/>
        <s v="Lisa"/>
      </sharedItems>
    </cacheField>
    <cacheField name="warehouse" numFmtId="0">
      <sharedItems count="2">
        <s v="W1"/>
        <s v="W2"/>
      </sharedItems>
    </cacheField>
    <cacheField name="retail_location" numFmtId="0">
      <sharedItems/>
    </cacheField>
    <cacheField name="timestamp" numFmtId="22">
      <sharedItems containsSemiMixedTypes="0" containsNonDate="0" containsDate="1" containsString="0" minDate="2024-06-01T09:00:00" maxDate="2024-06-01T15:00:00"/>
    </cacheField>
    <cacheField name="product" numFmtId="0">
      <sharedItems count="3">
        <s v="Beer Keg"/>
        <s v="Soda Crate"/>
        <s v="Water Jug"/>
      </sharedItems>
    </cacheField>
    <cacheField name="qty" numFmtId="0">
      <sharedItems containsSemiMixedTypes="0" containsString="0" containsNumber="1" containsInteger="1" minValue="0" maxValue="7"/>
    </cacheField>
    <cacheField name="status" numFmtId="0">
      <sharedItems/>
    </cacheField>
    <cacheField name="delivery_hour" numFmtId="0">
      <sharedItems containsSemiMixedTypes="0" containsString="0" containsNumber="1" containsInteger="1" minValue="9" maxValue="15" count="4">
        <n v="9"/>
        <n v="10"/>
        <n v="12"/>
        <n v="15"/>
      </sharedItems>
    </cacheField>
    <cacheField name="success_flag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n v="1001"/>
    <x v="0"/>
    <x v="0"/>
    <s v="Store-A"/>
    <d v="2024-06-01T09:00:00"/>
    <x v="0"/>
    <n v="5"/>
    <s v="Delivered"/>
    <x v="0"/>
    <x v="0"/>
  </r>
  <r>
    <n v="1002"/>
    <x v="1"/>
    <x v="0"/>
    <s v="Store-B"/>
    <d v="2024-06-01T10:15:00"/>
    <x v="1"/>
    <n v="7"/>
    <s v="Delivered"/>
    <x v="1"/>
    <x v="0"/>
  </r>
  <r>
    <n v="1003"/>
    <x v="0"/>
    <x v="1"/>
    <s v="Store-C"/>
    <d v="2024-06-01T12:00:00"/>
    <x v="2"/>
    <n v="2"/>
    <s v="damaged"/>
    <x v="2"/>
    <x v="1"/>
  </r>
  <r>
    <n v="1007"/>
    <x v="1"/>
    <x v="0"/>
    <s v="Store-A"/>
    <d v="2024-06-01T15:00:00"/>
    <x v="0"/>
    <n v="0"/>
    <s v="Delivered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ED3847-484A-427B-9E9B-99285577A366}" name="PivotTable5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33:E36" firstHeaderRow="1" firstDataRow="2" firstDataCol="1" rowPageCount="2" colPageCount="1"/>
  <pivotFields count="10">
    <pivotField showAll="0"/>
    <pivotField axis="axisPage" multipleItemSelectionAllowed="1" showAll="0">
      <items count="3">
        <item x="1"/>
        <item x="0"/>
        <item t="default"/>
      </items>
    </pivotField>
    <pivotField axis="axisRow" multipleItemSelectionAllowed="1" showAll="0">
      <items count="3">
        <item x="0"/>
        <item x="1"/>
        <item t="default"/>
      </items>
    </pivotField>
    <pivotField showAll="0"/>
    <pivotField numFmtId="22" showAll="0"/>
    <pivotField axis="axisCol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</pivotFields>
  <rowFields count="1">
    <field x="2"/>
  </rowFields>
  <rowItems count="2">
    <i>
      <x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2">
    <pageField fld="9" hier="-1"/>
    <pageField fld="1" hier="-1"/>
  </pageFields>
  <dataFields count="1">
    <dataField name="Sum of qty" fld="6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137B19-5C0E-4000-B575-4F913CE8D9EC}" name="Products Delivered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G21:H24" firstHeaderRow="1" firstDataRow="1" firstDataCol="1" rowPageCount="1" colPageCount="1"/>
  <pivotFields count="10">
    <pivotField showAll="0"/>
    <pivotField showAll="0"/>
    <pivotField showAll="0"/>
    <pivotField showAll="0"/>
    <pivotField numFmtId="22" showAll="0"/>
    <pivotField axis="axisRow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pageFields count="1">
    <pageField fld="9" hier="-1"/>
  </pageFields>
  <dataFields count="1">
    <dataField name="Sum of qty" fld="6" baseField="0" baseItem="0"/>
  </dataFields>
  <chartFormats count="4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8ACDF4-CBAF-4FA7-BBF7-514AFD7500E8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1:E24" firstHeaderRow="1" firstDataRow="1" firstDataCol="1"/>
  <pivotFields count="10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numFmtId="22" showAll="0"/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success_flag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189B29-32DB-47C6-AA0B-092F7100F780}" name="Deliveries by Hour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21:B26" firstHeaderRow="1" firstDataRow="1" firstDataCol="1"/>
  <pivotFields count="10">
    <pivotField showAll="0"/>
    <pivotField showAll="0"/>
    <pivotField showAll="0"/>
    <pivotField showAll="0"/>
    <pivotField numFmtId="22"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uccess_flag" fld="9" baseField="0" baseItem="0"/>
  </dataFields>
  <chartFormats count="1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CE51-C29F-45B0-A6B9-740A813696E2}">
  <dimension ref="A1:M79"/>
  <sheetViews>
    <sheetView tabSelected="1" workbookViewId="0">
      <selection activeCell="J23" sqref="J23"/>
    </sheetView>
  </sheetViews>
  <sheetFormatPr defaultRowHeight="15"/>
  <cols>
    <col min="2" max="2" width="6" bestFit="1" customWidth="1"/>
    <col min="3" max="3" width="13.42578125" bestFit="1" customWidth="1"/>
    <col min="4" max="4" width="19.42578125" bestFit="1" customWidth="1"/>
    <col min="5" max="5" width="13.5703125" bestFit="1" customWidth="1"/>
    <col min="6" max="6" width="13.42578125" bestFit="1" customWidth="1"/>
    <col min="7" max="7" width="10.5703125" bestFit="1" customWidth="1"/>
    <col min="8" max="8" width="19.42578125" bestFit="1" customWidth="1"/>
    <col min="9" max="9" width="12.7109375" bestFit="1" customWidth="1"/>
    <col min="10" max="10" width="8.140625" bestFit="1" customWidth="1"/>
  </cols>
  <sheetData>
    <row r="1" spans="1:13" s="2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M1" t="s">
        <v>22</v>
      </c>
    </row>
    <row r="2" spans="1:13">
      <c r="A2">
        <v>1001</v>
      </c>
      <c r="B2" t="s">
        <v>10</v>
      </c>
      <c r="C2" t="s">
        <v>11</v>
      </c>
      <c r="D2" t="s">
        <v>12</v>
      </c>
      <c r="E2" s="1">
        <v>45444.375</v>
      </c>
      <c r="F2" t="s">
        <v>13</v>
      </c>
      <c r="G2">
        <v>5</v>
      </c>
      <c r="H2" t="s">
        <v>14</v>
      </c>
      <c r="I2">
        <v>9</v>
      </c>
      <c r="J2">
        <v>1</v>
      </c>
    </row>
    <row r="3" spans="1:13" ht="24">
      <c r="A3">
        <v>1002</v>
      </c>
      <c r="B3" t="s">
        <v>15</v>
      </c>
      <c r="C3" t="s">
        <v>11</v>
      </c>
      <c r="D3" t="s">
        <v>16</v>
      </c>
      <c r="E3" s="1">
        <v>45444.427083333336</v>
      </c>
      <c r="F3" t="s">
        <v>17</v>
      </c>
      <c r="G3">
        <v>7</v>
      </c>
      <c r="H3" t="s">
        <v>14</v>
      </c>
      <c r="I3">
        <v>10</v>
      </c>
      <c r="J3">
        <v>1</v>
      </c>
      <c r="M3" s="3" t="s">
        <v>23</v>
      </c>
    </row>
    <row r="4" spans="1:13">
      <c r="A4">
        <v>1003</v>
      </c>
      <c r="B4" t="s">
        <v>10</v>
      </c>
      <c r="C4" t="s">
        <v>18</v>
      </c>
      <c r="D4" t="s">
        <v>19</v>
      </c>
      <c r="E4" s="1">
        <v>45444.5</v>
      </c>
      <c r="F4" t="s">
        <v>20</v>
      </c>
      <c r="G4">
        <v>2</v>
      </c>
      <c r="H4" t="s">
        <v>21</v>
      </c>
      <c r="I4">
        <v>12</v>
      </c>
      <c r="J4">
        <v>0</v>
      </c>
    </row>
    <row r="5" spans="1:13" ht="18">
      <c r="A5">
        <v>1007</v>
      </c>
      <c r="B5" t="s">
        <v>15</v>
      </c>
      <c r="C5" t="s">
        <v>11</v>
      </c>
      <c r="D5" t="s">
        <v>12</v>
      </c>
      <c r="E5" s="1">
        <v>45444.625</v>
      </c>
      <c r="F5" t="s">
        <v>13</v>
      </c>
      <c r="G5">
        <v>0</v>
      </c>
      <c r="H5" t="s">
        <v>14</v>
      </c>
      <c r="I5">
        <v>15</v>
      </c>
      <c r="J5">
        <v>1</v>
      </c>
      <c r="M5" s="4" t="s">
        <v>24</v>
      </c>
    </row>
    <row r="7" spans="1:13">
      <c r="M7" t="s">
        <v>25</v>
      </c>
    </row>
    <row r="8" spans="1:13">
      <c r="C8" t="s">
        <v>57</v>
      </c>
      <c r="E8">
        <f>COUNTA(J2:J5)</f>
        <v>4</v>
      </c>
      <c r="G8" t="s">
        <v>61</v>
      </c>
      <c r="M8" s="5"/>
    </row>
    <row r="9" spans="1:13">
      <c r="C9" t="s">
        <v>58</v>
      </c>
      <c r="E9">
        <f>SUMIF(J2:J5, 1, G2:G5)</f>
        <v>12</v>
      </c>
      <c r="G9" t="s">
        <v>62</v>
      </c>
      <c r="M9" s="5" t="s">
        <v>26</v>
      </c>
    </row>
    <row r="10" spans="1:13">
      <c r="C10" t="s">
        <v>59</v>
      </c>
      <c r="E10" s="9">
        <f>AVERAGE(J2:J5)</f>
        <v>0.75</v>
      </c>
      <c r="G10" t="s">
        <v>63</v>
      </c>
      <c r="M10" s="5"/>
    </row>
    <row r="11" spans="1:13">
      <c r="C11" t="s">
        <v>60</v>
      </c>
      <c r="E11" s="13" t="str" cm="1">
        <f t="array" ref="E11">INDEX(F2:F5, MODE(MATCH(F2:F5, F2:F5, 0)))</f>
        <v>Beer Keg</v>
      </c>
      <c r="G11" t="s">
        <v>64</v>
      </c>
      <c r="M11" s="5" t="s">
        <v>27</v>
      </c>
    </row>
    <row r="12" spans="1:13">
      <c r="M12" s="5"/>
    </row>
    <row r="13" spans="1:13">
      <c r="M13" s="5" t="s">
        <v>28</v>
      </c>
    </row>
    <row r="14" spans="1:13">
      <c r="M14" s="5"/>
    </row>
    <row r="15" spans="1:13">
      <c r="M15" s="5" t="s">
        <v>29</v>
      </c>
    </row>
    <row r="16" spans="1:13">
      <c r="M16" s="5"/>
    </row>
    <row r="17" spans="13:13">
      <c r="M17" s="5" t="s">
        <v>30</v>
      </c>
    </row>
    <row r="19" spans="13:13">
      <c r="M19" t="s">
        <v>31</v>
      </c>
    </row>
    <row r="23" spans="13:13" ht="18">
      <c r="M23" s="4" t="s">
        <v>32</v>
      </c>
    </row>
    <row r="25" spans="13:13">
      <c r="M25" t="s">
        <v>33</v>
      </c>
    </row>
    <row r="26" spans="13:13">
      <c r="M26" s="5"/>
    </row>
    <row r="27" spans="13:13">
      <c r="M27" s="6" t="s">
        <v>34</v>
      </c>
    </row>
    <row r="28" spans="13:13">
      <c r="M28" s="5"/>
    </row>
    <row r="29" spans="13:13">
      <c r="M29" s="6" t="s">
        <v>35</v>
      </c>
    </row>
    <row r="31" spans="13:13">
      <c r="M31" t="s">
        <v>36</v>
      </c>
    </row>
    <row r="32" spans="13:13">
      <c r="M32" s="5"/>
    </row>
    <row r="33" spans="13:13">
      <c r="M33" s="6" t="s">
        <v>37</v>
      </c>
    </row>
    <row r="37" spans="13:13" ht="18">
      <c r="M37" s="4" t="s">
        <v>38</v>
      </c>
    </row>
    <row r="39" spans="13:13">
      <c r="M39" t="s">
        <v>39</v>
      </c>
    </row>
    <row r="40" spans="13:13">
      <c r="M40" s="5"/>
    </row>
    <row r="41" spans="13:13">
      <c r="M41" s="5" t="s">
        <v>40</v>
      </c>
    </row>
    <row r="42" spans="13:13">
      <c r="M42" s="5"/>
    </row>
    <row r="43" spans="13:13">
      <c r="M43" s="5" t="s">
        <v>41</v>
      </c>
    </row>
    <row r="44" spans="13:13">
      <c r="M44" s="5"/>
    </row>
    <row r="45" spans="13:13">
      <c r="M45" s="5" t="s">
        <v>42</v>
      </c>
    </row>
    <row r="47" spans="13:13">
      <c r="M47" t="s">
        <v>43</v>
      </c>
    </row>
    <row r="48" spans="13:13">
      <c r="M48" s="5"/>
    </row>
    <row r="49" spans="13:13">
      <c r="M49" s="6" t="s">
        <v>44</v>
      </c>
    </row>
    <row r="50" spans="13:13">
      <c r="M50" s="5"/>
    </row>
    <row r="51" spans="13:13">
      <c r="M51" s="6" t="s">
        <v>45</v>
      </c>
    </row>
    <row r="55" spans="13:13" ht="18">
      <c r="M55" s="4" t="s">
        <v>46</v>
      </c>
    </row>
    <row r="57" spans="13:13">
      <c r="M57" t="s">
        <v>47</v>
      </c>
    </row>
    <row r="58" spans="13:13">
      <c r="M58" s="5"/>
    </row>
    <row r="59" spans="13:13">
      <c r="M59" s="5" t="s">
        <v>48</v>
      </c>
    </row>
    <row r="60" spans="13:13">
      <c r="M60" s="5"/>
    </row>
    <row r="61" spans="13:13">
      <c r="M61" s="5" t="s">
        <v>49</v>
      </c>
    </row>
    <row r="65" spans="13:13" ht="24">
      <c r="M65" s="3" t="s">
        <v>50</v>
      </c>
    </row>
    <row r="67" spans="13:13">
      <c r="M67" t="s">
        <v>51</v>
      </c>
    </row>
    <row r="68" spans="13:13">
      <c r="M68" s="5"/>
    </row>
    <row r="69" spans="13:13">
      <c r="M69" s="6" t="s">
        <v>52</v>
      </c>
    </row>
    <row r="70" spans="13:13">
      <c r="M70" s="5"/>
    </row>
    <row r="71" spans="13:13">
      <c r="M71" s="5"/>
    </row>
    <row r="72" spans="13:13">
      <c r="M72" s="7"/>
    </row>
    <row r="73" spans="13:13">
      <c r="M73" s="8" t="s">
        <v>53</v>
      </c>
    </row>
    <row r="74" spans="13:13">
      <c r="M74" s="7"/>
    </row>
    <row r="75" spans="13:13">
      <c r="M75" s="8" t="s">
        <v>54</v>
      </c>
    </row>
    <row r="76" spans="13:13">
      <c r="M76" s="7"/>
    </row>
    <row r="77" spans="13:13">
      <c r="M77" s="8" t="s">
        <v>55</v>
      </c>
    </row>
    <row r="79" spans="13:13">
      <c r="M79" t="s">
        <v>56</v>
      </c>
    </row>
  </sheetData>
  <conditionalFormatting sqref="A2:J5">
    <cfRule type="expression" dxfId="3" priority="4">
      <formula>$J2 &gt; 0</formula>
    </cfRule>
    <cfRule type="expression" dxfId="2" priority="2">
      <formula>$J2 =0</formula>
    </cfRule>
  </conditionalFormatting>
  <conditionalFormatting sqref="G2:G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E0E4-DC90-4B50-ADEF-65B318ED2772}">
  <dimension ref="A18:H36"/>
  <sheetViews>
    <sheetView workbookViewId="0">
      <selection activeCell="R14" sqref="R14"/>
    </sheetView>
  </sheetViews>
  <sheetFormatPr defaultRowHeight="15"/>
  <cols>
    <col min="1" max="2" width="13.42578125" bestFit="1" customWidth="1"/>
    <col min="3" max="3" width="16.85546875" bestFit="1" customWidth="1"/>
    <col min="4" max="4" width="10.85546875" bestFit="1" customWidth="1"/>
    <col min="5" max="6" width="11.28515625" bestFit="1" customWidth="1"/>
    <col min="7" max="7" width="15.85546875" bestFit="1" customWidth="1"/>
    <col min="8" max="8" width="11.5703125" bestFit="1" customWidth="1"/>
    <col min="9" max="9" width="14.7109375" bestFit="1" customWidth="1"/>
    <col min="10" max="10" width="11.28515625" bestFit="1" customWidth="1"/>
  </cols>
  <sheetData>
    <row r="18" spans="1:8">
      <c r="A18" t="s">
        <v>71</v>
      </c>
      <c r="D18" t="s">
        <v>72</v>
      </c>
      <c r="G18" t="s">
        <v>73</v>
      </c>
    </row>
    <row r="19" spans="1:8">
      <c r="G19" s="10" t="s">
        <v>9</v>
      </c>
      <c r="H19" s="11">
        <v>1</v>
      </c>
    </row>
    <row r="21" spans="1:8">
      <c r="A21" s="10" t="s">
        <v>65</v>
      </c>
      <c r="B21" t="s">
        <v>69</v>
      </c>
      <c r="D21" s="10" t="s">
        <v>65</v>
      </c>
      <c r="E21" t="s">
        <v>69</v>
      </c>
      <c r="G21" s="10" t="s">
        <v>65</v>
      </c>
      <c r="H21" t="s">
        <v>70</v>
      </c>
    </row>
    <row r="22" spans="1:8">
      <c r="A22" s="11">
        <v>9</v>
      </c>
      <c r="B22" s="12">
        <v>1</v>
      </c>
      <c r="D22" s="11" t="s">
        <v>15</v>
      </c>
      <c r="E22" s="12">
        <v>2</v>
      </c>
      <c r="G22" s="11" t="s">
        <v>13</v>
      </c>
      <c r="H22" s="12">
        <v>5</v>
      </c>
    </row>
    <row r="23" spans="1:8">
      <c r="A23" s="11">
        <v>10</v>
      </c>
      <c r="B23" s="12">
        <v>1</v>
      </c>
      <c r="D23" s="11" t="s">
        <v>10</v>
      </c>
      <c r="E23" s="12">
        <v>1</v>
      </c>
      <c r="G23" s="11" t="s">
        <v>17</v>
      </c>
      <c r="H23" s="12">
        <v>7</v>
      </c>
    </row>
    <row r="24" spans="1:8">
      <c r="A24" s="11">
        <v>12</v>
      </c>
      <c r="B24" s="12">
        <v>0</v>
      </c>
      <c r="D24" s="11" t="s">
        <v>66</v>
      </c>
      <c r="E24" s="12">
        <v>3</v>
      </c>
      <c r="G24" s="11" t="s">
        <v>66</v>
      </c>
      <c r="H24" s="12">
        <v>12</v>
      </c>
    </row>
    <row r="25" spans="1:8">
      <c r="A25" s="11">
        <v>15</v>
      </c>
      <c r="B25" s="12">
        <v>1</v>
      </c>
    </row>
    <row r="26" spans="1:8">
      <c r="A26" s="11" t="s">
        <v>66</v>
      </c>
      <c r="B26" s="12">
        <v>3</v>
      </c>
    </row>
    <row r="30" spans="1:8">
      <c r="B30" s="10" t="s">
        <v>9</v>
      </c>
      <c r="C30" s="11">
        <v>1</v>
      </c>
    </row>
    <row r="31" spans="1:8">
      <c r="B31" s="10" t="s">
        <v>1</v>
      </c>
      <c r="C31" t="s">
        <v>68</v>
      </c>
    </row>
    <row r="33" spans="2:5">
      <c r="B33" s="10" t="s">
        <v>70</v>
      </c>
      <c r="C33" s="10" t="s">
        <v>67</v>
      </c>
    </row>
    <row r="34" spans="2:5">
      <c r="B34" s="10" t="s">
        <v>65</v>
      </c>
      <c r="C34" t="s">
        <v>13</v>
      </c>
      <c r="D34" t="s">
        <v>17</v>
      </c>
      <c r="E34" t="s">
        <v>66</v>
      </c>
    </row>
    <row r="35" spans="2:5">
      <c r="B35" s="11" t="s">
        <v>11</v>
      </c>
      <c r="C35" s="12">
        <v>5</v>
      </c>
      <c r="D35" s="12">
        <v>7</v>
      </c>
      <c r="E35" s="12">
        <v>12</v>
      </c>
    </row>
    <row r="36" spans="2:5">
      <c r="B36" s="11" t="s">
        <v>66</v>
      </c>
      <c r="C36" s="12">
        <v>5</v>
      </c>
      <c r="D36" s="12">
        <v>7</v>
      </c>
      <c r="E36" s="12">
        <v>12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cleaned_deliveries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Whisnant IV</dc:creator>
  <cp:lastModifiedBy>Wilson Whisnant IV</cp:lastModifiedBy>
  <dcterms:created xsi:type="dcterms:W3CDTF">2025-06-17T20:29:07Z</dcterms:created>
  <dcterms:modified xsi:type="dcterms:W3CDTF">2025-06-17T21:55:46Z</dcterms:modified>
</cp:coreProperties>
</file>