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zhang77\Documents\NTRACK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9" i="2" l="1"/>
  <c r="C50" i="2" l="1"/>
  <c r="C51" i="2"/>
  <c r="C49" i="2"/>
  <c r="L12" i="1" l="1"/>
  <c r="L13" i="1"/>
  <c r="L11" i="1"/>
  <c r="E12" i="1"/>
  <c r="E13" i="1"/>
  <c r="E11" i="1"/>
</calcChain>
</file>

<file path=xl/sharedStrings.xml><?xml version="1.0" encoding="utf-8"?>
<sst xmlns="http://schemas.openxmlformats.org/spreadsheetml/2006/main" count="207" uniqueCount="200">
  <si>
    <t>Engineering Index Test Data</t>
  </si>
  <si>
    <t>(MAX means maximum dry density; OPT, optimum moisture; LL, liquid limit; and PI, plasticity index)</t>
  </si>
  <si>
    <t>Soil name and location</t>
  </si>
  <si>
    <t>Sample number</t>
  </si>
  <si>
    <t>Horizon</t>
  </si>
  <si>
    <t>Moisture density</t>
  </si>
  <si>
    <t>Percentage passing sieve</t>
  </si>
  <si>
    <t>Percentage smaller than</t>
  </si>
  <si>
    <t>PI</t>
  </si>
  <si>
    <t>Classification</t>
  </si>
  <si>
    <t>AASHTO</t>
  </si>
  <si>
    <t>Unified</t>
  </si>
  <si>
    <t>Catlin silt loam: 1600 feet north of the southweat corner of sec. 19, T. 19 N., R. 9 E.</t>
  </si>
  <si>
    <t>78-IL-19-9-1</t>
  </si>
  <si>
    <t>78-IL-19-9-8</t>
  </si>
  <si>
    <t>78-IL-19-9-4</t>
  </si>
  <si>
    <t>Ap</t>
  </si>
  <si>
    <t>Bt1</t>
  </si>
  <si>
    <t>2C</t>
  </si>
  <si>
    <t>Depth, In</t>
  </si>
  <si>
    <t>0 -- 10</t>
  </si>
  <si>
    <t>19 -- 30</t>
  </si>
  <si>
    <t>57 -- 66</t>
  </si>
  <si>
    <t>Max, Lb/ft3</t>
  </si>
  <si>
    <t>OPT, %</t>
  </si>
  <si>
    <t>No. 4</t>
  </si>
  <si>
    <t>No. 10</t>
  </si>
  <si>
    <t>No. 40</t>
  </si>
  <si>
    <t>No. 200</t>
  </si>
  <si>
    <t>0.05 mm</t>
  </si>
  <si>
    <t>0.02 mm</t>
  </si>
  <si>
    <t>0.005 mm</t>
  </si>
  <si>
    <t>0.002 mm</t>
  </si>
  <si>
    <t>LL, %</t>
  </si>
  <si>
    <t>A-6</t>
  </si>
  <si>
    <t>A-7-6</t>
  </si>
  <si>
    <t>CL</t>
  </si>
  <si>
    <t>CH</t>
  </si>
  <si>
    <t>Depth, cm</t>
  </si>
  <si>
    <t>0 -- 25.4</t>
  </si>
  <si>
    <t>48.3 -- 76.2</t>
  </si>
  <si>
    <t>144.8 -- 167.6</t>
  </si>
  <si>
    <t>Max, kg/m3</t>
  </si>
  <si>
    <t>Sand, %</t>
  </si>
  <si>
    <t>Silt, %</t>
  </si>
  <si>
    <t>Clay, %</t>
  </si>
  <si>
    <r>
      <t xml:space="preserve">Lat </t>
    </r>
    <r>
      <rPr>
        <sz val="11"/>
        <color theme="1"/>
        <rFont val="Calibri"/>
        <family val="2"/>
      </rPr>
      <t>≈ 40.1668⁰</t>
    </r>
  </si>
  <si>
    <t>Long ≈ -88.169⁰</t>
  </si>
  <si>
    <t>LONG</t>
  </si>
  <si>
    <t>LAT</t>
  </si>
  <si>
    <t>COUNTRY</t>
  </si>
  <si>
    <t>@SITE</t>
  </si>
  <si>
    <t>@</t>
  </si>
  <si>
    <t>SCOM</t>
  </si>
  <si>
    <t>SALB</t>
  </si>
  <si>
    <t>SLU1</t>
  </si>
  <si>
    <t>SLDR</t>
  </si>
  <si>
    <t>SLRO</t>
  </si>
  <si>
    <t>SLNF</t>
  </si>
  <si>
    <t>SLPF</t>
  </si>
  <si>
    <t>SMHB</t>
  </si>
  <si>
    <t>SMPX</t>
  </si>
  <si>
    <t>SMKE</t>
  </si>
  <si>
    <t>SLB</t>
  </si>
  <si>
    <t>SLMH</t>
  </si>
  <si>
    <t>SLLL</t>
  </si>
  <si>
    <t>SDUL</t>
  </si>
  <si>
    <t>SSAT</t>
  </si>
  <si>
    <t>SRGF</t>
  </si>
  <si>
    <t>SSKS</t>
  </si>
  <si>
    <t>SBDM</t>
  </si>
  <si>
    <t>SLOC</t>
  </si>
  <si>
    <t>SLCL</t>
  </si>
  <si>
    <t>SLSI</t>
  </si>
  <si>
    <t>SLCF</t>
  </si>
  <si>
    <t>SLNI</t>
  </si>
  <si>
    <t>SLHW</t>
  </si>
  <si>
    <t>SLHB</t>
  </si>
  <si>
    <t>SCEC</t>
  </si>
  <si>
    <t>Note:</t>
  </si>
  <si>
    <t>! Comment line</t>
  </si>
  <si>
    <t>@ header line specifying variables occurring below</t>
  </si>
  <si>
    <t>the soil file normally used is SOIL.SOL</t>
  </si>
  <si>
    <t>or</t>
  </si>
  <si>
    <t>with names **.SOL</t>
  </si>
  <si>
    <t xml:space="preserve">where ** refers to the 2-character institute code </t>
  </si>
  <si>
    <t>such as UI</t>
  </si>
  <si>
    <t>UI =Institue ID</t>
  </si>
  <si>
    <t>NT = site ID, here is N tracking</t>
  </si>
  <si>
    <t>14 = year</t>
  </si>
  <si>
    <t xml:space="preserve">0001 = profile number </t>
  </si>
  <si>
    <t xml:space="preserve">!  The soil data are example soil in Champaign for trial run </t>
  </si>
  <si>
    <t>*UINT140001</t>
  </si>
  <si>
    <t>Urbana</t>
  </si>
  <si>
    <t>depth, 1 R 5 0</t>
  </si>
  <si>
    <t>Source, format: 2 C 11</t>
  </si>
  <si>
    <t>format = 1 C 10</t>
  </si>
  <si>
    <t>Description or local classification</t>
  </si>
  <si>
    <t>format: 1 C 50</t>
  </si>
  <si>
    <t>*Soil Texture</t>
  </si>
  <si>
    <t xml:space="preserve">@CDE </t>
  </si>
  <si>
    <t xml:space="preserve">DESCRIPTION </t>
  </si>
  <si>
    <t xml:space="preserve">CLOSA </t>
  </si>
  <si>
    <t xml:space="preserve">Coarse loamy sand </t>
  </si>
  <si>
    <t xml:space="preserve">CSA </t>
  </si>
  <si>
    <t xml:space="preserve">Coarse sand </t>
  </si>
  <si>
    <t xml:space="preserve">CSI </t>
  </si>
  <si>
    <t xml:space="preserve">Coarse silt </t>
  </si>
  <si>
    <t xml:space="preserve">CSALO </t>
  </si>
  <si>
    <t xml:space="preserve">Coarse sandy loam </t>
  </si>
  <si>
    <t xml:space="preserve">CL </t>
  </si>
  <si>
    <t xml:space="preserve">Clay </t>
  </si>
  <si>
    <t xml:space="preserve">CLLO </t>
  </si>
  <si>
    <t xml:space="preserve">Clay loam </t>
  </si>
  <si>
    <t xml:space="preserve">FLO </t>
  </si>
  <si>
    <t xml:space="preserve">Fine loam </t>
  </si>
  <si>
    <t xml:space="preserve">FLOSA </t>
  </si>
  <si>
    <t xml:space="preserve">Fine loamy sand </t>
  </si>
  <si>
    <t xml:space="preserve">FSA </t>
  </si>
  <si>
    <t xml:space="preserve">Fine sand </t>
  </si>
  <si>
    <t xml:space="preserve">FSALO </t>
  </si>
  <si>
    <t xml:space="preserve">Fine sandy loam </t>
  </si>
  <si>
    <t xml:space="preserve">SICLL </t>
  </si>
  <si>
    <t xml:space="preserve">Silty clay loam </t>
  </si>
  <si>
    <t xml:space="preserve">LO </t>
  </si>
  <si>
    <t xml:space="preserve">Loam </t>
  </si>
  <si>
    <t xml:space="preserve">LOSA </t>
  </si>
  <si>
    <t xml:space="preserve">Loamy sand </t>
  </si>
  <si>
    <t xml:space="preserve">SA </t>
  </si>
  <si>
    <t xml:space="preserve">Sand </t>
  </si>
  <si>
    <t xml:space="preserve">SACL </t>
  </si>
  <si>
    <t>Sandy clay</t>
  </si>
  <si>
    <t xml:space="preserve">SACLL </t>
  </si>
  <si>
    <t xml:space="preserve">Sandy clay loam </t>
  </si>
  <si>
    <t xml:space="preserve">SI </t>
  </si>
  <si>
    <t xml:space="preserve">Silt </t>
  </si>
  <si>
    <t xml:space="preserve">SICL </t>
  </si>
  <si>
    <t xml:space="preserve">Silty clay </t>
  </si>
  <si>
    <t xml:space="preserve">SILO </t>
  </si>
  <si>
    <t xml:space="preserve">Silty loam </t>
  </si>
  <si>
    <t xml:space="preserve">SALO </t>
  </si>
  <si>
    <t xml:space="preserve">Sandy loam </t>
  </si>
  <si>
    <t xml:space="preserve">VFLOS </t>
  </si>
  <si>
    <t xml:space="preserve">Very fine loamy sand </t>
  </si>
  <si>
    <t xml:space="preserve">VFSA </t>
  </si>
  <si>
    <t xml:space="preserve">Very fine sand </t>
  </si>
  <si>
    <t xml:space="preserve">VFSAL </t>
  </si>
  <si>
    <t xml:space="preserve">Very fine sandy loam </t>
  </si>
  <si>
    <t>SICL</t>
  </si>
  <si>
    <t xml:space="preserve">Formats are presented as follows: number of leading spaces, variable type </t>
  </si>
  <si>
    <t>(Character=C, Real = R, Integer = I), variable width, and (if real) number of decimals</t>
  </si>
  <si>
    <t>SCS FAMILY</t>
  </si>
  <si>
    <t>GSSURGO</t>
  </si>
  <si>
    <t>USA</t>
  </si>
  <si>
    <t>SCOM =Color, moist, Munsell hue, format: 1 C 5</t>
  </si>
  <si>
    <t>SALB =Albedo, fraction, format: 1 R 5 2</t>
  </si>
  <si>
    <t>*heading  ID_SOIL : PEDON=UINT140001</t>
  </si>
  <si>
    <t>SLSOURCE : SLSOUR= GSSURGO</t>
  </si>
  <si>
    <t>texture code, format: 1 C 5</t>
  </si>
  <si>
    <t>SLTX : SLTX = SICL</t>
  </si>
  <si>
    <t>SLDP: SLDP=120 cm</t>
  </si>
  <si>
    <t>SLDESCRIP : SLDESC =DEEP SILTY CLAY, well drained</t>
  </si>
  <si>
    <t>SITE : SSITE =Site name</t>
  </si>
  <si>
    <t>format: 1 C 11</t>
  </si>
  <si>
    <t xml:space="preserve">COUNTRY : SCOUNT </t>
  </si>
  <si>
    <t>Country name, format: 1 C 11</t>
  </si>
  <si>
    <t>format: 1 R 8 3</t>
  </si>
  <si>
    <t>LAT : SLAT =Latitude</t>
  </si>
  <si>
    <t>LONG : SLONG =Longitude</t>
  </si>
  <si>
    <t>Format: 1 C 50</t>
  </si>
  <si>
    <t>SCSFAMILY : TACON = Family, SCS system</t>
  </si>
  <si>
    <t>SLU1 : U =Evaporation limit, cm, format: 1 R 5 0</t>
  </si>
  <si>
    <t>SLDR : SWCON =Drainage rate, fraction day-1, format: 1 R 5 2</t>
  </si>
  <si>
    <t>SLRO : CN2 =Runoff curve number (Soil Conservation Service), format: 1 R 5 0</t>
  </si>
  <si>
    <t>SLNF =Mineralization factor, 0 to 1 scale, format: 1 R 5 2</t>
  </si>
  <si>
    <t>SLPF =Photosynthesis factor, 0 to 1 scale, format: 1 R 5 2</t>
  </si>
  <si>
    <t>SMHB =pH in buffer determination method, code, format: 1 C 5</t>
  </si>
  <si>
    <t>SMPX =Phosphorus, extractable, determination code, format: 1 C 5</t>
  </si>
  <si>
    <t>SMKE =Potassium determination method, code, format: 1 C 5</t>
  </si>
  <si>
    <t>SLB : ZLYR(L) =Depth, base of layer L, cm, format: 1 R 5 0</t>
  </si>
  <si>
    <t>SLMH : MH(L) =Master horizon, format: 1 C 5</t>
  </si>
  <si>
    <t>SLLL : LL(L) =Lower limit, cm3 cm-3, format: 1 R 5 3</t>
  </si>
  <si>
    <t>SDUL : DUL(L) =Upper limit, drained, cm3 cm-3, format: 1 R 5 3</t>
  </si>
  <si>
    <t>SSAT : SAT(L) =Upper limit, saturated, cm3 cm-3, format: 1 R 5 3</t>
  </si>
  <si>
    <t>SRGF : SHF(L) =Root growth factor, 0.0 to 1.0, format: 1 R 5 2</t>
  </si>
  <si>
    <t>SSKS : SWCN(L) =Sat. hydraulic conductivity, macropore, cm h-1, format: 1 R 5 1</t>
  </si>
  <si>
    <t>SBDM : BD(L) =Bulk density, moist, g cm-3, format: 1 R 5 2</t>
  </si>
  <si>
    <t>SLOC : OC(L) =Organic carbon, %, format: 1 R 5 2</t>
  </si>
  <si>
    <t>SLCL : CLAY(L) =Clay (&lt;0.002 mm), %, format: 1 R 5 1</t>
  </si>
  <si>
    <t>SLSI : SILT(L) =Silt (0.05 to 0.002 mm), %, format: 1 R 5 1</t>
  </si>
  <si>
    <t>SLCF : STONES(L) =Coarse fraction (&gt;2 mm), %, format: 1 R 5 1</t>
  </si>
  <si>
    <t>SLNI : TOTN(L) =Total nitrogen, %, format: 1 R 5 2</t>
  </si>
  <si>
    <t>SLHW : PH(L) =pH in water, format: 1 R 5 1</t>
  </si>
  <si>
    <t>SLHB : PHKCL(L) =pH in buffer, format: 1 R 5 1</t>
  </si>
  <si>
    <t>SCEC : CEC(L) =Cation exchange capacity, cmol kg-1, format: 1 R 5 1</t>
  </si>
  <si>
    <t>Fine-loamy, well drained, medium runoff</t>
  </si>
  <si>
    <t>SRGF calculation:</t>
  </si>
  <si>
    <t>layer center</t>
  </si>
  <si>
    <t>SADC:</t>
  </si>
  <si>
    <t>Soil adsorption coefﬁcient (anion exchange cap.), 0 -1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</si>
</sst>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ill="1"/>
    <xf numFmtId="0" fontId="4" fillId="3" borderId="0" xfId="0" applyFont="1" applyFill="1"/>
    <xf numFmtId="0" fontId="0" fillId="0" borderId="0" xfId="0" applyAlignment="1"/>
    <xf numFmtId="164" fontId="0" fillId="0" borderId="0" xfId="0" applyNumberFormat="1"/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27</xdr:row>
      <xdr:rowOff>152400</xdr:rowOff>
    </xdr:from>
    <xdr:to>
      <xdr:col>18</xdr:col>
      <xdr:colOff>76200</xdr:colOff>
      <xdr:row>34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324475"/>
          <a:ext cx="246697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26</xdr:row>
      <xdr:rowOff>85725</xdr:rowOff>
    </xdr:from>
    <xdr:to>
      <xdr:col>21</xdr:col>
      <xdr:colOff>495300</xdr:colOff>
      <xdr:row>34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5067300"/>
          <a:ext cx="23907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43</xdr:row>
      <xdr:rowOff>19050</xdr:rowOff>
    </xdr:from>
    <xdr:to>
      <xdr:col>20</xdr:col>
      <xdr:colOff>457200</xdr:colOff>
      <xdr:row>50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8239125"/>
          <a:ext cx="41052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40</xdr:row>
      <xdr:rowOff>0</xdr:rowOff>
    </xdr:from>
    <xdr:to>
      <xdr:col>14</xdr:col>
      <xdr:colOff>266700</xdr:colOff>
      <xdr:row>51</xdr:row>
      <xdr:rowOff>66675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7648575"/>
          <a:ext cx="4257675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657225</xdr:colOff>
      <xdr:row>42</xdr:row>
      <xdr:rowOff>85725</xdr:rowOff>
    </xdr:from>
    <xdr:to>
      <xdr:col>5</xdr:col>
      <xdr:colOff>514350</xdr:colOff>
      <xdr:row>45</xdr:row>
      <xdr:rowOff>66675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8115300"/>
          <a:ext cx="3228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E11" sqref="E11"/>
    </sheetView>
  </sheetViews>
  <sheetFormatPr defaultRowHeight="15" x14ac:dyDescent="0.25"/>
  <cols>
    <col min="1" max="1" width="22.85546875" customWidth="1"/>
    <col min="2" max="2" width="17" customWidth="1"/>
    <col min="4" max="4" width="12.7109375" customWidth="1"/>
    <col min="5" max="5" width="10.570312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ht="19.5" customHeight="1" x14ac:dyDescent="0.25">
      <c r="A3" s="15" t="s">
        <v>2</v>
      </c>
      <c r="B3" s="15" t="s">
        <v>3</v>
      </c>
      <c r="C3" s="15" t="s">
        <v>4</v>
      </c>
      <c r="D3" s="15" t="s">
        <v>19</v>
      </c>
      <c r="E3" s="15" t="s">
        <v>5</v>
      </c>
      <c r="F3" s="15"/>
      <c r="G3" s="15" t="s">
        <v>6</v>
      </c>
      <c r="H3" s="15"/>
      <c r="I3" s="15"/>
      <c r="J3" s="15"/>
      <c r="K3" s="15" t="s">
        <v>7</v>
      </c>
      <c r="L3" s="15"/>
      <c r="M3" s="15"/>
      <c r="N3" s="15"/>
      <c r="O3" s="16" t="s">
        <v>33</v>
      </c>
      <c r="P3" s="16" t="s">
        <v>8</v>
      </c>
      <c r="Q3" t="s">
        <v>9</v>
      </c>
    </row>
    <row r="4" spans="1:18" x14ac:dyDescent="0.25">
      <c r="A4" s="15"/>
      <c r="B4" s="15"/>
      <c r="C4" s="15"/>
      <c r="D4" s="15"/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s="16"/>
      <c r="P4" s="16"/>
      <c r="Q4" t="s">
        <v>10</v>
      </c>
      <c r="R4" t="s">
        <v>11</v>
      </c>
    </row>
    <row r="5" spans="1:18" ht="21" customHeight="1" x14ac:dyDescent="0.25">
      <c r="A5" s="17" t="s">
        <v>12</v>
      </c>
      <c r="B5" t="s">
        <v>13</v>
      </c>
      <c r="C5" t="s">
        <v>16</v>
      </c>
      <c r="D5" t="s">
        <v>20</v>
      </c>
      <c r="E5">
        <v>97</v>
      </c>
      <c r="F5">
        <v>21</v>
      </c>
      <c r="G5">
        <v>100</v>
      </c>
      <c r="H5">
        <v>100</v>
      </c>
      <c r="I5">
        <v>98</v>
      </c>
      <c r="J5">
        <v>91</v>
      </c>
      <c r="K5">
        <v>75</v>
      </c>
      <c r="L5">
        <v>70</v>
      </c>
      <c r="M5">
        <v>35</v>
      </c>
      <c r="N5">
        <v>26</v>
      </c>
      <c r="O5">
        <v>38</v>
      </c>
      <c r="P5">
        <v>15</v>
      </c>
      <c r="Q5" t="s">
        <v>34</v>
      </c>
      <c r="R5" t="s">
        <v>36</v>
      </c>
    </row>
    <row r="6" spans="1:18" ht="20.25" customHeight="1" x14ac:dyDescent="0.25">
      <c r="A6" s="17"/>
      <c r="B6" t="s">
        <v>15</v>
      </c>
      <c r="C6" t="s">
        <v>17</v>
      </c>
      <c r="D6" t="s">
        <v>21</v>
      </c>
      <c r="E6">
        <v>100</v>
      </c>
      <c r="F6">
        <v>21</v>
      </c>
      <c r="G6">
        <v>100</v>
      </c>
      <c r="H6">
        <v>100</v>
      </c>
      <c r="I6">
        <v>99</v>
      </c>
      <c r="J6">
        <v>94</v>
      </c>
      <c r="K6">
        <v>94</v>
      </c>
      <c r="L6">
        <v>77</v>
      </c>
      <c r="M6">
        <v>40</v>
      </c>
      <c r="N6">
        <v>33</v>
      </c>
      <c r="O6">
        <v>52</v>
      </c>
      <c r="P6">
        <v>27</v>
      </c>
      <c r="Q6" t="s">
        <v>35</v>
      </c>
      <c r="R6" t="s">
        <v>37</v>
      </c>
    </row>
    <row r="7" spans="1:18" ht="22.5" customHeight="1" x14ac:dyDescent="0.25">
      <c r="A7" s="17"/>
      <c r="B7" t="s">
        <v>14</v>
      </c>
      <c r="C7" t="s">
        <v>18</v>
      </c>
      <c r="D7" t="s">
        <v>22</v>
      </c>
      <c r="E7">
        <v>122</v>
      </c>
      <c r="F7">
        <v>12</v>
      </c>
      <c r="G7">
        <v>94</v>
      </c>
      <c r="H7">
        <v>93</v>
      </c>
      <c r="I7">
        <v>84</v>
      </c>
      <c r="J7">
        <v>63</v>
      </c>
      <c r="K7">
        <v>58</v>
      </c>
      <c r="L7">
        <v>50</v>
      </c>
      <c r="M7">
        <v>29</v>
      </c>
      <c r="N7">
        <v>20</v>
      </c>
      <c r="O7">
        <v>26</v>
      </c>
      <c r="P7">
        <v>11</v>
      </c>
      <c r="Q7" t="s">
        <v>34</v>
      </c>
      <c r="R7" t="s">
        <v>36</v>
      </c>
    </row>
    <row r="9" spans="1:18" x14ac:dyDescent="0.25">
      <c r="A9" t="s">
        <v>46</v>
      </c>
      <c r="D9" s="15" t="s">
        <v>38</v>
      </c>
    </row>
    <row r="10" spans="1:18" x14ac:dyDescent="0.25">
      <c r="A10" t="s">
        <v>47</v>
      </c>
      <c r="D10" s="15"/>
      <c r="E10" t="s">
        <v>42</v>
      </c>
      <c r="K10" t="s">
        <v>43</v>
      </c>
      <c r="L10" t="s">
        <v>44</v>
      </c>
      <c r="M10" t="s">
        <v>45</v>
      </c>
    </row>
    <row r="11" spans="1:18" x14ac:dyDescent="0.25">
      <c r="D11" t="s">
        <v>39</v>
      </c>
      <c r="E11" s="1">
        <f>E5*16.018463374</f>
        <v>1553.790947278</v>
      </c>
      <c r="K11">
        <v>25</v>
      </c>
      <c r="L11">
        <f>100-K11-M11</f>
        <v>49</v>
      </c>
      <c r="M11">
        <v>26</v>
      </c>
    </row>
    <row r="12" spans="1:18" x14ac:dyDescent="0.25">
      <c r="D12" t="s">
        <v>40</v>
      </c>
      <c r="E12" s="1">
        <f t="shared" ref="E12:E13" si="0">E6*16.018463374</f>
        <v>1601.8463374</v>
      </c>
      <c r="K12">
        <v>6</v>
      </c>
      <c r="L12">
        <f t="shared" ref="L12:L13" si="1">100-K12-M12</f>
        <v>61</v>
      </c>
      <c r="M12">
        <v>33</v>
      </c>
    </row>
    <row r="13" spans="1:18" x14ac:dyDescent="0.25">
      <c r="D13" t="s">
        <v>41</v>
      </c>
      <c r="E13" s="1">
        <f t="shared" si="0"/>
        <v>1954.252531628</v>
      </c>
      <c r="K13">
        <v>42</v>
      </c>
      <c r="L13">
        <f t="shared" si="1"/>
        <v>38</v>
      </c>
      <c r="M13">
        <v>20</v>
      </c>
    </row>
  </sheetData>
  <mergeCells count="11">
    <mergeCell ref="K3:N3"/>
    <mergeCell ref="O3:O4"/>
    <mergeCell ref="P3:P4"/>
    <mergeCell ref="A5:A7"/>
    <mergeCell ref="D9:D10"/>
    <mergeCell ref="A3:A4"/>
    <mergeCell ref="B3:B4"/>
    <mergeCell ref="C3:C4"/>
    <mergeCell ref="D3:D4"/>
    <mergeCell ref="E3:F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topLeftCell="A22" workbookViewId="0">
      <selection activeCell="I15" sqref="I15"/>
    </sheetView>
  </sheetViews>
  <sheetFormatPr defaultRowHeight="15" x14ac:dyDescent="0.25"/>
  <cols>
    <col min="1" max="1" width="10.7109375" customWidth="1"/>
    <col min="2" max="2" width="8.7109375" customWidth="1"/>
    <col min="4" max="4" width="12.85546875" customWidth="1"/>
    <col min="8" max="8" width="11.42578125" customWidth="1"/>
    <col min="17" max="17" width="10.42578125" customWidth="1"/>
    <col min="19" max="19" width="9.85546875" customWidth="1"/>
    <col min="21" max="21" width="11.28515625" customWidth="1"/>
    <col min="23" max="23" width="6.7109375" customWidth="1"/>
  </cols>
  <sheetData>
    <row r="1" spans="1:17" x14ac:dyDescent="0.25">
      <c r="A1" t="s">
        <v>91</v>
      </c>
    </row>
    <row r="3" spans="1:17" x14ac:dyDescent="0.25">
      <c r="A3" t="s">
        <v>92</v>
      </c>
      <c r="C3" t="s">
        <v>152</v>
      </c>
      <c r="D3" t="s">
        <v>148</v>
      </c>
      <c r="E3">
        <v>150</v>
      </c>
      <c r="F3" t="s">
        <v>195</v>
      </c>
    </row>
    <row r="4" spans="1:17" x14ac:dyDescent="0.25">
      <c r="A4" t="s">
        <v>51</v>
      </c>
      <c r="B4" t="s">
        <v>50</v>
      </c>
      <c r="C4" t="s">
        <v>49</v>
      </c>
      <c r="D4" t="s">
        <v>48</v>
      </c>
      <c r="E4" t="s">
        <v>151</v>
      </c>
    </row>
    <row r="5" spans="1:17" x14ac:dyDescent="0.25">
      <c r="A5" t="s">
        <v>93</v>
      </c>
      <c r="B5" t="s">
        <v>153</v>
      </c>
      <c r="C5" s="13">
        <v>40.122399999999999</v>
      </c>
      <c r="D5" s="13">
        <v>-88.203800000000001</v>
      </c>
    </row>
    <row r="6" spans="1:17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</row>
    <row r="7" spans="1:17" x14ac:dyDescent="0.25">
      <c r="C7">
        <v>0.3</v>
      </c>
      <c r="D7">
        <v>-99</v>
      </c>
      <c r="E7">
        <v>0.6</v>
      </c>
      <c r="F7">
        <v>88</v>
      </c>
    </row>
    <row r="8" spans="1:17" x14ac:dyDescent="0.25">
      <c r="A8" t="s">
        <v>52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75</v>
      </c>
      <c r="O8" t="s">
        <v>76</v>
      </c>
      <c r="P8" t="s">
        <v>77</v>
      </c>
      <c r="Q8" t="s">
        <v>78</v>
      </c>
    </row>
    <row r="9" spans="1:17" x14ac:dyDescent="0.25">
      <c r="B9">
        <v>5</v>
      </c>
      <c r="C9">
        <v>-99</v>
      </c>
      <c r="D9">
        <v>0.107</v>
      </c>
      <c r="E9">
        <v>0.254</v>
      </c>
      <c r="F9">
        <v>-99</v>
      </c>
      <c r="G9">
        <v>1</v>
      </c>
      <c r="H9">
        <v>-99</v>
      </c>
      <c r="I9">
        <v>1.5</v>
      </c>
      <c r="J9">
        <v>0.88</v>
      </c>
      <c r="K9">
        <v>16</v>
      </c>
      <c r="L9">
        <v>44</v>
      </c>
      <c r="M9">
        <v>0</v>
      </c>
      <c r="N9">
        <f>Sheet2!N16-99</f>
        <v>-99</v>
      </c>
      <c r="O9">
        <v>6.2</v>
      </c>
      <c r="P9">
        <v>-99</v>
      </c>
      <c r="Q9">
        <v>8.6999999999999993</v>
      </c>
    </row>
    <row r="10" spans="1:17" x14ac:dyDescent="0.25">
      <c r="B10">
        <v>20</v>
      </c>
      <c r="C10">
        <v>-99</v>
      </c>
      <c r="D10">
        <v>0.108</v>
      </c>
      <c r="E10">
        <v>0.255</v>
      </c>
      <c r="F10">
        <v>-99</v>
      </c>
      <c r="G10">
        <v>1</v>
      </c>
      <c r="H10">
        <v>-99</v>
      </c>
      <c r="I10">
        <v>1.5</v>
      </c>
      <c r="J10">
        <v>0.87</v>
      </c>
      <c r="K10">
        <v>16.2</v>
      </c>
      <c r="L10">
        <v>43.9</v>
      </c>
      <c r="M10">
        <v>0</v>
      </c>
      <c r="N10">
        <v>-99</v>
      </c>
      <c r="O10">
        <v>6.2</v>
      </c>
      <c r="P10">
        <v>-99</v>
      </c>
      <c r="Q10">
        <v>8.8000000000000007</v>
      </c>
    </row>
    <row r="11" spans="1:17" x14ac:dyDescent="0.25">
      <c r="B11">
        <v>50</v>
      </c>
      <c r="C11">
        <v>-99</v>
      </c>
      <c r="D11">
        <v>0.127</v>
      </c>
      <c r="E11">
        <v>0.25700000000000001</v>
      </c>
      <c r="F11">
        <v>-99</v>
      </c>
      <c r="G11">
        <v>0.497</v>
      </c>
      <c r="H11">
        <v>-99</v>
      </c>
      <c r="I11">
        <v>1.54</v>
      </c>
      <c r="J11">
        <v>0.27</v>
      </c>
      <c r="K11">
        <v>20.5</v>
      </c>
      <c r="L11">
        <v>42.4</v>
      </c>
      <c r="M11">
        <v>0</v>
      </c>
      <c r="N11">
        <v>-99</v>
      </c>
      <c r="O11">
        <v>6</v>
      </c>
      <c r="P11">
        <v>-99</v>
      </c>
      <c r="Q11">
        <v>10.9</v>
      </c>
    </row>
    <row r="12" spans="1:17" x14ac:dyDescent="0.25">
      <c r="B12">
        <v>100</v>
      </c>
      <c r="C12">
        <v>-99</v>
      </c>
      <c r="D12">
        <v>0.153</v>
      </c>
      <c r="E12">
        <v>0.28100000000000003</v>
      </c>
      <c r="F12">
        <v>-99</v>
      </c>
      <c r="G12">
        <v>0.223</v>
      </c>
      <c r="H12">
        <v>-99</v>
      </c>
      <c r="I12">
        <v>1.61</v>
      </c>
      <c r="J12">
        <v>0.17</v>
      </c>
      <c r="K12">
        <v>26.4</v>
      </c>
      <c r="L12">
        <v>40</v>
      </c>
      <c r="M12">
        <v>0</v>
      </c>
      <c r="N12">
        <v>-99</v>
      </c>
      <c r="O12">
        <v>5.9</v>
      </c>
      <c r="P12">
        <v>-99</v>
      </c>
      <c r="Q12">
        <v>13.8</v>
      </c>
    </row>
    <row r="13" spans="1:17" x14ac:dyDescent="0.25">
      <c r="B13">
        <v>150</v>
      </c>
      <c r="C13">
        <v>-99</v>
      </c>
      <c r="D13">
        <v>0.13100000000000001</v>
      </c>
      <c r="E13">
        <v>0.26300000000000001</v>
      </c>
      <c r="F13">
        <v>-99</v>
      </c>
      <c r="G13">
        <v>8.2000000000000003E-2</v>
      </c>
      <c r="H13">
        <v>-99</v>
      </c>
      <c r="I13">
        <v>1.65</v>
      </c>
      <c r="J13">
        <v>0.12</v>
      </c>
      <c r="K13">
        <v>21.4</v>
      </c>
      <c r="L13">
        <v>40</v>
      </c>
      <c r="M13">
        <v>0</v>
      </c>
      <c r="N13">
        <v>-99</v>
      </c>
      <c r="O13">
        <v>6.4</v>
      </c>
      <c r="P13">
        <v>-99</v>
      </c>
      <c r="Q13">
        <v>11.2</v>
      </c>
    </row>
    <row r="18" spans="1:35" x14ac:dyDescent="0.25">
      <c r="P18" t="s">
        <v>149</v>
      </c>
    </row>
    <row r="19" spans="1:35" x14ac:dyDescent="0.25">
      <c r="A19" t="s">
        <v>79</v>
      </c>
      <c r="P19" t="s">
        <v>150</v>
      </c>
    </row>
    <row r="20" spans="1:35" x14ac:dyDescent="0.25">
      <c r="A20" t="s">
        <v>80</v>
      </c>
      <c r="C20" t="s">
        <v>82</v>
      </c>
      <c r="G20" t="s">
        <v>83</v>
      </c>
      <c r="H20" t="s">
        <v>84</v>
      </c>
      <c r="J20" t="s">
        <v>85</v>
      </c>
      <c r="O20" t="s">
        <v>86</v>
      </c>
    </row>
    <row r="21" spans="1:35" x14ac:dyDescent="0.25">
      <c r="X21" s="9" t="s">
        <v>99</v>
      </c>
    </row>
    <row r="22" spans="1:35" ht="15.75" x14ac:dyDescent="0.25">
      <c r="A22" s="3" t="s">
        <v>156</v>
      </c>
      <c r="B22" s="4"/>
      <c r="C22" s="4"/>
      <c r="D22" s="4"/>
      <c r="E22" s="4" t="s">
        <v>89</v>
      </c>
      <c r="F22" s="4" t="s">
        <v>90</v>
      </c>
      <c r="G22" s="4"/>
      <c r="H22" s="4"/>
      <c r="I22" s="5" t="s">
        <v>157</v>
      </c>
      <c r="J22" s="5"/>
      <c r="K22" s="5"/>
      <c r="L22" s="6" t="s">
        <v>159</v>
      </c>
      <c r="M22" s="6"/>
      <c r="N22" s="6"/>
      <c r="O22" s="7" t="s">
        <v>160</v>
      </c>
      <c r="P22" s="7"/>
      <c r="Q22" s="8" t="s">
        <v>161</v>
      </c>
      <c r="R22" s="8"/>
      <c r="S22" s="8"/>
      <c r="T22" s="8"/>
      <c r="U22" s="8"/>
      <c r="V22" s="11"/>
      <c r="W22" s="11"/>
      <c r="X22" s="9" t="s">
        <v>100</v>
      </c>
      <c r="Y22" s="9" t="s">
        <v>101</v>
      </c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5.75" x14ac:dyDescent="0.25">
      <c r="A23" s="3"/>
      <c r="B23" s="4" t="s">
        <v>96</v>
      </c>
      <c r="C23" s="4"/>
      <c r="D23" s="4" t="s">
        <v>87</v>
      </c>
      <c r="E23" s="4" t="s">
        <v>88</v>
      </c>
      <c r="F23" s="4"/>
      <c r="G23" s="4"/>
      <c r="H23" s="4"/>
      <c r="I23" s="5" t="s">
        <v>95</v>
      </c>
      <c r="J23" s="5"/>
      <c r="K23" s="5"/>
      <c r="L23" s="6" t="s">
        <v>158</v>
      </c>
      <c r="M23" s="6"/>
      <c r="N23" s="6"/>
      <c r="O23" s="7" t="s">
        <v>94</v>
      </c>
      <c r="P23" s="7"/>
      <c r="Q23" s="8" t="s">
        <v>97</v>
      </c>
      <c r="R23" s="8"/>
      <c r="S23" s="8"/>
      <c r="T23" s="8" t="s">
        <v>98</v>
      </c>
      <c r="U23" s="8"/>
      <c r="V23" s="11"/>
      <c r="W23" s="11"/>
      <c r="X23" s="9" t="s">
        <v>102</v>
      </c>
      <c r="Y23" s="9" t="s">
        <v>103</v>
      </c>
      <c r="Z23" s="9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5.75" x14ac:dyDescent="0.25">
      <c r="A24" s="2" t="s">
        <v>81</v>
      </c>
      <c r="F24" s="5" t="s">
        <v>162</v>
      </c>
      <c r="G24" s="5"/>
      <c r="H24" s="5"/>
      <c r="I24" s="4" t="s">
        <v>164</v>
      </c>
      <c r="J24" s="4"/>
      <c r="K24" s="4"/>
      <c r="L24" s="12" t="s">
        <v>167</v>
      </c>
      <c r="M24" s="12"/>
      <c r="N24" s="12"/>
      <c r="O24" s="6" t="s">
        <v>168</v>
      </c>
      <c r="P24" s="6"/>
      <c r="Q24" s="6"/>
      <c r="R24" s="5" t="s">
        <v>170</v>
      </c>
      <c r="S24" s="5"/>
      <c r="T24" s="5"/>
      <c r="U24" s="5"/>
      <c r="V24" s="11"/>
      <c r="W24" s="11"/>
      <c r="X24" s="9" t="s">
        <v>104</v>
      </c>
      <c r="Y24" s="9" t="s">
        <v>105</v>
      </c>
    </row>
    <row r="25" spans="1:35" x14ac:dyDescent="0.25">
      <c r="F25" s="5" t="s">
        <v>163</v>
      </c>
      <c r="G25" s="5"/>
      <c r="H25" s="5"/>
      <c r="I25" s="4" t="s">
        <v>165</v>
      </c>
      <c r="J25" s="4"/>
      <c r="K25" s="4"/>
      <c r="L25" s="12" t="s">
        <v>166</v>
      </c>
      <c r="M25" s="12"/>
      <c r="N25" s="12"/>
      <c r="O25" s="6" t="s">
        <v>166</v>
      </c>
      <c r="P25" s="6"/>
      <c r="Q25" s="6"/>
      <c r="R25" s="5"/>
      <c r="S25" s="5" t="s">
        <v>169</v>
      </c>
      <c r="T25" s="5"/>
      <c r="U25" s="5"/>
      <c r="X25" s="9" t="s">
        <v>106</v>
      </c>
      <c r="Y25" s="9" t="s">
        <v>107</v>
      </c>
    </row>
    <row r="26" spans="1:35" x14ac:dyDescent="0.25">
      <c r="A26" t="s">
        <v>52</v>
      </c>
      <c r="B26" t="s">
        <v>154</v>
      </c>
      <c r="I26" t="s">
        <v>155</v>
      </c>
      <c r="X26" s="9" t="s">
        <v>108</v>
      </c>
      <c r="Y26" s="9" t="s">
        <v>109</v>
      </c>
      <c r="Z26" s="9"/>
    </row>
    <row r="27" spans="1:35" x14ac:dyDescent="0.25">
      <c r="B27" t="s">
        <v>171</v>
      </c>
      <c r="I27" t="s">
        <v>172</v>
      </c>
      <c r="X27" s="9" t="s">
        <v>110</v>
      </c>
      <c r="Y27" s="9" t="s">
        <v>111</v>
      </c>
    </row>
    <row r="28" spans="1:35" x14ac:dyDescent="0.25">
      <c r="B28" t="s">
        <v>173</v>
      </c>
      <c r="I28" t="s">
        <v>174</v>
      </c>
      <c r="X28" s="9" t="s">
        <v>112</v>
      </c>
      <c r="Y28" s="9" t="s">
        <v>113</v>
      </c>
    </row>
    <row r="29" spans="1:35" x14ac:dyDescent="0.25">
      <c r="B29" t="s">
        <v>175</v>
      </c>
      <c r="I29" t="s">
        <v>176</v>
      </c>
      <c r="X29" s="9" t="s">
        <v>114</v>
      </c>
      <c r="Y29" s="9" t="s">
        <v>115</v>
      </c>
    </row>
    <row r="30" spans="1:35" x14ac:dyDescent="0.25">
      <c r="B30" t="s">
        <v>177</v>
      </c>
      <c r="I30" t="s">
        <v>178</v>
      </c>
      <c r="X30" s="9" t="s">
        <v>116</v>
      </c>
      <c r="Y30" s="9" t="s">
        <v>117</v>
      </c>
    </row>
    <row r="31" spans="1:35" x14ac:dyDescent="0.25">
      <c r="X31" s="9" t="s">
        <v>118</v>
      </c>
      <c r="Y31" s="9" t="s">
        <v>119</v>
      </c>
    </row>
    <row r="32" spans="1:35" x14ac:dyDescent="0.25">
      <c r="A32" t="s">
        <v>52</v>
      </c>
      <c r="B32" t="s">
        <v>179</v>
      </c>
      <c r="I32" t="s">
        <v>180</v>
      </c>
      <c r="X32" s="9" t="s">
        <v>120</v>
      </c>
      <c r="Y32" s="9" t="s">
        <v>121</v>
      </c>
    </row>
    <row r="33" spans="2:26" x14ac:dyDescent="0.25">
      <c r="B33" t="s">
        <v>181</v>
      </c>
      <c r="I33" t="s">
        <v>182</v>
      </c>
      <c r="X33" s="9" t="s">
        <v>122</v>
      </c>
      <c r="Y33" s="9" t="s">
        <v>123</v>
      </c>
    </row>
    <row r="34" spans="2:26" x14ac:dyDescent="0.25">
      <c r="B34" t="s">
        <v>183</v>
      </c>
      <c r="I34" t="s">
        <v>184</v>
      </c>
      <c r="X34" s="9" t="s">
        <v>124</v>
      </c>
      <c r="Y34" s="9" t="s">
        <v>125</v>
      </c>
    </row>
    <row r="35" spans="2:26" x14ac:dyDescent="0.25">
      <c r="B35" s="13" t="s">
        <v>185</v>
      </c>
      <c r="C35" s="13"/>
      <c r="D35" s="9"/>
      <c r="E35" s="13"/>
      <c r="I35" t="s">
        <v>186</v>
      </c>
      <c r="X35" s="9" t="s">
        <v>126</v>
      </c>
      <c r="Y35" s="9" t="s">
        <v>127</v>
      </c>
    </row>
    <row r="36" spans="2:26" x14ac:dyDescent="0.25">
      <c r="B36" t="s">
        <v>187</v>
      </c>
      <c r="I36" t="s">
        <v>188</v>
      </c>
      <c r="X36" s="9" t="s">
        <v>128</v>
      </c>
      <c r="Y36" s="9" t="s">
        <v>129</v>
      </c>
    </row>
    <row r="37" spans="2:26" x14ac:dyDescent="0.25">
      <c r="B37" t="s">
        <v>189</v>
      </c>
      <c r="D37" s="9"/>
      <c r="I37" t="s">
        <v>190</v>
      </c>
      <c r="X37" s="9" t="s">
        <v>130</v>
      </c>
      <c r="Y37" s="9" t="s">
        <v>131</v>
      </c>
    </row>
    <row r="38" spans="2:26" x14ac:dyDescent="0.25">
      <c r="B38" t="s">
        <v>191</v>
      </c>
      <c r="D38" s="9"/>
      <c r="I38" t="s">
        <v>192</v>
      </c>
      <c r="X38" s="9" t="s">
        <v>132</v>
      </c>
      <c r="Y38" s="9" t="s">
        <v>133</v>
      </c>
    </row>
    <row r="39" spans="2:26" x14ac:dyDescent="0.25">
      <c r="B39" t="s">
        <v>193</v>
      </c>
      <c r="I39" t="s">
        <v>194</v>
      </c>
      <c r="X39" s="9" t="s">
        <v>134</v>
      </c>
      <c r="Y39" s="9" t="s">
        <v>135</v>
      </c>
    </row>
    <row r="40" spans="2:26" x14ac:dyDescent="0.25">
      <c r="B40" t="s">
        <v>198</v>
      </c>
      <c r="C40" t="s">
        <v>199</v>
      </c>
      <c r="E40" s="9"/>
      <c r="X40" s="9" t="s">
        <v>136</v>
      </c>
      <c r="Y40" s="9" t="s">
        <v>137</v>
      </c>
    </row>
    <row r="41" spans="2:26" x14ac:dyDescent="0.25">
      <c r="D41" s="9"/>
      <c r="X41" s="9" t="s">
        <v>138</v>
      </c>
      <c r="Y41" s="9" t="s">
        <v>139</v>
      </c>
    </row>
    <row r="42" spans="2:26" x14ac:dyDescent="0.25">
      <c r="B42" t="s">
        <v>196</v>
      </c>
      <c r="D42" s="9"/>
      <c r="X42" s="9" t="s">
        <v>140</v>
      </c>
      <c r="Y42" s="9" t="s">
        <v>141</v>
      </c>
    </row>
    <row r="43" spans="2:26" x14ac:dyDescent="0.25">
      <c r="D43" s="9"/>
      <c r="X43" s="9" t="s">
        <v>142</v>
      </c>
      <c r="Y43" s="9" t="s">
        <v>143</v>
      </c>
      <c r="Z43" s="9"/>
    </row>
    <row r="44" spans="2:26" x14ac:dyDescent="0.25">
      <c r="D44" s="9"/>
      <c r="X44" s="9" t="s">
        <v>144</v>
      </c>
      <c r="Y44" s="9" t="s">
        <v>145</v>
      </c>
    </row>
    <row r="45" spans="2:26" x14ac:dyDescent="0.25">
      <c r="D45" s="9"/>
      <c r="X45" s="10" t="s">
        <v>146</v>
      </c>
      <c r="Y45" s="10" t="s">
        <v>147</v>
      </c>
    </row>
    <row r="46" spans="2:26" x14ac:dyDescent="0.25">
      <c r="B46" t="s">
        <v>197</v>
      </c>
      <c r="C46" t="s">
        <v>68</v>
      </c>
      <c r="D46" s="9"/>
    </row>
    <row r="47" spans="2:26" x14ac:dyDescent="0.25">
      <c r="B47">
        <v>2.5</v>
      </c>
      <c r="C47">
        <v>1</v>
      </c>
      <c r="E47" s="9"/>
    </row>
    <row r="48" spans="2:26" x14ac:dyDescent="0.25">
      <c r="B48">
        <v>12.5</v>
      </c>
      <c r="C48">
        <v>1</v>
      </c>
      <c r="D48" s="9"/>
    </row>
    <row r="49" spans="2:5" x14ac:dyDescent="0.25">
      <c r="B49">
        <v>35</v>
      </c>
      <c r="C49" s="14">
        <f>EXP(-0.02*B49)</f>
        <v>0.49658530379140947</v>
      </c>
      <c r="E49" s="9"/>
    </row>
    <row r="50" spans="2:5" x14ac:dyDescent="0.25">
      <c r="B50">
        <v>75</v>
      </c>
      <c r="C50" s="14">
        <f t="shared" ref="C50:C51" si="0">EXP(-0.02*B50)</f>
        <v>0.22313016014842982</v>
      </c>
      <c r="D50" s="9"/>
    </row>
    <row r="51" spans="2:5" x14ac:dyDescent="0.25">
      <c r="B51">
        <v>125</v>
      </c>
      <c r="C51" s="14">
        <f t="shared" si="0"/>
        <v>8.20849986238988E-2</v>
      </c>
      <c r="D51" s="9"/>
    </row>
    <row r="52" spans="2:5" x14ac:dyDescent="0.25">
      <c r="E52" s="9"/>
    </row>
    <row r="53" spans="2:5" x14ac:dyDescent="0.25">
      <c r="E53" s="9"/>
    </row>
    <row r="54" spans="2:5" x14ac:dyDescent="0.25">
      <c r="D54" s="9"/>
    </row>
    <row r="55" spans="2:5" x14ac:dyDescent="0.25">
      <c r="D55" s="9"/>
    </row>
    <row r="57" spans="2:5" x14ac:dyDescent="0.25">
      <c r="D5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Illinois State Water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wzhang77</cp:lastModifiedBy>
  <dcterms:created xsi:type="dcterms:W3CDTF">2015-08-21T20:37:56Z</dcterms:created>
  <dcterms:modified xsi:type="dcterms:W3CDTF">2018-12-12T20:59:55Z</dcterms:modified>
</cp:coreProperties>
</file>