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zhang77\Documents\NTRACK\"/>
    </mc:Choice>
  </mc:AlternateContent>
  <bookViews>
    <workbookView xWindow="0" yWindow="0" windowWidth="28800" windowHeight="11985" activeTab="6"/>
  </bookViews>
  <sheets>
    <sheet name="DeKalb" sheetId="1" r:id="rId1"/>
    <sheet name="Monmouth" sheetId="2" r:id="rId2"/>
    <sheet name="Urbana" sheetId="3" r:id="rId3"/>
    <sheet name="Perry-Orr" sheetId="4" r:id="rId4"/>
    <sheet name="Neoga" sheetId="7" r:id="rId5"/>
    <sheet name="Marion" sheetId="6" r:id="rId6"/>
    <sheet name="Sites and dates" sheetId="5" r:id="rId7"/>
    <sheet name="ICN data" sheetId="8" r:id="rId8"/>
  </sheets>
  <calcPr calcId="162913"/>
</workbook>
</file>

<file path=xl/calcChain.xml><?xml version="1.0" encoding="utf-8"?>
<calcChain xmlns="http://schemas.openxmlformats.org/spreadsheetml/2006/main">
  <c r="BK43" i="2" l="1"/>
  <c r="BJ43" i="2"/>
  <c r="BI43" i="2"/>
  <c r="BK42" i="2"/>
  <c r="BJ42" i="2"/>
  <c r="BI42" i="2"/>
  <c r="BK41" i="2"/>
  <c r="BJ41" i="2"/>
  <c r="BI41" i="2"/>
  <c r="BK40" i="2"/>
  <c r="BJ40" i="2"/>
  <c r="BI40" i="2"/>
  <c r="BK39" i="2"/>
  <c r="BJ39" i="2"/>
  <c r="BI39" i="2"/>
  <c r="BK38" i="2"/>
  <c r="BJ38" i="2"/>
  <c r="BI38" i="2"/>
  <c r="BK37" i="2"/>
  <c r="BJ37" i="2"/>
  <c r="BL37" i="2" s="1"/>
  <c r="BI37" i="2"/>
  <c r="M28" i="6"/>
  <c r="W32" i="6"/>
  <c r="V32" i="6"/>
  <c r="W31" i="6"/>
  <c r="V31" i="6"/>
  <c r="X31" i="6" s="1"/>
  <c r="W30" i="6"/>
  <c r="V30" i="6"/>
  <c r="W29" i="6"/>
  <c r="V29" i="6"/>
  <c r="X29" i="6" s="1"/>
  <c r="W28" i="6"/>
  <c r="V28" i="6"/>
  <c r="U32" i="6"/>
  <c r="U31" i="6"/>
  <c r="U30" i="6"/>
  <c r="U29" i="6"/>
  <c r="U28" i="6"/>
  <c r="O30" i="6"/>
  <c r="N30" i="6"/>
  <c r="P30" i="6" s="1"/>
  <c r="M30" i="6"/>
  <c r="O28" i="6"/>
  <c r="N28" i="6"/>
  <c r="G30" i="6"/>
  <c r="F30" i="6"/>
  <c r="G28" i="6"/>
  <c r="F28" i="6"/>
  <c r="H28" i="6" s="1"/>
  <c r="E28" i="6"/>
  <c r="E30" i="6"/>
  <c r="AV38" i="1"/>
  <c r="AU38" i="1"/>
  <c r="AW38" i="1" s="1"/>
  <c r="AT38" i="1"/>
  <c r="AV37" i="1"/>
  <c r="AU37" i="1"/>
  <c r="AT37" i="1"/>
  <c r="AV36" i="1"/>
  <c r="AU36" i="1"/>
  <c r="AW36" i="1" s="1"/>
  <c r="AT36" i="1"/>
  <c r="AV35" i="1"/>
  <c r="AU35" i="1"/>
  <c r="AT35" i="1"/>
  <c r="AV34" i="1"/>
  <c r="AW34" i="1" s="1"/>
  <c r="AU34" i="1"/>
  <c r="AT34" i="1"/>
  <c r="AV33" i="1"/>
  <c r="AU33" i="1"/>
  <c r="AT33" i="1"/>
  <c r="BL41" i="2" l="1"/>
  <c r="AW33" i="1"/>
  <c r="AW35" i="1"/>
  <c r="BL40" i="2"/>
  <c r="AW37" i="1"/>
  <c r="BL43" i="2"/>
  <c r="H30" i="6"/>
  <c r="X28" i="6"/>
  <c r="X30" i="6"/>
  <c r="X32" i="6"/>
  <c r="BL42" i="2"/>
  <c r="BL39" i="2"/>
  <c r="BL38" i="2"/>
  <c r="P28" i="6"/>
  <c r="BJ40" i="4"/>
  <c r="BL43" i="4"/>
  <c r="BK43" i="4"/>
  <c r="BJ43" i="4"/>
  <c r="BL42" i="4"/>
  <c r="BK42" i="4"/>
  <c r="BJ42" i="4"/>
  <c r="BL41" i="4"/>
  <c r="BK41" i="4"/>
  <c r="BJ41" i="4"/>
  <c r="BL40" i="4"/>
  <c r="BK40" i="4"/>
  <c r="BL39" i="4"/>
  <c r="BK39" i="4"/>
  <c r="BJ39" i="4"/>
  <c r="BL38" i="4"/>
  <c r="BK38" i="4"/>
  <c r="BJ38" i="4"/>
  <c r="BL37" i="4"/>
  <c r="BK37" i="4"/>
  <c r="BJ37" i="4"/>
  <c r="BM39" i="4" l="1"/>
  <c r="BM42" i="4"/>
  <c r="BM43" i="4"/>
  <c r="BM37" i="4"/>
  <c r="BM40" i="4"/>
  <c r="BM38" i="4"/>
  <c r="BM41" i="4"/>
  <c r="V33" i="7"/>
  <c r="U33" i="7"/>
  <c r="V32" i="7"/>
  <c r="U32" i="7"/>
  <c r="W32" i="7" s="1"/>
  <c r="V31" i="7"/>
  <c r="U31" i="7"/>
  <c r="W31" i="7" s="1"/>
  <c r="V30" i="7"/>
  <c r="U30" i="7"/>
  <c r="V29" i="7"/>
  <c r="U29" i="7"/>
  <c r="T33" i="7"/>
  <c r="T32" i="7"/>
  <c r="T31" i="7"/>
  <c r="T30" i="7"/>
  <c r="T29" i="7"/>
  <c r="BU41" i="3"/>
  <c r="BU40" i="3"/>
  <c r="BU39" i="3"/>
  <c r="BU38" i="3"/>
  <c r="BU37" i="3"/>
  <c r="BW43" i="3"/>
  <c r="BV43" i="3"/>
  <c r="BX43" i="3" s="1"/>
  <c r="BU43" i="3"/>
  <c r="BW42" i="3"/>
  <c r="BV42" i="3"/>
  <c r="BU42" i="3"/>
  <c r="BW41" i="3"/>
  <c r="BV41" i="3"/>
  <c r="BX41" i="3" s="1"/>
  <c r="BW40" i="3"/>
  <c r="BV40" i="3"/>
  <c r="BX40" i="3" s="1"/>
  <c r="BW39" i="3"/>
  <c r="BV39" i="3"/>
  <c r="BX39" i="3" s="1"/>
  <c r="BW38" i="3"/>
  <c r="BV38" i="3"/>
  <c r="BW37" i="3"/>
  <c r="BV37" i="3"/>
  <c r="BX37" i="3" s="1"/>
  <c r="BX38" i="3" l="1"/>
  <c r="W29" i="7"/>
  <c r="W33" i="7"/>
  <c r="W30" i="7"/>
  <c r="BX42" i="3"/>
  <c r="BM71" i="3"/>
  <c r="BO71" i="3"/>
  <c r="BN71" i="3"/>
  <c r="BO70" i="3"/>
  <c r="BN70" i="3"/>
  <c r="BM70" i="3"/>
  <c r="N32" i="7"/>
  <c r="M32" i="7"/>
  <c r="O32" i="7" s="1"/>
  <c r="N31" i="7"/>
  <c r="M31" i="7"/>
  <c r="O31" i="7" s="1"/>
  <c r="N29" i="7"/>
  <c r="M29" i="7"/>
  <c r="L32" i="7"/>
  <c r="L31" i="7"/>
  <c r="L29" i="7"/>
  <c r="O29" i="7" l="1"/>
  <c r="BP70" i="3"/>
  <c r="BP71" i="3"/>
  <c r="BD43" i="4"/>
  <c r="BC43" i="4"/>
  <c r="BB43" i="4"/>
  <c r="BD42" i="4"/>
  <c r="BC42" i="4"/>
  <c r="BB42" i="4"/>
  <c r="BD41" i="4"/>
  <c r="BC41" i="4"/>
  <c r="BB41" i="4"/>
  <c r="BD40" i="4"/>
  <c r="BC40" i="4"/>
  <c r="BB40" i="4"/>
  <c r="BD39" i="4"/>
  <c r="BC39" i="4"/>
  <c r="BB39" i="4"/>
  <c r="BD38" i="4"/>
  <c r="BC38" i="4"/>
  <c r="BB38" i="4"/>
  <c r="BD37" i="4"/>
  <c r="BC37" i="4"/>
  <c r="BB37" i="4"/>
  <c r="BC43" i="2"/>
  <c r="BB43" i="2"/>
  <c r="BD43" i="2" s="1"/>
  <c r="BA43" i="2"/>
  <c r="BC42" i="2"/>
  <c r="BB42" i="2"/>
  <c r="BD42" i="2" s="1"/>
  <c r="BA42" i="2"/>
  <c r="BC41" i="2"/>
  <c r="BD41" i="2" s="1"/>
  <c r="BB41" i="2"/>
  <c r="BA41" i="2"/>
  <c r="BC40" i="2"/>
  <c r="BB40" i="2"/>
  <c r="BA40" i="2"/>
  <c r="BC39" i="2"/>
  <c r="BB39" i="2"/>
  <c r="BD39" i="2" s="1"/>
  <c r="BA39" i="2"/>
  <c r="BC38" i="2"/>
  <c r="BB38" i="2"/>
  <c r="BA38" i="2"/>
  <c r="BC37" i="2"/>
  <c r="BB37" i="2"/>
  <c r="BA37" i="2"/>
  <c r="BO43" i="3"/>
  <c r="BO40" i="3"/>
  <c r="BN43" i="3"/>
  <c r="BM43" i="3"/>
  <c r="BO42" i="3"/>
  <c r="BN42" i="3"/>
  <c r="BM42" i="3"/>
  <c r="BO41" i="3"/>
  <c r="BN41" i="3"/>
  <c r="BM41" i="3"/>
  <c r="BN40" i="3"/>
  <c r="BP40" i="3" s="1"/>
  <c r="BM40" i="3"/>
  <c r="BO39" i="3"/>
  <c r="BN39" i="3"/>
  <c r="BM39" i="3"/>
  <c r="BO38" i="3"/>
  <c r="BN38" i="3"/>
  <c r="BM38" i="3"/>
  <c r="BO37" i="3"/>
  <c r="BN37" i="3"/>
  <c r="BM37" i="3"/>
  <c r="BE43" i="4" l="1"/>
  <c r="BD40" i="2"/>
  <c r="BD37" i="2"/>
  <c r="BP39" i="3"/>
  <c r="BE39" i="4"/>
  <c r="BE42" i="4"/>
  <c r="BP43" i="3"/>
  <c r="BE37" i="4"/>
  <c r="BD38" i="2"/>
  <c r="BE40" i="4"/>
  <c r="BP42" i="3"/>
  <c r="BE38" i="4"/>
  <c r="BE41" i="4"/>
  <c r="BP37" i="3"/>
  <c r="BP41" i="3"/>
  <c r="BP38" i="3"/>
  <c r="AW37" i="3"/>
  <c r="AN38" i="1" l="1"/>
  <c r="AM38" i="1"/>
  <c r="AO38" i="1" s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E36" i="1"/>
  <c r="AD36" i="1"/>
  <c r="V38" i="1"/>
  <c r="P38" i="1"/>
  <c r="O38" i="1"/>
  <c r="P36" i="1"/>
  <c r="O36" i="1"/>
  <c r="P35" i="1"/>
  <c r="O35" i="1"/>
  <c r="P34" i="1"/>
  <c r="O34" i="1"/>
  <c r="P33" i="1"/>
  <c r="O33" i="1"/>
  <c r="N38" i="1"/>
  <c r="N36" i="1"/>
  <c r="N35" i="1"/>
  <c r="N34" i="1"/>
  <c r="N33" i="1"/>
  <c r="AF38" i="1"/>
  <c r="AE38" i="1"/>
  <c r="AD38" i="1"/>
  <c r="AF37" i="1"/>
  <c r="AE37" i="1"/>
  <c r="AD37" i="1"/>
  <c r="AF36" i="1"/>
  <c r="AF35" i="1"/>
  <c r="AE35" i="1"/>
  <c r="AD35" i="1"/>
  <c r="AF34" i="1"/>
  <c r="AE34" i="1"/>
  <c r="AD34" i="1"/>
  <c r="AF33" i="1"/>
  <c r="AE33" i="1"/>
  <c r="AG33" i="1" s="1"/>
  <c r="AD33" i="1"/>
  <c r="AO36" i="1" l="1"/>
  <c r="AO35" i="1"/>
  <c r="AO37" i="1"/>
  <c r="Q33" i="1"/>
  <c r="AO34" i="1"/>
  <c r="AG36" i="1"/>
  <c r="AG37" i="1"/>
  <c r="AO33" i="1"/>
  <c r="AG35" i="1"/>
  <c r="AG34" i="1"/>
  <c r="AG38" i="1"/>
  <c r="G31" i="7"/>
  <c r="F31" i="7"/>
  <c r="H31" i="7" s="1"/>
  <c r="G29" i="7"/>
  <c r="F29" i="7"/>
  <c r="E31" i="7"/>
  <c r="E29" i="7"/>
  <c r="H29" i="7" l="1"/>
  <c r="AI40" i="3"/>
  <c r="AH40" i="3"/>
  <c r="AG40" i="3"/>
  <c r="AG41" i="3"/>
  <c r="AQ71" i="3"/>
  <c r="AP71" i="3"/>
  <c r="AQ70" i="3"/>
  <c r="AP70" i="3"/>
  <c r="AO71" i="3"/>
  <c r="AO70" i="3"/>
  <c r="AQ37" i="3"/>
  <c r="AR70" i="3" l="1"/>
  <c r="AR71" i="3"/>
  <c r="AV43" i="4"/>
  <c r="AU43" i="4"/>
  <c r="AW43" i="4" s="1"/>
  <c r="AT43" i="4"/>
  <c r="AV42" i="4"/>
  <c r="AU42" i="4"/>
  <c r="AT42" i="4"/>
  <c r="AV41" i="4"/>
  <c r="AU41" i="4"/>
  <c r="AW41" i="4" s="1"/>
  <c r="AT41" i="4"/>
  <c r="AV40" i="4"/>
  <c r="AU40" i="4"/>
  <c r="AW40" i="4" s="1"/>
  <c r="AT40" i="4"/>
  <c r="AV39" i="4"/>
  <c r="AU39" i="4"/>
  <c r="AW39" i="4" s="1"/>
  <c r="AT39" i="4"/>
  <c r="AV38" i="4"/>
  <c r="AU38" i="4"/>
  <c r="AT38" i="4"/>
  <c r="AV37" i="4"/>
  <c r="AU37" i="4"/>
  <c r="AT37" i="4"/>
  <c r="O40" i="4"/>
  <c r="X40" i="4"/>
  <c r="AF40" i="4"/>
  <c r="AF41" i="4"/>
  <c r="X43" i="4"/>
  <c r="W43" i="4"/>
  <c r="Y43" i="4" s="1"/>
  <c r="V43" i="4"/>
  <c r="X42" i="4"/>
  <c r="W42" i="4"/>
  <c r="Y42" i="4" s="1"/>
  <c r="V42" i="4"/>
  <c r="X41" i="4"/>
  <c r="W41" i="4"/>
  <c r="V41" i="4"/>
  <c r="W40" i="4"/>
  <c r="Y40" i="4" s="1"/>
  <c r="V40" i="4"/>
  <c r="X39" i="4"/>
  <c r="W39" i="4"/>
  <c r="Y39" i="4" s="1"/>
  <c r="V39" i="4"/>
  <c r="X38" i="4"/>
  <c r="W38" i="4"/>
  <c r="Y38" i="4" s="1"/>
  <c r="V38" i="4"/>
  <c r="X37" i="4"/>
  <c r="W37" i="4"/>
  <c r="V37" i="4"/>
  <c r="AN43" i="4"/>
  <c r="AN37" i="4"/>
  <c r="AM43" i="4"/>
  <c r="AN42" i="4"/>
  <c r="AM42" i="4"/>
  <c r="AN41" i="4"/>
  <c r="AM41" i="4"/>
  <c r="AN40" i="4"/>
  <c r="AM40" i="4"/>
  <c r="AN39" i="4"/>
  <c r="AM39" i="4"/>
  <c r="AN38" i="4"/>
  <c r="AM38" i="4"/>
  <c r="AM37" i="4"/>
  <c r="AL43" i="4"/>
  <c r="AL42" i="4"/>
  <c r="AL41" i="4"/>
  <c r="AL40" i="4"/>
  <c r="AL39" i="4"/>
  <c r="AL38" i="4"/>
  <c r="AL37" i="4"/>
  <c r="AQ38" i="3"/>
  <c r="BG43" i="3"/>
  <c r="BF43" i="3"/>
  <c r="BH43" i="3" s="1"/>
  <c r="BE43" i="3"/>
  <c r="BG42" i="3"/>
  <c r="BF42" i="3"/>
  <c r="BE42" i="3"/>
  <c r="BG41" i="3"/>
  <c r="BF41" i="3"/>
  <c r="BH41" i="3" s="1"/>
  <c r="BE41" i="3"/>
  <c r="BG40" i="3"/>
  <c r="BF40" i="3"/>
  <c r="BE40" i="3"/>
  <c r="BG39" i="3"/>
  <c r="BF39" i="3"/>
  <c r="BE39" i="3"/>
  <c r="BG38" i="3"/>
  <c r="BF38" i="3"/>
  <c r="BE38" i="3"/>
  <c r="BG37" i="3"/>
  <c r="BF37" i="3"/>
  <c r="BE37" i="3"/>
  <c r="BH42" i="3" l="1"/>
  <c r="Y41" i="4"/>
  <c r="AW38" i="4"/>
  <c r="AW42" i="4"/>
  <c r="Y37" i="4"/>
  <c r="AW37" i="4"/>
  <c r="BH39" i="3"/>
  <c r="BH40" i="3"/>
  <c r="BH38" i="3"/>
  <c r="BH37" i="3"/>
  <c r="AU43" i="2"/>
  <c r="AT43" i="2"/>
  <c r="AV43" i="2" s="1"/>
  <c r="AS43" i="2"/>
  <c r="AU42" i="2"/>
  <c r="AT42" i="2"/>
  <c r="AS42" i="2"/>
  <c r="AU41" i="2"/>
  <c r="AT41" i="2"/>
  <c r="AV41" i="2" s="1"/>
  <c r="AS41" i="2"/>
  <c r="AU40" i="2"/>
  <c r="AT40" i="2"/>
  <c r="AS40" i="2"/>
  <c r="AU39" i="2"/>
  <c r="AT39" i="2"/>
  <c r="AS39" i="2"/>
  <c r="AU38" i="2"/>
  <c r="AT38" i="2"/>
  <c r="AS38" i="2"/>
  <c r="AU37" i="2"/>
  <c r="AT37" i="2"/>
  <c r="AV37" i="2" s="1"/>
  <c r="AS37" i="2"/>
  <c r="AV38" i="2" l="1"/>
  <c r="AV42" i="2"/>
  <c r="AV39" i="2"/>
  <c r="AV40" i="2"/>
  <c r="AO37" i="3"/>
  <c r="AI42" i="3"/>
  <c r="AH42" i="3"/>
  <c r="AI41" i="3"/>
  <c r="AH41" i="3"/>
  <c r="AI39" i="3"/>
  <c r="AH39" i="3"/>
  <c r="AI38" i="3"/>
  <c r="AH38" i="3"/>
  <c r="AI37" i="3"/>
  <c r="AH37" i="3"/>
  <c r="AG42" i="3"/>
  <c r="AG39" i="3"/>
  <c r="AG38" i="3"/>
  <c r="AG37" i="3"/>
  <c r="AF33" i="2"/>
  <c r="AE33" i="2"/>
  <c r="AD33" i="2"/>
  <c r="AN33" i="2"/>
  <c r="AM33" i="2"/>
  <c r="AL33" i="2"/>
  <c r="AK37" i="2"/>
  <c r="U37" i="2"/>
  <c r="AC37" i="2"/>
  <c r="AK43" i="2"/>
  <c r="AK42" i="2"/>
  <c r="AK41" i="2"/>
  <c r="AK40" i="2"/>
  <c r="AK39" i="2"/>
  <c r="AK38" i="2"/>
  <c r="AM37" i="2"/>
  <c r="AM43" i="2"/>
  <c r="AM42" i="2"/>
  <c r="AM41" i="2"/>
  <c r="AM40" i="2"/>
  <c r="AM39" i="2"/>
  <c r="AM38" i="2"/>
  <c r="AL37" i="2"/>
  <c r="AN37" i="2" l="1"/>
  <c r="W42" i="2"/>
  <c r="V42" i="2"/>
  <c r="W41" i="2"/>
  <c r="V41" i="2"/>
  <c r="W40" i="2"/>
  <c r="V40" i="2"/>
  <c r="W39" i="2"/>
  <c r="V39" i="2"/>
  <c r="W38" i="2"/>
  <c r="V38" i="2"/>
  <c r="W37" i="2"/>
  <c r="V37" i="2"/>
  <c r="U42" i="2"/>
  <c r="U41" i="2"/>
  <c r="U40" i="2"/>
  <c r="U39" i="2"/>
  <c r="U38" i="2"/>
  <c r="M38" i="2"/>
  <c r="AL43" i="2" l="1"/>
  <c r="AN43" i="2" s="1"/>
  <c r="AL42" i="2"/>
  <c r="AN42" i="2" s="1"/>
  <c r="AL41" i="2"/>
  <c r="AN41" i="2" s="1"/>
  <c r="AL40" i="2"/>
  <c r="AN40" i="2" s="1"/>
  <c r="AL39" i="2"/>
  <c r="AN39" i="2" s="1"/>
  <c r="AL38" i="2"/>
  <c r="AN38" i="2" s="1"/>
  <c r="AC38" i="2" l="1"/>
  <c r="X38" i="1"/>
  <c r="W38" i="1"/>
  <c r="Y38" i="1" s="1"/>
  <c r="X37" i="1"/>
  <c r="W37" i="1"/>
  <c r="X36" i="1"/>
  <c r="W36" i="1"/>
  <c r="Y36" i="1" s="1"/>
  <c r="X35" i="1"/>
  <c r="W35" i="1"/>
  <c r="X34" i="1"/>
  <c r="W34" i="1"/>
  <c r="Y34" i="1" s="1"/>
  <c r="X33" i="1"/>
  <c r="W33" i="1"/>
  <c r="V37" i="1"/>
  <c r="V36" i="1"/>
  <c r="V35" i="1"/>
  <c r="V34" i="1"/>
  <c r="V33" i="1"/>
  <c r="AY43" i="3"/>
  <c r="AX43" i="3"/>
  <c r="AW43" i="3"/>
  <c r="AY42" i="3"/>
  <c r="AX42" i="3"/>
  <c r="AZ42" i="3" s="1"/>
  <c r="AW42" i="3"/>
  <c r="AY41" i="3"/>
  <c r="AX41" i="3"/>
  <c r="AW41" i="3"/>
  <c r="AY40" i="3"/>
  <c r="AX40" i="3"/>
  <c r="AW40" i="3"/>
  <c r="AY39" i="3"/>
  <c r="AX39" i="3"/>
  <c r="AW39" i="3"/>
  <c r="AY38" i="3"/>
  <c r="AX38" i="3"/>
  <c r="AW38" i="3"/>
  <c r="AY37" i="3"/>
  <c r="AX37" i="3"/>
  <c r="AO43" i="4"/>
  <c r="AO42" i="4"/>
  <c r="AO41" i="4"/>
  <c r="AO40" i="4"/>
  <c r="AO39" i="4"/>
  <c r="AO38" i="4"/>
  <c r="AO37" i="4"/>
  <c r="AZ39" i="3" l="1"/>
  <c r="AZ43" i="3"/>
  <c r="Y33" i="1"/>
  <c r="Y35" i="1"/>
  <c r="Y37" i="1"/>
  <c r="AZ38" i="3"/>
  <c r="AZ41" i="3"/>
  <c r="AZ37" i="3"/>
  <c r="AZ40" i="3"/>
  <c r="M41" i="4"/>
  <c r="M40" i="4"/>
  <c r="M39" i="4"/>
  <c r="M38" i="4"/>
  <c r="M37" i="4"/>
  <c r="AD43" i="4"/>
  <c r="AD42" i="4"/>
  <c r="AD41" i="4"/>
  <c r="AD40" i="4"/>
  <c r="AD39" i="4"/>
  <c r="AD38" i="4"/>
  <c r="AD37" i="4"/>
  <c r="AO39" i="3"/>
  <c r="AO38" i="3"/>
  <c r="AQ43" i="3"/>
  <c r="AP43" i="3"/>
  <c r="AQ42" i="3"/>
  <c r="AP42" i="3"/>
  <c r="AQ41" i="3"/>
  <c r="AP41" i="3"/>
  <c r="AQ40" i="3"/>
  <c r="AP40" i="3"/>
  <c r="AQ39" i="3"/>
  <c r="AP39" i="3"/>
  <c r="AP38" i="3"/>
  <c r="AP37" i="3"/>
  <c r="AO43" i="3"/>
  <c r="AO42" i="3"/>
  <c r="AO41" i="3"/>
  <c r="AO40" i="3"/>
  <c r="AR39" i="3" l="1"/>
  <c r="AR43" i="3"/>
  <c r="AR38" i="3"/>
  <c r="AR40" i="3"/>
  <c r="AR37" i="3"/>
  <c r="AR41" i="3"/>
  <c r="AR42" i="3"/>
  <c r="O41" i="4"/>
  <c r="AE41" i="4"/>
  <c r="AG41" i="4" s="1"/>
  <c r="AF43" i="4"/>
  <c r="AE43" i="4"/>
  <c r="AG43" i="4" s="1"/>
  <c r="AF42" i="4"/>
  <c r="AE42" i="4"/>
  <c r="AG42" i="4" s="1"/>
  <c r="AE40" i="4"/>
  <c r="AG40" i="4" s="1"/>
  <c r="AF39" i="4"/>
  <c r="AE39" i="4"/>
  <c r="AF38" i="4"/>
  <c r="AE38" i="4"/>
  <c r="AF37" i="4"/>
  <c r="AE37" i="4"/>
  <c r="O42" i="4"/>
  <c r="N42" i="4"/>
  <c r="N41" i="4"/>
  <c r="N40" i="4"/>
  <c r="O39" i="4"/>
  <c r="N39" i="4"/>
  <c r="O38" i="4"/>
  <c r="N38" i="4"/>
  <c r="O37" i="4"/>
  <c r="N37" i="4"/>
  <c r="M42" i="4"/>
  <c r="H40" i="4"/>
  <c r="G40" i="4"/>
  <c r="H39" i="4"/>
  <c r="G39" i="4"/>
  <c r="H38" i="4"/>
  <c r="G38" i="4"/>
  <c r="H37" i="4"/>
  <c r="G37" i="4"/>
  <c r="I37" i="4" s="1"/>
  <c r="F40" i="4"/>
  <c r="F39" i="4"/>
  <c r="F38" i="4"/>
  <c r="F37" i="4"/>
  <c r="AG37" i="4" l="1"/>
  <c r="I39" i="4"/>
  <c r="P39" i="4"/>
  <c r="P42" i="4"/>
  <c r="AG38" i="4"/>
  <c r="AG39" i="4"/>
  <c r="P38" i="4"/>
  <c r="P40" i="4"/>
  <c r="I38" i="4"/>
  <c r="I40" i="4"/>
  <c r="P37" i="4"/>
  <c r="P41" i="4"/>
  <c r="AI48" i="3"/>
  <c r="AH48" i="3"/>
  <c r="AH47" i="3"/>
  <c r="AI47" i="3"/>
  <c r="AG48" i="3"/>
  <c r="AG47" i="3"/>
  <c r="AF48" i="3"/>
  <c r="AF47" i="3"/>
  <c r="AE43" i="2"/>
  <c r="AD43" i="2"/>
  <c r="AE42" i="2"/>
  <c r="AD42" i="2"/>
  <c r="AE41" i="2"/>
  <c r="AD41" i="2"/>
  <c r="AE40" i="2"/>
  <c r="AD40" i="2"/>
  <c r="AE39" i="2"/>
  <c r="AD39" i="2"/>
  <c r="AE38" i="2"/>
  <c r="AD38" i="2"/>
  <c r="AE37" i="2"/>
  <c r="AD37" i="2"/>
  <c r="AC43" i="2"/>
  <c r="AC42" i="2"/>
  <c r="AC41" i="2"/>
  <c r="AC40" i="2"/>
  <c r="AC39" i="2"/>
  <c r="AF38" i="2" l="1"/>
  <c r="AF40" i="2"/>
  <c r="AF42" i="2"/>
  <c r="AF37" i="2"/>
  <c r="AF39" i="2"/>
  <c r="AF41" i="2"/>
  <c r="AF43" i="2"/>
  <c r="AJ41" i="3"/>
  <c r="AJ37" i="3"/>
  <c r="AJ42" i="3"/>
  <c r="AJ39" i="3"/>
  <c r="Z39" i="3"/>
  <c r="Y39" i="3"/>
  <c r="Z38" i="3"/>
  <c r="Y38" i="3"/>
  <c r="Z37" i="3"/>
  <c r="Y37" i="3"/>
  <c r="X39" i="3"/>
  <c r="X38" i="3"/>
  <c r="X37" i="3"/>
  <c r="Q38" i="3"/>
  <c r="P38" i="3"/>
  <c r="Q37" i="3"/>
  <c r="P37" i="3"/>
  <c r="O38" i="3"/>
  <c r="O37" i="3"/>
  <c r="G40" i="3"/>
  <c r="F40" i="3"/>
  <c r="G39" i="3"/>
  <c r="F39" i="3"/>
  <c r="E40" i="3"/>
  <c r="E39" i="3"/>
  <c r="G38" i="3"/>
  <c r="F38" i="3"/>
  <c r="E38" i="3"/>
  <c r="G37" i="3"/>
  <c r="F37" i="3"/>
  <c r="E37" i="3"/>
  <c r="W56" i="2"/>
  <c r="W55" i="2"/>
  <c r="W54" i="2"/>
  <c r="W53" i="2"/>
  <c r="O55" i="2"/>
  <c r="O54" i="2"/>
  <c r="O53" i="2"/>
  <c r="G54" i="2"/>
  <c r="G53" i="2"/>
  <c r="M36" i="2"/>
  <c r="O38" i="2"/>
  <c r="N38" i="2"/>
  <c r="O37" i="2"/>
  <c r="N37" i="2"/>
  <c r="M37" i="2"/>
  <c r="O36" i="2"/>
  <c r="N36" i="2"/>
  <c r="P36" i="2" s="1"/>
  <c r="AA37" i="3" l="1"/>
  <c r="H37" i="3"/>
  <c r="AA39" i="3"/>
  <c r="P37" i="2"/>
  <c r="AJ38" i="3"/>
  <c r="AJ40" i="3"/>
  <c r="H38" i="3"/>
  <c r="H39" i="3"/>
  <c r="H40" i="3"/>
  <c r="R37" i="3"/>
  <c r="R38" i="3"/>
  <c r="AA38" i="3"/>
  <c r="P38" i="2"/>
  <c r="G40" i="2"/>
  <c r="F40" i="2"/>
  <c r="E40" i="2"/>
  <c r="G38" i="2"/>
  <c r="F38" i="2"/>
  <c r="E38" i="2"/>
  <c r="G37" i="2"/>
  <c r="F37" i="2"/>
  <c r="E37" i="2"/>
  <c r="G36" i="2"/>
  <c r="F36" i="2"/>
  <c r="E36" i="2"/>
  <c r="G36" i="1"/>
  <c r="F36" i="1"/>
  <c r="E36" i="1"/>
  <c r="G35" i="1"/>
  <c r="F35" i="1"/>
  <c r="H35" i="1" s="1"/>
  <c r="E35" i="1"/>
  <c r="G34" i="1"/>
  <c r="F34" i="1"/>
  <c r="E34" i="1"/>
  <c r="E33" i="1"/>
  <c r="G33" i="1"/>
  <c r="F33" i="1"/>
  <c r="H34" i="1" l="1"/>
  <c r="F55" i="2"/>
  <c r="H40" i="2"/>
  <c r="H36" i="1"/>
  <c r="G37" i="1"/>
  <c r="X38" i="2"/>
  <c r="X39" i="2"/>
  <c r="Q36" i="1"/>
  <c r="Q35" i="1"/>
  <c r="Q34" i="1"/>
  <c r="E37" i="1"/>
  <c r="F37" i="1"/>
  <c r="H33" i="1"/>
  <c r="Q38" i="1"/>
  <c r="X40" i="2"/>
  <c r="D55" i="2"/>
  <c r="H37" i="2"/>
  <c r="X37" i="2"/>
  <c r="H36" i="2"/>
  <c r="U57" i="2"/>
  <c r="X41" i="2"/>
  <c r="X42" i="2"/>
  <c r="H38" i="2"/>
  <c r="E55" i="2"/>
  <c r="V57" i="2"/>
  <c r="T57" i="2"/>
  <c r="N60" i="3"/>
  <c r="L95" i="3"/>
  <c r="G94" i="3"/>
  <c r="F94" i="3"/>
  <c r="K94" i="3"/>
  <c r="J94" i="3"/>
  <c r="K87" i="3"/>
  <c r="J87" i="3"/>
  <c r="G87" i="3"/>
  <c r="F87" i="3"/>
  <c r="N59" i="3"/>
  <c r="G55" i="2" l="1"/>
  <c r="H37" i="1"/>
  <c r="W57" i="2"/>
  <c r="N66" i="3"/>
  <c r="N65" i="3"/>
  <c r="Y61" i="3"/>
  <c r="Y67" i="3" s="1"/>
  <c r="X61" i="3"/>
  <c r="Y60" i="3"/>
  <c r="Y66" i="3" s="1"/>
  <c r="X60" i="3"/>
  <c r="Y59" i="3"/>
  <c r="Y65" i="3" s="1"/>
  <c r="X59" i="3"/>
  <c r="X65" i="3" s="1"/>
  <c r="W61" i="3"/>
  <c r="W67" i="3" s="1"/>
  <c r="W60" i="3"/>
  <c r="W66" i="3" s="1"/>
  <c r="W59" i="3"/>
  <c r="W65" i="3" s="1"/>
  <c r="P60" i="3"/>
  <c r="P66" i="3" s="1"/>
  <c r="O60" i="3"/>
  <c r="O66" i="3" s="1"/>
  <c r="P59" i="3"/>
  <c r="P65" i="3" s="1"/>
  <c r="O59" i="3"/>
  <c r="E61" i="3"/>
  <c r="E66" i="3" s="1"/>
  <c r="G61" i="3"/>
  <c r="G66" i="3" s="1"/>
  <c r="F61" i="3"/>
  <c r="F66" i="3" s="1"/>
  <c r="G60" i="3"/>
  <c r="G65" i="3" s="1"/>
  <c r="F60" i="3"/>
  <c r="F65" i="3" s="1"/>
  <c r="E60" i="3"/>
  <c r="E65" i="3" s="1"/>
  <c r="G59" i="3"/>
  <c r="F59" i="3"/>
  <c r="E59" i="3"/>
  <c r="Q59" i="3" l="1"/>
  <c r="H59" i="3"/>
  <c r="Z60" i="3"/>
  <c r="Z61" i="3"/>
  <c r="Q60" i="3"/>
  <c r="H60" i="3"/>
  <c r="Z59" i="3"/>
  <c r="X67" i="3"/>
  <c r="H61" i="3"/>
  <c r="O65" i="3"/>
  <c r="X66" i="3"/>
  <c r="K95" i="3"/>
  <c r="M95" i="3" s="1"/>
  <c r="O92" i="3"/>
  <c r="O90" i="3"/>
  <c r="O85" i="3"/>
  <c r="O83" i="3"/>
</calcChain>
</file>

<file path=xl/sharedStrings.xml><?xml version="1.0" encoding="utf-8"?>
<sst xmlns="http://schemas.openxmlformats.org/spreadsheetml/2006/main" count="2700" uniqueCount="447">
  <si>
    <t>no N</t>
  </si>
  <si>
    <t>200 Fall+NS</t>
  </si>
  <si>
    <t>200 Fall no NS</t>
  </si>
  <si>
    <t>100 Fa/NS+50P+50SD</t>
  </si>
  <si>
    <t>200 Spr no NS</t>
  </si>
  <si>
    <t>200 Spr+NS</t>
  </si>
  <si>
    <t>50P + 150 SD</t>
  </si>
  <si>
    <t>1102 0-1'</t>
  </si>
  <si>
    <t>1102 1-2'</t>
  </si>
  <si>
    <t>1105 0-1'</t>
  </si>
  <si>
    <t>1105 1-2'</t>
  </si>
  <si>
    <t>1107 0-1'</t>
  </si>
  <si>
    <t>1107 1-2'</t>
  </si>
  <si>
    <t>2102 0-1'</t>
  </si>
  <si>
    <t>2102 1-2'</t>
  </si>
  <si>
    <t>2108 0-1'</t>
  </si>
  <si>
    <t>21081-2'</t>
  </si>
  <si>
    <t>1105 0-1</t>
  </si>
  <si>
    <t>1105 1-2</t>
  </si>
  <si>
    <t>1106 0-1</t>
  </si>
  <si>
    <t>1106 1-2</t>
  </si>
  <si>
    <t>1107 0-1</t>
  </si>
  <si>
    <t>1107 1-2</t>
  </si>
  <si>
    <t>2107 0-1</t>
  </si>
  <si>
    <t>2107 1-2</t>
  </si>
  <si>
    <t>2108 0-1</t>
  </si>
  <si>
    <t>2108 1-2</t>
  </si>
  <si>
    <t>103 0-1'</t>
  </si>
  <si>
    <t>103 1-2'</t>
  </si>
  <si>
    <t>105 0-1'</t>
  </si>
  <si>
    <t>105 1-2</t>
  </si>
  <si>
    <t>106 0-1'</t>
  </si>
  <si>
    <t>106 1-2'</t>
  </si>
  <si>
    <t>204 0-1'</t>
  </si>
  <si>
    <t>204 1-2'</t>
  </si>
  <si>
    <t>205 0-1'</t>
  </si>
  <si>
    <t>205 1-2'</t>
  </si>
  <si>
    <t>NO3 ppm</t>
  </si>
  <si>
    <t>NH4 ppm</t>
  </si>
  <si>
    <t>Total N</t>
  </si>
  <si>
    <t>NO3 lb/ac</t>
  </si>
  <si>
    <t>NH4 lb/ac</t>
  </si>
  <si>
    <t>Total N lb</t>
  </si>
  <si>
    <t>% NH4</t>
  </si>
  <si>
    <t>After application</t>
  </si>
  <si>
    <t>probe</t>
  </si>
  <si>
    <t>0 - 1'</t>
  </si>
  <si>
    <t>1 - 2'</t>
  </si>
  <si>
    <t>trencher</t>
  </si>
  <si>
    <t>200F+NS</t>
  </si>
  <si>
    <t>Jan 7</t>
  </si>
  <si>
    <t>102 0-1'</t>
  </si>
  <si>
    <t>102 1-2'</t>
  </si>
  <si>
    <t>207 0-1'</t>
  </si>
  <si>
    <t>207 1-2'</t>
  </si>
  <si>
    <t>Trt #</t>
  </si>
  <si>
    <t>Rep 1</t>
  </si>
  <si>
    <t>Rep 2</t>
  </si>
  <si>
    <t>Rep 3</t>
  </si>
  <si>
    <t>NO3</t>
  </si>
  <si>
    <t>NH4</t>
  </si>
  <si>
    <t>%NH4</t>
  </si>
  <si>
    <t>200 Fa+</t>
  </si>
  <si>
    <t>200 Fa-</t>
  </si>
  <si>
    <t>100 Fa+</t>
  </si>
  <si>
    <t>No N</t>
  </si>
  <si>
    <t>200 Fa</t>
  </si>
  <si>
    <t>Fall 200</t>
  </si>
  <si>
    <t>Fall+NS</t>
  </si>
  <si>
    <t>Fall-NS</t>
  </si>
  <si>
    <t>lb N top 2 ft</t>
  </si>
  <si>
    <t>200 Fall</t>
  </si>
  <si>
    <t>lb N/2 ft</t>
  </si>
  <si>
    <t>2016 NTS DEK</t>
  </si>
  <si>
    <t>4/14/16</t>
  </si>
  <si>
    <t>101 0-1'</t>
  </si>
  <si>
    <t>101 1-2'</t>
  </si>
  <si>
    <t>104 0-1'</t>
  </si>
  <si>
    <t>104 1-2'</t>
  </si>
  <si>
    <t>105 1-2'</t>
  </si>
  <si>
    <t>202 0-1'</t>
  </si>
  <si>
    <t>202 1-2'</t>
  </si>
  <si>
    <t xml:space="preserve">Sample </t>
  </si>
  <si>
    <t>date</t>
  </si>
  <si>
    <t>Stage</t>
  </si>
  <si>
    <t>Plot/dep</t>
  </si>
  <si>
    <t>Lab no.</t>
  </si>
  <si>
    <t>PAN</t>
  </si>
  <si>
    <t>100f+50p+50sd</t>
  </si>
  <si>
    <t>200F-NS</t>
  </si>
  <si>
    <t>200S-NS</t>
  </si>
  <si>
    <t>200S+NS</t>
  </si>
  <si>
    <t>lb NO3</t>
  </si>
  <si>
    <t>lb NH4</t>
  </si>
  <si>
    <t>lb PAN</t>
  </si>
  <si>
    <t>11/12/15</t>
  </si>
  <si>
    <t>1-10 daaf</t>
  </si>
  <si>
    <t>1-10 daas</t>
  </si>
  <si>
    <t>Plot-dep</t>
  </si>
  <si>
    <t>Code</t>
  </si>
  <si>
    <t>Date</t>
  </si>
  <si>
    <t>1-10daaf</t>
  </si>
  <si>
    <t>4/13/16</t>
  </si>
  <si>
    <t>1102 0-1</t>
  </si>
  <si>
    <t>1102 1-2</t>
  </si>
  <si>
    <t>1103 0-1</t>
  </si>
  <si>
    <t>1103 1-2</t>
  </si>
  <si>
    <t>2102 0-1</t>
  </si>
  <si>
    <t>2102 1-2</t>
  </si>
  <si>
    <t>2105 0-1</t>
  </si>
  <si>
    <t>2105 1-2</t>
  </si>
  <si>
    <t>F+P+SD</t>
  </si>
  <si>
    <t>200F (avg)</t>
  </si>
  <si>
    <t>100F</t>
  </si>
  <si>
    <t>200F</t>
  </si>
  <si>
    <t>200S</t>
  </si>
  <si>
    <t>NO3 lb</t>
  </si>
  <si>
    <t>NH4 lb</t>
  </si>
  <si>
    <t>P+SD</t>
  </si>
  <si>
    <t>mw sp</t>
  </si>
  <si>
    <t>lw sp</t>
  </si>
  <si>
    <t>Sample date</t>
  </si>
  <si>
    <t>4/18/16</t>
  </si>
  <si>
    <t>NO3 0-1</t>
  </si>
  <si>
    <t>NO3 1-2</t>
  </si>
  <si>
    <t>NH4 0-1</t>
  </si>
  <si>
    <t>NH4 1-2</t>
  </si>
  <si>
    <t>2016 NTS PER</t>
  </si>
  <si>
    <t>4/29/16</t>
  </si>
  <si>
    <t>107 0-1'</t>
  </si>
  <si>
    <t>107 1-2'</t>
  </si>
  <si>
    <t>201 0-1'</t>
  </si>
  <si>
    <t>201 1-2'</t>
  </si>
  <si>
    <t>203 0-1'</t>
  </si>
  <si>
    <t>203 1-2'</t>
  </si>
  <si>
    <t>206 0-1'</t>
  </si>
  <si>
    <t>206 1-2'</t>
  </si>
  <si>
    <t>1-2 DAP</t>
  </si>
  <si>
    <t>1101 0-1</t>
  </si>
  <si>
    <t>1101 1-2</t>
  </si>
  <si>
    <t>1108 0-1</t>
  </si>
  <si>
    <t>1108 1-2</t>
  </si>
  <si>
    <t>2103 0-1</t>
  </si>
  <si>
    <t>2103 1-2</t>
  </si>
  <si>
    <t>2104 0-1</t>
  </si>
  <si>
    <t>2104 1-2</t>
  </si>
  <si>
    <t>2106 0-1</t>
  </si>
  <si>
    <t>2106 1-2</t>
  </si>
  <si>
    <t>0 N</t>
  </si>
  <si>
    <t>Trt</t>
  </si>
  <si>
    <t>Urbana 2016</t>
  </si>
  <si>
    <t>4/4/16</t>
  </si>
  <si>
    <t>50P+150 SD</t>
  </si>
  <si>
    <t>14 DAP, stage V1</t>
  </si>
  <si>
    <t>NH3 appl. date</t>
  </si>
  <si>
    <t>Planting</t>
  </si>
  <si>
    <t>Site</t>
  </si>
  <si>
    <t>Fall</t>
  </si>
  <si>
    <t>Spring</t>
  </si>
  <si>
    <t>DeKalb</t>
  </si>
  <si>
    <t>Monmouth</t>
  </si>
  <si>
    <t>Urbana</t>
  </si>
  <si>
    <t>Perry</t>
  </si>
  <si>
    <t>Marion</t>
  </si>
  <si>
    <t>early spr</t>
  </si>
  <si>
    <t>14 DAP</t>
  </si>
  <si>
    <t>28 DAP</t>
  </si>
  <si>
    <t>42 DAP</t>
  </si>
  <si>
    <t>56 DAP</t>
  </si>
  <si>
    <t>70 DAP</t>
  </si>
  <si>
    <t>4/25/16</t>
  </si>
  <si>
    <t>108 0-1'</t>
  </si>
  <si>
    <t>108 1-2'</t>
  </si>
  <si>
    <t>208 0-1'</t>
  </si>
  <si>
    <t>208 1-2'</t>
  </si>
  <si>
    <t>1 rep</t>
  </si>
  <si>
    <t>28 DAP, stage V3</t>
  </si>
  <si>
    <t>5/6/16</t>
  </si>
  <si>
    <t>5/7/16</t>
  </si>
  <si>
    <t>5/11/16</t>
  </si>
  <si>
    <t>4/15/16</t>
  </si>
  <si>
    <t>42 DAP stage V5</t>
  </si>
  <si>
    <t>1-10 das</t>
  </si>
  <si>
    <t>1-10 DAF</t>
  </si>
  <si>
    <t>Spec-late winter</t>
  </si>
  <si>
    <t>1-10 DASA</t>
  </si>
  <si>
    <t>1-10 DAFA</t>
  </si>
  <si>
    <t>14 DAP, stage VE</t>
  </si>
  <si>
    <t>Special-mid-winter</t>
  </si>
  <si>
    <t>Special-late winter</t>
  </si>
  <si>
    <t>1-10 DASa</t>
  </si>
  <si>
    <t>5/24/16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</si>
  <si>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</si>
  <si>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</si>
  <si>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</si>
  <si>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</si>
  <si>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</si>
  <si>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</si>
  <si>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</si>
  <si>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</si>
  <si>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</si>
  <si>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</si>
  <si>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</si>
  <si>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</si>
  <si>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</si>
  <si>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</si>
  <si>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</si>
  <si>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</si>
  <si>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</si>
  <si>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</si>
  <si>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</si>
  <si>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</si>
  <si>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</si>
  <si>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</si>
  <si>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</si>
  <si>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</si>
  <si>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</si>
  <si>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</si>
  <si>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</si>
  <si>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</si>
  <si>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28 DAP stage V2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</si>
  <si>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</si>
  <si>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</si>
  <si>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</si>
  <si>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</si>
  <si>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</si>
  <si>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</si>
  <si>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</si>
  <si>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</si>
  <si>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</si>
  <si>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</si>
  <si>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</si>
  <si>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</si>
  <si>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</si>
  <si>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</si>
  <si>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</si>
  <si>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</si>
  <si>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</si>
  <si>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</si>
  <si>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</si>
  <si>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</si>
  <si>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</si>
  <si>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</si>
  <si>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</si>
  <si>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</si>
  <si>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</si>
  <si>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</si>
  <si>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</si>
  <si>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</si>
  <si>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14 DAP stage VE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</si>
  <si>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</si>
  <si>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</si>
  <si>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</si>
  <si>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</si>
  <si>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</si>
  <si>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</si>
  <si>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</si>
  <si>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</si>
  <si>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</si>
  <si>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</si>
  <si>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</si>
  <si>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</si>
  <si>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</si>
  <si>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</si>
  <si>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</si>
  <si>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</si>
  <si>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</si>
  <si>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</si>
  <si>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</si>
  <si>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</si>
  <si>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</si>
  <si>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</si>
  <si>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</si>
  <si>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</si>
  <si>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</si>
  <si>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</si>
  <si>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</si>
  <si>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</si>
  <si>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14 DAP not emerged</t>
  </si>
  <si>
    <t>5/21/16</t>
  </si>
  <si>
    <t>092</t>
  </si>
  <si>
    <t>093</t>
  </si>
  <si>
    <t>112 0-1'</t>
  </si>
  <si>
    <t>094</t>
  </si>
  <si>
    <t>112 1-2'</t>
  </si>
  <si>
    <t>095</t>
  </si>
  <si>
    <t>096</t>
  </si>
  <si>
    <t>097</t>
  </si>
  <si>
    <t>098</t>
  </si>
  <si>
    <t>099</t>
  </si>
  <si>
    <t>NH3 applied 4/18 before sampling</t>
  </si>
  <si>
    <t>Sample</t>
  </si>
  <si>
    <t xml:space="preserve">1-2 DAS </t>
  </si>
  <si>
    <t>PT 150</t>
  </si>
  <si>
    <t>50P+100V6</t>
  </si>
  <si>
    <t>50P+100V9</t>
  </si>
  <si>
    <t>Treatment</t>
  </si>
  <si>
    <t>rep1</t>
  </si>
  <si>
    <t>rep2</t>
  </si>
  <si>
    <t>plot-depth</t>
  </si>
  <si>
    <t>lab no.</t>
  </si>
  <si>
    <t>NO3ppm</t>
  </si>
  <si>
    <t>NH4ppm</t>
  </si>
  <si>
    <t>PAM ppm</t>
  </si>
  <si>
    <t>PAM</t>
  </si>
  <si>
    <t>14 DAP-stage V1</t>
  </si>
  <si>
    <t>110 0-1'</t>
  </si>
  <si>
    <t>110 1-2'</t>
  </si>
  <si>
    <t>215 0-1'</t>
  </si>
  <si>
    <t>215 1-2'</t>
  </si>
  <si>
    <t>42 DAP stage V6</t>
  </si>
  <si>
    <t>56 DAP stage V7</t>
  </si>
  <si>
    <t>001</t>
  </si>
  <si>
    <t>002</t>
  </si>
  <si>
    <t>003</t>
  </si>
  <si>
    <t>004</t>
  </si>
  <si>
    <t>005</t>
  </si>
  <si>
    <t>006</t>
  </si>
  <si>
    <t>28 DAP V3</t>
  </si>
  <si>
    <t>Neoga</t>
  </si>
  <si>
    <t>______________________________________________________________________________________________________________________________________________________________________________________________________</t>
  </si>
  <si>
    <t>MAX</t>
  </si>
  <si>
    <t>MIN</t>
  </si>
  <si>
    <t>AVG</t>
  </si>
  <si>
    <t>4"</t>
  </si>
  <si>
    <t>2"</t>
  </si>
  <si>
    <t>8"</t>
  </si>
  <si>
    <t>SOIL</t>
  </si>
  <si>
    <t>TEMP</t>
  </si>
  <si>
    <t>DIR</t>
  </si>
  <si>
    <t>TOTAL</t>
  </si>
  <si>
    <t>UNDER</t>
  </si>
  <si>
    <t>WIND</t>
  </si>
  <si>
    <t>SOLAR</t>
  </si>
  <si>
    <t>AIR</t>
  </si>
  <si>
    <t>REL</t>
  </si>
  <si>
    <t>DEW</t>
  </si>
  <si>
    <t>BARE</t>
  </si>
  <si>
    <t>SPEED</t>
  </si>
  <si>
    <t>RAD</t>
  </si>
  <si>
    <t>HUM</t>
  </si>
  <si>
    <t>POINT</t>
  </si>
  <si>
    <t>PRECIP</t>
  </si>
  <si>
    <t>EVAP</t>
  </si>
  <si>
    <t>SOD</t>
  </si>
  <si>
    <t>DAY</t>
  </si>
  <si>
    <t>MPH</t>
  </si>
  <si>
    <t>o</t>
  </si>
  <si>
    <t>MJ/M*M</t>
  </si>
  <si>
    <t>oF</t>
  </si>
  <si>
    <t>%</t>
  </si>
  <si>
    <t>IN</t>
  </si>
  <si>
    <t>April</t>
  </si>
  <si>
    <t>May</t>
  </si>
  <si>
    <t>3.94 in. rain on 5/11</t>
  </si>
  <si>
    <t>Trencher (NM)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</si>
  <si>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</si>
  <si>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</si>
  <si>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</si>
  <si>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</si>
  <si>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</si>
  <si>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</si>
  <si>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</si>
  <si>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</si>
  <si>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</si>
  <si>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</si>
  <si>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</si>
  <si>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</si>
  <si>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</si>
  <si>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</si>
  <si>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</si>
  <si>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</si>
  <si>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</si>
  <si>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</si>
  <si>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</si>
  <si>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</si>
  <si>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</si>
  <si>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</si>
  <si>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</si>
  <si>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</si>
  <si>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</si>
  <si>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</si>
  <si>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</si>
  <si>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</si>
  <si>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6/7/16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</si>
  <si>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</si>
  <si>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</si>
  <si>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</si>
  <si>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</si>
  <si>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</si>
  <si>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</si>
  <si>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</si>
  <si>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</si>
  <si>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</si>
  <si>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</si>
  <si>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</si>
  <si>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</si>
  <si>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</si>
  <si>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</si>
  <si>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</si>
  <si>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</si>
  <si>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</si>
  <si>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</si>
  <si>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</si>
  <si>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</si>
  <si>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</si>
  <si>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</si>
  <si>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</si>
  <si>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</si>
  <si>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</si>
  <si>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</si>
  <si>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</si>
  <si>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</si>
  <si>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56 DAP stage V9</t>
  </si>
  <si>
    <t>115 0-1'</t>
  </si>
  <si>
    <t>115 1-2'</t>
  </si>
  <si>
    <t>212 0-1'</t>
  </si>
  <si>
    <t>212 1-2'</t>
  </si>
  <si>
    <t>213 0-1'</t>
  </si>
  <si>
    <t>213 1-2'</t>
  </si>
  <si>
    <t>28 DAP, stage V5-V6</t>
  </si>
  <si>
    <t>PT 100</t>
  </si>
  <si>
    <t>063</t>
  </si>
  <si>
    <t>70 DAP stage V13</t>
  </si>
  <si>
    <t>do not use</t>
  </si>
  <si>
    <t>lat-long</t>
  </si>
  <si>
    <t>41.8435 -88.857</t>
  </si>
  <si>
    <t>40.9366 -90.7212</t>
  </si>
  <si>
    <t>40.046 -88.2287</t>
  </si>
  <si>
    <t>39.2498 -88.4072</t>
  </si>
  <si>
    <t>42 DAP V6</t>
  </si>
  <si>
    <t>6/13/16</t>
  </si>
  <si>
    <t>203 1-2"</t>
  </si>
  <si>
    <t>210 0-1'</t>
  </si>
  <si>
    <t>210 1-2'</t>
  </si>
  <si>
    <t>actually 35 DAP - error</t>
  </si>
  <si>
    <t>42 DAP, stage V8-9</t>
  </si>
  <si>
    <t>14 DAP-stage V1-2</t>
  </si>
  <si>
    <t>39.7913 -90.8239</t>
  </si>
  <si>
    <t xml:space="preserve">We will not be using the yield data from this site due to stand and uniformity problems. </t>
  </si>
  <si>
    <t>Soil sample dates</t>
  </si>
  <si>
    <t>(none)</t>
  </si>
  <si>
    <t>56 DAP stage V10</t>
  </si>
  <si>
    <t>Note: planting-time N applications were made the same day as planting up to 2 days after planting</t>
  </si>
  <si>
    <t>37.721 -88.8484</t>
  </si>
  <si>
    <t>70 DAP adjusted for VT</t>
  </si>
  <si>
    <t>Application error - no Trt 5 (Spring NH3+NS) at this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</si>
</sst>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mm/dd/yy;@"/>
    <numFmt numFmtId="166" formatCode="m/d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2" fontId="2" fillId="0" borderId="0" applyFont="0" applyFill="0" applyBorder="0" applyAlignment="0" applyProtection="0"/>
  </cellStyleXfs>
  <cellXfs count="53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1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>
      <alignment horizontal="left"/>
    </xf>
    <xf numFmtId="3" fontId="0" fillId="0" borderId="0" xfId="0" applyNumberFormat="1"/>
    <xf numFmtId="165" fontId="0" fillId="0" borderId="0" xfId="0" applyNumberFormat="1"/>
    <xf numFmtId="165" fontId="1" fillId="0" borderId="0" xfId="0" quotePrefix="1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quotePrefix="1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  <xf numFmtId="164" fontId="0" fillId="0" borderId="0" xfId="0" quotePrefix="1" applyNumberFormat="1" applyAlignment="1"/>
    <xf numFmtId="49" fontId="1" fillId="0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Fixe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Monmouth 2015-16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Monmouth!$L$63</c:f>
              <c:strCache>
                <c:ptCount val="1"/>
                <c:pt idx="0">
                  <c:v>lb N top 2 ft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Monmouth!$J$64:$K$68</c:f>
              <c:multiLvlStrCache>
                <c:ptCount val="5"/>
                <c:lvl>
                  <c:pt idx="0">
                    <c:v>no N</c:v>
                  </c:pt>
                  <c:pt idx="1">
                    <c:v>Fall 200</c:v>
                  </c:pt>
                  <c:pt idx="2">
                    <c:v>no N</c:v>
                  </c:pt>
                  <c:pt idx="3">
                    <c:v>Fall+NS</c:v>
                  </c:pt>
                  <c:pt idx="4">
                    <c:v>Fall-NS</c:v>
                  </c:pt>
                </c:lvl>
                <c:lvl>
                  <c:pt idx="0">
                    <c:v>11/12/2015</c:v>
                  </c:pt>
                  <c:pt idx="2">
                    <c:v>2/29/2016</c:v>
                  </c:pt>
                </c:lvl>
              </c:multiLvlStrCache>
            </c:multiLvlStrRef>
          </c:cat>
          <c:val>
            <c:numRef>
              <c:f>Monmouth!$L$64:$L$68</c:f>
              <c:numCache>
                <c:formatCode>General</c:formatCode>
                <c:ptCount val="5"/>
                <c:pt idx="0">
                  <c:v>81.599999999999994</c:v>
                </c:pt>
                <c:pt idx="1">
                  <c:v>262</c:v>
                </c:pt>
                <c:pt idx="2">
                  <c:v>38.4</c:v>
                </c:pt>
                <c:pt idx="3">
                  <c:v>155.19999999999999</c:v>
                </c:pt>
                <c:pt idx="4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A-4C90-9514-4EE7B3410220}"/>
            </c:ext>
          </c:extLst>
        </c:ser>
        <c:ser>
          <c:idx val="1"/>
          <c:order val="1"/>
          <c:tx>
            <c:strRef>
              <c:f>Monmouth!$M$63</c:f>
              <c:strCache>
                <c:ptCount val="1"/>
                <c:pt idx="0">
                  <c:v>% NH4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Monmouth!$J$64:$K$68</c:f>
              <c:multiLvlStrCache>
                <c:ptCount val="5"/>
                <c:lvl>
                  <c:pt idx="0">
                    <c:v>no N</c:v>
                  </c:pt>
                  <c:pt idx="1">
                    <c:v>Fall 200</c:v>
                  </c:pt>
                  <c:pt idx="2">
                    <c:v>no N</c:v>
                  </c:pt>
                  <c:pt idx="3">
                    <c:v>Fall+NS</c:v>
                  </c:pt>
                  <c:pt idx="4">
                    <c:v>Fall-NS</c:v>
                  </c:pt>
                </c:lvl>
                <c:lvl>
                  <c:pt idx="0">
                    <c:v>11/12/2015</c:v>
                  </c:pt>
                  <c:pt idx="2">
                    <c:v>2/29/2016</c:v>
                  </c:pt>
                </c:lvl>
              </c:multiLvlStrCache>
            </c:multiLvlStrRef>
          </c:cat>
          <c:val>
            <c:numRef>
              <c:f>Monmouth!$M$64:$M$68</c:f>
              <c:numCache>
                <c:formatCode>General</c:formatCode>
                <c:ptCount val="5"/>
                <c:pt idx="0">
                  <c:v>13.725490196078432</c:v>
                </c:pt>
                <c:pt idx="1">
                  <c:v>73.51145038167941</c:v>
                </c:pt>
                <c:pt idx="2">
                  <c:v>22.916666666666671</c:v>
                </c:pt>
                <c:pt idx="3">
                  <c:v>41.623711340206185</c:v>
                </c:pt>
                <c:pt idx="4">
                  <c:v>43.956043956043956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A-4C90-9514-4EE7B341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3240"/>
        <c:axId val="385373632"/>
      </c:barChart>
      <c:catAx>
        <c:axId val="38537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date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85373632"/>
        <c:crosses val="autoZero"/>
        <c:auto val="1"/>
        <c:lblAlgn val="ctr"/>
        <c:lblOffset val="100"/>
        <c:noMultiLvlLbl val="0"/>
      </c:catAx>
      <c:valAx>
        <c:axId val="385373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 N/acre in top 2 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732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Monmouth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2397938209531"/>
          <c:y val="0.2026205662839631"/>
          <c:w val="0.77341884071719946"/>
          <c:h val="0.51922843443452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Monmouth!$L$63</c:f>
              <c:strCache>
                <c:ptCount val="1"/>
                <c:pt idx="0">
                  <c:v>lb N top 2 ft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Monmouth!$J$64:$K$68</c:f>
              <c:multiLvlStrCache>
                <c:ptCount val="5"/>
                <c:lvl>
                  <c:pt idx="0">
                    <c:v>no N</c:v>
                  </c:pt>
                  <c:pt idx="1">
                    <c:v>Fall 200</c:v>
                  </c:pt>
                  <c:pt idx="2">
                    <c:v>no N</c:v>
                  </c:pt>
                  <c:pt idx="3">
                    <c:v>Fall+NS</c:v>
                  </c:pt>
                  <c:pt idx="4">
                    <c:v>Fall-NS</c:v>
                  </c:pt>
                </c:lvl>
                <c:lvl>
                  <c:pt idx="0">
                    <c:v>11/12/2015</c:v>
                  </c:pt>
                  <c:pt idx="2">
                    <c:v>2/29/2016</c:v>
                  </c:pt>
                </c:lvl>
              </c:multiLvlStrCache>
            </c:multiLvlStrRef>
          </c:cat>
          <c:val>
            <c:numRef>
              <c:f>Monmouth!$L$64:$L$68</c:f>
              <c:numCache>
                <c:formatCode>General</c:formatCode>
                <c:ptCount val="5"/>
                <c:pt idx="0">
                  <c:v>81.599999999999994</c:v>
                </c:pt>
                <c:pt idx="1">
                  <c:v>262</c:v>
                </c:pt>
                <c:pt idx="2">
                  <c:v>38.4</c:v>
                </c:pt>
                <c:pt idx="3">
                  <c:v>155.19999999999999</c:v>
                </c:pt>
                <c:pt idx="4">
                  <c:v>163.80000000000001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C-4E0B-AED0-64ADC8EFDF80}"/>
            </c:ext>
          </c:extLst>
        </c:ser>
        <c:ser>
          <c:idx val="1"/>
          <c:order val="1"/>
          <c:tx>
            <c:strRef>
              <c:f>Monmouth!$M$63</c:f>
              <c:strCache>
                <c:ptCount val="1"/>
                <c:pt idx="0">
                  <c:v>% NH4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Monmouth!$J$64:$K$68</c:f>
              <c:multiLvlStrCache>
                <c:ptCount val="5"/>
                <c:lvl>
                  <c:pt idx="0">
                    <c:v>no N</c:v>
                  </c:pt>
                  <c:pt idx="1">
                    <c:v>Fall 200</c:v>
                  </c:pt>
                  <c:pt idx="2">
                    <c:v>no N</c:v>
                  </c:pt>
                  <c:pt idx="3">
                    <c:v>Fall+NS</c:v>
                  </c:pt>
                  <c:pt idx="4">
                    <c:v>Fall-NS</c:v>
                  </c:pt>
                </c:lvl>
                <c:lvl>
                  <c:pt idx="0">
                    <c:v>11/12/2015</c:v>
                  </c:pt>
                  <c:pt idx="2">
                    <c:v>2/29/2016</c:v>
                  </c:pt>
                </c:lvl>
              </c:multiLvlStrCache>
            </c:multiLvlStrRef>
          </c:cat>
          <c:val>
            <c:numRef>
              <c:f>Monmouth!$M$64:$M$68</c:f>
              <c:numCache>
                <c:formatCode>General</c:formatCode>
                <c:ptCount val="5"/>
                <c:pt idx="0">
                  <c:v>13.725490196078432</c:v>
                </c:pt>
                <c:pt idx="1">
                  <c:v>73.51145038167941</c:v>
                </c:pt>
                <c:pt idx="2">
                  <c:v>22.916666666666671</c:v>
                </c:pt>
                <c:pt idx="3">
                  <c:v>41.623711340206185</c:v>
                </c:pt>
                <c:pt idx="4">
                  <c:v>43.956043956043956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C-4E0B-AED0-64ADC8EF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4416"/>
        <c:axId val="385374808"/>
      </c:barChart>
      <c:catAx>
        <c:axId val="38537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date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85374808"/>
        <c:crosses val="autoZero"/>
        <c:auto val="1"/>
        <c:lblAlgn val="ctr"/>
        <c:lblOffset val="100"/>
        <c:noMultiLvlLbl val="0"/>
      </c:catAx>
      <c:valAx>
        <c:axId val="385374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 N/acre in top 2 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744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2818543465199386"/>
          <c:y val="0.11014912242114987"/>
          <c:w val="0.45125965278436581"/>
          <c:h val="7.636328978430768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Urbana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10168173422766"/>
          <c:y val="0.20819396178829602"/>
          <c:w val="0.84568432649622505"/>
          <c:h val="0.47744160471561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Urbana!$S$70</c:f>
              <c:strCache>
                <c:ptCount val="1"/>
                <c:pt idx="0">
                  <c:v>lb N/2 ft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Urbana!$Q$71:$R$77</c:f>
              <c:multiLvlStrCache>
                <c:ptCount val="7"/>
                <c:lvl>
                  <c:pt idx="0">
                    <c:v>No N</c:v>
                  </c:pt>
                  <c:pt idx="1">
                    <c:v>200 Fall</c:v>
                  </c:pt>
                  <c:pt idx="2">
                    <c:v>No N</c:v>
                  </c:pt>
                  <c:pt idx="3">
                    <c:v>200 Fall</c:v>
                  </c:pt>
                  <c:pt idx="4">
                    <c:v>No N</c:v>
                  </c:pt>
                  <c:pt idx="5">
                    <c:v>200 Fall+NS</c:v>
                  </c:pt>
                  <c:pt idx="6">
                    <c:v>200 Fall no NS</c:v>
                  </c:pt>
                </c:lvl>
                <c:lvl>
                  <c:pt idx="0">
                    <c:v>11/13/2015</c:v>
                  </c:pt>
                  <c:pt idx="2">
                    <c:v>1/7/2016</c:v>
                  </c:pt>
                  <c:pt idx="4">
                    <c:v>2/23/2016</c:v>
                  </c:pt>
                </c:lvl>
              </c:multiLvlStrCache>
            </c:multiLvlStrRef>
          </c:cat>
          <c:val>
            <c:numRef>
              <c:f>Urbana!$S$71:$S$77</c:f>
              <c:numCache>
                <c:formatCode>General</c:formatCode>
                <c:ptCount val="7"/>
                <c:pt idx="0">
                  <c:v>60.400000000000006</c:v>
                </c:pt>
                <c:pt idx="1">
                  <c:v>207</c:v>
                </c:pt>
                <c:pt idx="2">
                  <c:v>60</c:v>
                </c:pt>
                <c:pt idx="3">
                  <c:v>250.8</c:v>
                </c:pt>
                <c:pt idx="4">
                  <c:v>42.8</c:v>
                </c:pt>
                <c:pt idx="5">
                  <c:v>122.8</c:v>
                </c:pt>
                <c:pt idx="6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9-4D3E-B85E-9C0F99D0BF22}"/>
            </c:ext>
          </c:extLst>
        </c:ser>
        <c:ser>
          <c:idx val="1"/>
          <c:order val="1"/>
          <c:tx>
            <c:strRef>
              <c:f>Urbana!$T$70</c:f>
              <c:strCache>
                <c:ptCount val="1"/>
                <c:pt idx="0">
                  <c:v>% NH4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Urbana!$Q$71:$R$77</c:f>
              <c:multiLvlStrCache>
                <c:ptCount val="7"/>
                <c:lvl>
                  <c:pt idx="0">
                    <c:v>No N</c:v>
                  </c:pt>
                  <c:pt idx="1">
                    <c:v>200 Fall</c:v>
                  </c:pt>
                  <c:pt idx="2">
                    <c:v>No N</c:v>
                  </c:pt>
                  <c:pt idx="3">
                    <c:v>200 Fall</c:v>
                  </c:pt>
                  <c:pt idx="4">
                    <c:v>No N</c:v>
                  </c:pt>
                  <c:pt idx="5">
                    <c:v>200 Fall+NS</c:v>
                  </c:pt>
                  <c:pt idx="6">
                    <c:v>200 Fall no NS</c:v>
                  </c:pt>
                </c:lvl>
                <c:lvl>
                  <c:pt idx="0">
                    <c:v>11/13/2015</c:v>
                  </c:pt>
                  <c:pt idx="2">
                    <c:v>1/7/2016</c:v>
                  </c:pt>
                  <c:pt idx="4">
                    <c:v>2/23/2016</c:v>
                  </c:pt>
                </c:lvl>
              </c:multiLvlStrCache>
            </c:multiLvlStrRef>
          </c:cat>
          <c:val>
            <c:numRef>
              <c:f>Urbana!$T$71:$T$77</c:f>
              <c:numCache>
                <c:formatCode>General</c:formatCode>
                <c:ptCount val="7"/>
                <c:pt idx="0">
                  <c:v>34</c:v>
                </c:pt>
                <c:pt idx="1">
                  <c:v>82</c:v>
                </c:pt>
                <c:pt idx="2">
                  <c:v>41</c:v>
                </c:pt>
                <c:pt idx="3">
                  <c:v>77</c:v>
                </c:pt>
                <c:pt idx="4">
                  <c:v>36</c:v>
                </c:pt>
                <c:pt idx="5">
                  <c:v>58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9-4D3E-B85E-9C0F99D0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5592"/>
        <c:axId val="385375984"/>
      </c:barChart>
      <c:catAx>
        <c:axId val="38537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date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85375984"/>
        <c:crosses val="autoZero"/>
        <c:auto val="1"/>
        <c:lblAlgn val="ctr"/>
        <c:lblOffset val="100"/>
        <c:noMultiLvlLbl val="0"/>
      </c:catAx>
      <c:valAx>
        <c:axId val="38537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375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Monmouth 2016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Monmouth!$AN$55</c:f>
              <c:strCache>
                <c:ptCount val="1"/>
                <c:pt idx="0">
                  <c:v>200F-NS</c:v>
                </c:pt>
              </c:strCache>
            </c:strRef>
          </c:tx>
          <c:invertIfNegative val="0"/>
          <c:cat>
            <c:strRef>
              <c:f>Monmouth!$AM$56:$AM$59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Monmouth!$AN$56:$AN$59</c:f>
              <c:numCache>
                <c:formatCode>General</c:formatCode>
                <c:ptCount val="4"/>
                <c:pt idx="0">
                  <c:v>312.39999999999998</c:v>
                </c:pt>
                <c:pt idx="1">
                  <c:v>169.79999999999998</c:v>
                </c:pt>
                <c:pt idx="2">
                  <c:v>296.20000000000005</c:v>
                </c:pt>
                <c:pt idx="3">
                  <c:v>365.79999999999995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E-4598-8EE1-7557006533DA}"/>
            </c:ext>
          </c:extLst>
        </c:ser>
        <c:ser>
          <c:idx val="1"/>
          <c:order val="1"/>
          <c:tx>
            <c:strRef>
              <c:f>Monmouth!$AO$55</c:f>
              <c:strCache>
                <c:ptCount val="1"/>
                <c:pt idx="0">
                  <c:v>200F+NS</c:v>
                </c:pt>
              </c:strCache>
            </c:strRef>
          </c:tx>
          <c:invertIfNegative val="0"/>
          <c:cat>
            <c:strRef>
              <c:f>Monmouth!$AM$56:$AM$59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Monmouth!$AO$56:$AO$59</c:f>
              <c:numCache>
                <c:formatCode>General</c:formatCode>
                <c:ptCount val="4"/>
                <c:pt idx="0">
                  <c:v>295.59999999999997</c:v>
                </c:pt>
                <c:pt idx="1">
                  <c:v>169.2</c:v>
                </c:pt>
                <c:pt idx="2">
                  <c:v>309</c:v>
                </c:pt>
                <c:pt idx="3">
                  <c:v>364.79999999999995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E-4598-8EE1-7557006533DA}"/>
            </c:ext>
          </c:extLst>
        </c:ser>
        <c:ser>
          <c:idx val="2"/>
          <c:order val="2"/>
          <c:tx>
            <c:strRef>
              <c:f>Monmouth!$AP$55</c:f>
              <c:strCache>
                <c:ptCount val="1"/>
                <c:pt idx="0">
                  <c:v>200S-NS</c:v>
                </c:pt>
              </c:strCache>
            </c:strRef>
          </c:tx>
          <c:invertIfNegative val="0"/>
          <c:cat>
            <c:strRef>
              <c:f>Monmouth!$AM$56:$AM$59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Monmouth!$AP$56:$AP$59</c:f>
              <c:numCache>
                <c:formatCode>General</c:formatCode>
                <c:ptCount val="4"/>
                <c:pt idx="0">
                  <c:v>416</c:v>
                </c:pt>
                <c:pt idx="1">
                  <c:v>177.8</c:v>
                </c:pt>
                <c:pt idx="2">
                  <c:v>354.2</c:v>
                </c:pt>
                <c:pt idx="3">
                  <c:v>339.40000000000003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E-4598-8EE1-7557006533DA}"/>
            </c:ext>
          </c:extLst>
        </c:ser>
        <c:ser>
          <c:idx val="3"/>
          <c:order val="3"/>
          <c:tx>
            <c:strRef>
              <c:f>Monmouth!$AQ$55</c:f>
              <c:strCache>
                <c:ptCount val="1"/>
                <c:pt idx="0">
                  <c:v>200S+NS</c:v>
                </c:pt>
              </c:strCache>
            </c:strRef>
          </c:tx>
          <c:invertIfNegative val="0"/>
          <c:cat>
            <c:strRef>
              <c:f>Monmouth!$AM$56:$AM$59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Monmouth!$AQ$56:$AQ$59</c:f>
              <c:numCache>
                <c:formatCode>General</c:formatCode>
                <c:ptCount val="4"/>
                <c:pt idx="0">
                  <c:v>295.2</c:v>
                </c:pt>
                <c:pt idx="1">
                  <c:v>180</c:v>
                </c:pt>
                <c:pt idx="2">
                  <c:v>438</c:v>
                </c:pt>
                <c:pt idx="3">
                  <c:v>339.19999999999993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E-4598-8EE1-7557006533DA}"/>
            </c:ext>
          </c:extLst>
        </c:ser>
        <c:ser>
          <c:idx val="4"/>
          <c:order val="4"/>
          <c:tx>
            <c:strRef>
              <c:f>Monmouth!$AR$55</c:f>
              <c:strCache>
                <c:ptCount val="1"/>
                <c:pt idx="0">
                  <c:v>no N</c:v>
                </c:pt>
              </c:strCache>
            </c:strRef>
          </c:tx>
          <c:invertIfNegative val="0"/>
          <c:cat>
            <c:strRef>
              <c:f>Monmouth!$AM$56:$AM$59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Monmouth!$AR$56:$AR$59</c:f>
              <c:numCache>
                <c:formatCode>General</c:formatCode>
                <c:ptCount val="4"/>
                <c:pt idx="0">
                  <c:v>63.599999999999994</c:v>
                </c:pt>
                <c:pt idx="1">
                  <c:v>49.599999999999994</c:v>
                </c:pt>
                <c:pt idx="2">
                  <c:v>209.60000000000002</c:v>
                </c:pt>
                <c:pt idx="3">
                  <c:v>188.00000000000003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E-4598-8EE1-75570065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8336"/>
        <c:axId val="385378728"/>
      </c:barChart>
      <c:catAx>
        <c:axId val="3853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85378728"/>
        <c:crosses val="autoZero"/>
        <c:auto val="1"/>
        <c:lblAlgn val="ctr"/>
        <c:lblOffset val="100"/>
        <c:noMultiLvlLbl val="0"/>
      </c:catAx>
      <c:valAx>
        <c:axId val="38537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 in top 2 ft., lb N/acre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7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Monmouth 2016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Monmouth!$AN$62</c:f>
              <c:strCache>
                <c:ptCount val="1"/>
                <c:pt idx="0">
                  <c:v>200F-NS</c:v>
                </c:pt>
              </c:strCache>
            </c:strRef>
          </c:tx>
          <c:invertIfNegative val="0"/>
          <c:cat>
            <c:strRef>
              <c:f>Monmouth!$AM$63:$AM$66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Monmouth!$AN$63:$AN$66</c:f>
              <c:numCache>
                <c:formatCode>General</c:formatCode>
                <c:ptCount val="4"/>
                <c:pt idx="0">
                  <c:v>20.35851472471191</c:v>
                </c:pt>
                <c:pt idx="1">
                  <c:v>14.369846878680802</c:v>
                </c:pt>
                <c:pt idx="2">
                  <c:v>40.310600945307222</c:v>
                </c:pt>
                <c:pt idx="3">
                  <c:v>24.111536358665941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5-464D-B8EB-E1951D77339B}"/>
            </c:ext>
          </c:extLst>
        </c:ser>
        <c:ser>
          <c:idx val="1"/>
          <c:order val="1"/>
          <c:tx>
            <c:strRef>
              <c:f>Monmouth!$AO$62</c:f>
              <c:strCache>
                <c:ptCount val="1"/>
                <c:pt idx="0">
                  <c:v>200F+NS</c:v>
                </c:pt>
              </c:strCache>
            </c:strRef>
          </c:tx>
          <c:invertIfNegative val="0"/>
          <c:cat>
            <c:strRef>
              <c:f>Monmouth!$AM$63:$AM$66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Monmouth!$AO$63:$AO$66</c:f>
              <c:numCache>
                <c:formatCode>General</c:formatCode>
                <c:ptCount val="4"/>
                <c:pt idx="0">
                  <c:v>23.748308525033831</c:v>
                </c:pt>
                <c:pt idx="1">
                  <c:v>14.066193853427897</c:v>
                </c:pt>
                <c:pt idx="2">
                  <c:v>42.071197411003233</c:v>
                </c:pt>
                <c:pt idx="3">
                  <c:v>23.519736842105267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5-464D-B8EB-E1951D77339B}"/>
            </c:ext>
          </c:extLst>
        </c:ser>
        <c:ser>
          <c:idx val="2"/>
          <c:order val="2"/>
          <c:tx>
            <c:strRef>
              <c:f>Monmouth!$AP$62</c:f>
              <c:strCache>
                <c:ptCount val="1"/>
                <c:pt idx="0">
                  <c:v>200S-NS</c:v>
                </c:pt>
              </c:strCache>
            </c:strRef>
          </c:tx>
          <c:invertIfNegative val="0"/>
          <c:cat>
            <c:strRef>
              <c:f>Monmouth!$AM$63:$AM$66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Monmouth!$AP$63:$AP$66</c:f>
              <c:numCache>
                <c:formatCode>General</c:formatCode>
                <c:ptCount val="4"/>
                <c:pt idx="0">
                  <c:v>79.230769230769226</c:v>
                </c:pt>
                <c:pt idx="1">
                  <c:v>42.069741282339706</c:v>
                </c:pt>
                <c:pt idx="2">
                  <c:v>60.304912478825514</c:v>
                </c:pt>
                <c:pt idx="3">
                  <c:v>37.124337065409541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5-464D-B8EB-E1951D77339B}"/>
            </c:ext>
          </c:extLst>
        </c:ser>
        <c:ser>
          <c:idx val="3"/>
          <c:order val="3"/>
          <c:tx>
            <c:strRef>
              <c:f>Monmouth!$AQ$62</c:f>
              <c:strCache>
                <c:ptCount val="1"/>
                <c:pt idx="0">
                  <c:v>200S+NS</c:v>
                </c:pt>
              </c:strCache>
            </c:strRef>
          </c:tx>
          <c:invertIfNegative val="0"/>
          <c:cat>
            <c:strRef>
              <c:f>Monmouth!$AM$63:$AM$66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Monmouth!$AQ$63:$AQ$66</c:f>
              <c:numCache>
                <c:formatCode>General</c:formatCode>
                <c:ptCount val="4"/>
                <c:pt idx="0">
                  <c:v>80.352303523035232</c:v>
                </c:pt>
                <c:pt idx="1">
                  <c:v>57.333333333333336</c:v>
                </c:pt>
                <c:pt idx="2">
                  <c:v>62.968036529680369</c:v>
                </c:pt>
                <c:pt idx="3">
                  <c:v>34.492924528301891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5-464D-B8EB-E1951D77339B}"/>
            </c:ext>
          </c:extLst>
        </c:ser>
        <c:ser>
          <c:idx val="4"/>
          <c:order val="4"/>
          <c:tx>
            <c:strRef>
              <c:f>Monmouth!$AR$62</c:f>
              <c:strCache>
                <c:ptCount val="1"/>
                <c:pt idx="0">
                  <c:v>no N</c:v>
                </c:pt>
              </c:strCache>
            </c:strRef>
          </c:tx>
          <c:invertIfNegative val="0"/>
          <c:cat>
            <c:strRef>
              <c:f>Monmouth!$AM$63:$AM$66</c:f>
              <c:strCache>
                <c:ptCount val="4"/>
                <c:pt idx="0">
                  <c:v>4/13/16</c:v>
                </c:pt>
                <c:pt idx="1">
                  <c:v>4/29/16</c:v>
                </c:pt>
                <c:pt idx="2">
                  <c:v>5/11/16</c:v>
                </c:pt>
                <c:pt idx="3">
                  <c:v>5/24/16</c:v>
                </c:pt>
              </c:strCache>
            </c:strRef>
          </c:cat>
          <c:val>
            <c:numRef>
              <c:f>Monmouth!$AR$63:$AR$66</c:f>
              <c:numCache>
                <c:formatCode>General</c:formatCode>
                <c:ptCount val="4"/>
                <c:pt idx="0">
                  <c:v>31.446540880503147</c:v>
                </c:pt>
                <c:pt idx="1">
                  <c:v>38.306451612903231</c:v>
                </c:pt>
                <c:pt idx="2">
                  <c:v>63.549618320610669</c:v>
                </c:pt>
                <c:pt idx="3">
                  <c:v>46.489361702127653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5-464D-B8EB-E1951D77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9904"/>
        <c:axId val="385380296"/>
      </c:barChart>
      <c:catAx>
        <c:axId val="3853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385380296"/>
        <c:crosses val="autoZero"/>
        <c:auto val="1"/>
        <c:lblAlgn val="ctr"/>
        <c:lblOffset val="100"/>
        <c:noMultiLvlLbl val="0"/>
      </c:catAx>
      <c:valAx>
        <c:axId val="385380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of N recovered as NH4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53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Urbana 2015-2016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Urbana!$S$70</c:f>
              <c:strCache>
                <c:ptCount val="1"/>
                <c:pt idx="0">
                  <c:v>lb N/2 ft</c:v>
                </c:pt>
              </c:strCache>
            </c:strRef>
          </c:tx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Urbana!$Q$71:$R$77</c:f>
              <c:multiLvlStrCache>
                <c:ptCount val="7"/>
                <c:lvl>
                  <c:pt idx="0">
                    <c:v>No N</c:v>
                  </c:pt>
                  <c:pt idx="1">
                    <c:v>200 Fall</c:v>
                  </c:pt>
                  <c:pt idx="2">
                    <c:v>No N</c:v>
                  </c:pt>
                  <c:pt idx="3">
                    <c:v>200 Fall</c:v>
                  </c:pt>
                  <c:pt idx="4">
                    <c:v>No N</c:v>
                  </c:pt>
                  <c:pt idx="5">
                    <c:v>200 Fall+NS</c:v>
                  </c:pt>
                  <c:pt idx="6">
                    <c:v>200 Fall no NS</c:v>
                  </c:pt>
                </c:lvl>
                <c:lvl>
                  <c:pt idx="0">
                    <c:v>11/13/2015</c:v>
                  </c:pt>
                  <c:pt idx="2">
                    <c:v>1/7/2016</c:v>
                  </c:pt>
                  <c:pt idx="4">
                    <c:v>2/23/2016</c:v>
                  </c:pt>
                </c:lvl>
              </c:multiLvlStrCache>
            </c:multiLvlStrRef>
          </c:cat>
          <c:val>
            <c:numRef>
              <c:f>Urbana!$S$71:$S$77</c:f>
              <c:numCache>
                <c:formatCode>General</c:formatCode>
                <c:ptCount val="7"/>
                <c:pt idx="0">
                  <c:v>60.400000000000006</c:v>
                </c:pt>
                <c:pt idx="1">
                  <c:v>207</c:v>
                </c:pt>
                <c:pt idx="2">
                  <c:v>60</c:v>
                </c:pt>
                <c:pt idx="3">
                  <c:v>250.8</c:v>
                </c:pt>
                <c:pt idx="4">
                  <c:v>42.8</c:v>
                </c:pt>
                <c:pt idx="5">
                  <c:v>122.8</c:v>
                </c:pt>
                <c:pt idx="6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1-4B0C-BC66-7B40888EE4F4}"/>
            </c:ext>
          </c:extLst>
        </c:ser>
        <c:ser>
          <c:idx val="1"/>
          <c:order val="1"/>
          <c:tx>
            <c:strRef>
              <c:f>Urbana!$T$70</c:f>
              <c:strCache>
                <c:ptCount val="1"/>
                <c:pt idx="0">
                  <c:v>% NH4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Urbana!$Q$71:$R$77</c:f>
              <c:multiLvlStrCache>
                <c:ptCount val="7"/>
                <c:lvl>
                  <c:pt idx="0">
                    <c:v>No N</c:v>
                  </c:pt>
                  <c:pt idx="1">
                    <c:v>200 Fall</c:v>
                  </c:pt>
                  <c:pt idx="2">
                    <c:v>No N</c:v>
                  </c:pt>
                  <c:pt idx="3">
                    <c:v>200 Fall</c:v>
                  </c:pt>
                  <c:pt idx="4">
                    <c:v>No N</c:v>
                  </c:pt>
                  <c:pt idx="5">
                    <c:v>200 Fall+NS</c:v>
                  </c:pt>
                  <c:pt idx="6">
                    <c:v>200 Fall no NS</c:v>
                  </c:pt>
                </c:lvl>
                <c:lvl>
                  <c:pt idx="0">
                    <c:v>11/13/2015</c:v>
                  </c:pt>
                  <c:pt idx="2">
                    <c:v>1/7/2016</c:v>
                  </c:pt>
                  <c:pt idx="4">
                    <c:v>2/23/2016</c:v>
                  </c:pt>
                </c:lvl>
              </c:multiLvlStrCache>
            </c:multiLvlStrRef>
          </c:cat>
          <c:val>
            <c:numRef>
              <c:f>Urbana!$T$71:$T$77</c:f>
              <c:numCache>
                <c:formatCode>General</c:formatCode>
                <c:ptCount val="7"/>
                <c:pt idx="0">
                  <c:v>34</c:v>
                </c:pt>
                <c:pt idx="1">
                  <c:v>82</c:v>
                </c:pt>
                <c:pt idx="2">
                  <c:v>41</c:v>
                </c:pt>
                <c:pt idx="3">
                  <c:v>77</c:v>
                </c:pt>
                <c:pt idx="4">
                  <c:v>36</c:v>
                </c:pt>
                <c:pt idx="5">
                  <c:v>58</c:v>
                </c:pt>
                <c:pt idx="6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1-4B0C-BC66-7B40888EE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81080"/>
        <c:axId val="385381472"/>
      </c:barChart>
      <c:catAx>
        <c:axId val="38538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date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85381472"/>
        <c:crosses val="autoZero"/>
        <c:auto val="1"/>
        <c:lblAlgn val="ctr"/>
        <c:lblOffset val="100"/>
        <c:noMultiLvlLbl val="0"/>
      </c:catAx>
      <c:valAx>
        <c:axId val="385381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lb N recovered in top 2 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381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Urbana 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Urbana!$AE$71</c:f>
              <c:strCache>
                <c:ptCount val="1"/>
                <c:pt idx="0">
                  <c:v>200F-NS</c:v>
                </c:pt>
              </c:strCache>
            </c:strRef>
          </c:tx>
          <c:invertIfNegative val="0"/>
          <c:cat>
            <c:strRef>
              <c:f>Urbana!$AD$72:$AD$74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Urbana!$AE$72:$AE$74</c:f>
              <c:numCache>
                <c:formatCode>General</c:formatCode>
                <c:ptCount val="3"/>
                <c:pt idx="0">
                  <c:v>220</c:v>
                </c:pt>
                <c:pt idx="1">
                  <c:v>177.39999999999998</c:v>
                </c:pt>
                <c:pt idx="2">
                  <c:v>254.2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3-4B2B-AE02-A4FB13C14170}"/>
            </c:ext>
          </c:extLst>
        </c:ser>
        <c:ser>
          <c:idx val="1"/>
          <c:order val="1"/>
          <c:tx>
            <c:strRef>
              <c:f>Urbana!$AF$71</c:f>
              <c:strCache>
                <c:ptCount val="1"/>
                <c:pt idx="0">
                  <c:v>200F+NS</c:v>
                </c:pt>
              </c:strCache>
            </c:strRef>
          </c:tx>
          <c:invertIfNegative val="0"/>
          <c:cat>
            <c:strRef>
              <c:f>Urbana!$AD$72:$AD$74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Urbana!$AF$72:$AF$74</c:f>
              <c:numCache>
                <c:formatCode>General</c:formatCode>
                <c:ptCount val="3"/>
                <c:pt idx="0">
                  <c:v>229.6</c:v>
                </c:pt>
                <c:pt idx="1">
                  <c:v>334.20000000000005</c:v>
                </c:pt>
                <c:pt idx="2">
                  <c:v>248.4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3-4B2B-AE02-A4FB13C14170}"/>
            </c:ext>
          </c:extLst>
        </c:ser>
        <c:ser>
          <c:idx val="2"/>
          <c:order val="2"/>
          <c:tx>
            <c:strRef>
              <c:f>Urbana!$AG$71</c:f>
              <c:strCache>
                <c:ptCount val="1"/>
                <c:pt idx="0">
                  <c:v>200S-NS</c:v>
                </c:pt>
              </c:strCache>
            </c:strRef>
          </c:tx>
          <c:invertIfNegative val="0"/>
          <c:cat>
            <c:strRef>
              <c:f>Urbana!$AD$72:$AD$74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Urbana!$AG$72:$AG$74</c:f>
              <c:numCache>
                <c:formatCode>General</c:formatCode>
                <c:ptCount val="3"/>
                <c:pt idx="0">
                  <c:v>218.8</c:v>
                </c:pt>
                <c:pt idx="1">
                  <c:v>202.2</c:v>
                </c:pt>
                <c:pt idx="2">
                  <c:v>217.6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3-4B2B-AE02-A4FB13C14170}"/>
            </c:ext>
          </c:extLst>
        </c:ser>
        <c:ser>
          <c:idx val="3"/>
          <c:order val="3"/>
          <c:tx>
            <c:strRef>
              <c:f>Urbana!$AH$71</c:f>
              <c:strCache>
                <c:ptCount val="1"/>
                <c:pt idx="0">
                  <c:v>200S+NS</c:v>
                </c:pt>
              </c:strCache>
            </c:strRef>
          </c:tx>
          <c:invertIfNegative val="0"/>
          <c:cat>
            <c:strRef>
              <c:f>Urbana!$AD$72:$AD$74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Urbana!$AH$72:$AH$74</c:f>
              <c:numCache>
                <c:formatCode>General</c:formatCode>
                <c:ptCount val="3"/>
                <c:pt idx="0">
                  <c:v>113.6</c:v>
                </c:pt>
                <c:pt idx="1">
                  <c:v>214.8</c:v>
                </c:pt>
                <c:pt idx="2">
                  <c:v>216.2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3-4B2B-AE02-A4FB13C14170}"/>
            </c:ext>
          </c:extLst>
        </c:ser>
        <c:ser>
          <c:idx val="4"/>
          <c:order val="4"/>
          <c:tx>
            <c:strRef>
              <c:f>Urbana!$AI$71</c:f>
              <c:strCache>
                <c:ptCount val="1"/>
                <c:pt idx="0">
                  <c:v>no N</c:v>
                </c:pt>
              </c:strCache>
            </c:strRef>
          </c:tx>
          <c:invertIfNegative val="0"/>
          <c:cat>
            <c:strRef>
              <c:f>Urbana!$AD$72:$AD$74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Urbana!$AI$72:$AI$74</c:f>
              <c:numCache>
                <c:formatCode>General</c:formatCode>
                <c:ptCount val="3"/>
                <c:pt idx="0">
                  <c:v>48.4</c:v>
                </c:pt>
                <c:pt idx="1">
                  <c:v>65.8</c:v>
                </c:pt>
                <c:pt idx="2">
                  <c:v>89.800000000000011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3-4B2B-AE02-A4FB13C14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9512"/>
        <c:axId val="385377944"/>
      </c:barChart>
      <c:catAx>
        <c:axId val="38537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85377944"/>
        <c:crosses val="autoZero"/>
        <c:auto val="1"/>
        <c:lblAlgn val="ctr"/>
        <c:lblOffset val="100"/>
        <c:noMultiLvlLbl val="0"/>
      </c:catAx>
      <c:valAx>
        <c:axId val="38537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 top 2 ft., lb N/acre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37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Urbana 2016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Urbana!$AE$76</c:f>
              <c:strCache>
                <c:ptCount val="1"/>
                <c:pt idx="0">
                  <c:v>200F-NS</c:v>
                </c:pt>
              </c:strCache>
            </c:strRef>
          </c:tx>
          <c:invertIfNegative val="0"/>
          <c:cat>
            <c:strRef>
              <c:f>Urbana!$AD$77:$AD$79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Urbana!$AE$77:$AE$79</c:f>
              <c:numCache>
                <c:formatCode>General</c:formatCode>
                <c:ptCount val="3"/>
                <c:pt idx="0">
                  <c:v>29</c:v>
                </c:pt>
                <c:pt idx="1">
                  <c:v>27.057497181510715</c:v>
                </c:pt>
                <c:pt idx="2">
                  <c:v>15.656963021243115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D-4E71-AA2F-CE8404EC7DB5}"/>
            </c:ext>
          </c:extLst>
        </c:ser>
        <c:ser>
          <c:idx val="1"/>
          <c:order val="1"/>
          <c:tx>
            <c:strRef>
              <c:f>Urbana!$AF$76</c:f>
              <c:strCache>
                <c:ptCount val="1"/>
                <c:pt idx="0">
                  <c:v>200F+NS</c:v>
                </c:pt>
              </c:strCache>
            </c:strRef>
          </c:tx>
          <c:invertIfNegative val="0"/>
          <c:cat>
            <c:strRef>
              <c:f>Urbana!$AD$77:$AD$79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Urbana!$AF$77:$AF$79</c:f>
              <c:numCache>
                <c:formatCode>General</c:formatCode>
                <c:ptCount val="3"/>
                <c:pt idx="0">
                  <c:v>24.303135888501743</c:v>
                </c:pt>
                <c:pt idx="1">
                  <c:v>28.007181328545776</c:v>
                </c:pt>
                <c:pt idx="2">
                  <c:v>20.450885668276971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D-4E71-AA2F-CE8404EC7DB5}"/>
            </c:ext>
          </c:extLst>
        </c:ser>
        <c:ser>
          <c:idx val="2"/>
          <c:order val="2"/>
          <c:tx>
            <c:strRef>
              <c:f>Urbana!$AG$76</c:f>
              <c:strCache>
                <c:ptCount val="1"/>
                <c:pt idx="0">
                  <c:v>200S-NS</c:v>
                </c:pt>
              </c:strCache>
            </c:strRef>
          </c:tx>
          <c:invertIfNegative val="0"/>
          <c:cat>
            <c:strRef>
              <c:f>Urbana!$AD$77:$AD$79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Urbana!$AG$77:$AG$79</c:f>
              <c:numCache>
                <c:formatCode>General</c:formatCode>
                <c:ptCount val="3"/>
                <c:pt idx="0">
                  <c:v>78.610603290676409</c:v>
                </c:pt>
                <c:pt idx="1">
                  <c:v>70.227497527200796</c:v>
                </c:pt>
                <c:pt idx="2">
                  <c:v>35.38602941176471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4D-4E71-AA2F-CE8404EC7DB5}"/>
            </c:ext>
          </c:extLst>
        </c:ser>
        <c:ser>
          <c:idx val="3"/>
          <c:order val="3"/>
          <c:tx>
            <c:strRef>
              <c:f>Urbana!$AH$76</c:f>
              <c:strCache>
                <c:ptCount val="1"/>
                <c:pt idx="0">
                  <c:v>200S+NS</c:v>
                </c:pt>
              </c:strCache>
            </c:strRef>
          </c:tx>
          <c:invertIfNegative val="0"/>
          <c:cat>
            <c:strRef>
              <c:f>Urbana!$AD$77:$AD$79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Urbana!$AH$77:$AH$79</c:f>
              <c:numCache>
                <c:formatCode>General</c:formatCode>
                <c:ptCount val="3"/>
                <c:pt idx="0">
                  <c:v>68.661971830985919</c:v>
                </c:pt>
                <c:pt idx="1">
                  <c:v>77.188081936685279</c:v>
                </c:pt>
                <c:pt idx="2">
                  <c:v>45.143385753931547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4D-4E71-AA2F-CE8404EC7DB5}"/>
            </c:ext>
          </c:extLst>
        </c:ser>
        <c:ser>
          <c:idx val="4"/>
          <c:order val="4"/>
          <c:tx>
            <c:strRef>
              <c:f>Urbana!$AI$76</c:f>
              <c:strCache>
                <c:ptCount val="1"/>
                <c:pt idx="0">
                  <c:v>no N</c:v>
                </c:pt>
              </c:strCache>
            </c:strRef>
          </c:tx>
          <c:invertIfNegative val="0"/>
          <c:cat>
            <c:strRef>
              <c:f>Urbana!$AD$77:$AD$79</c:f>
              <c:strCache>
                <c:ptCount val="3"/>
                <c:pt idx="0">
                  <c:v>4/18/16</c:v>
                </c:pt>
                <c:pt idx="1">
                  <c:v>4/25/16</c:v>
                </c:pt>
                <c:pt idx="2">
                  <c:v>5/21/16</c:v>
                </c:pt>
              </c:strCache>
            </c:strRef>
          </c:cat>
          <c:val>
            <c:numRef>
              <c:f>Urbana!$AI$77:$AI$79</c:f>
              <c:numCache>
                <c:formatCode>General</c:formatCode>
                <c:ptCount val="3"/>
                <c:pt idx="0">
                  <c:v>41.32231404958678</c:v>
                </c:pt>
                <c:pt idx="1">
                  <c:v>49.240121580547111</c:v>
                </c:pt>
                <c:pt idx="2">
                  <c:v>52.115812917594646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D-4E71-AA2F-CE8404EC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377552"/>
        <c:axId val="385376768"/>
      </c:barChart>
      <c:catAx>
        <c:axId val="38537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Sampling date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385376768"/>
        <c:crosses val="autoZero"/>
        <c:auto val="1"/>
        <c:lblAlgn val="ctr"/>
        <c:lblOffset val="100"/>
        <c:noMultiLvlLbl val="0"/>
      </c:catAx>
      <c:valAx>
        <c:axId val="3853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 NH4 recovered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537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309562</xdr:colOff>
      <xdr:row>64</xdr:row>
      <xdr:rowOff>123825</xdr:rowOff>
    </xdr:from>
    <xdr:to>
      <xdr:col>24</xdr:col>
      <xdr:colOff>4762</xdr:colOff>
      <xdr:row>82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86</xdr:row>
      <xdr:rowOff>0</xdr:rowOff>
    </xdr:from>
    <xdr:to>
      <xdr:col>22</xdr:col>
      <xdr:colOff>295275</xdr:colOff>
      <xdr:row>103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600075</xdr:colOff>
      <xdr:row>85</xdr:row>
      <xdr:rowOff>152400</xdr:rowOff>
    </xdr:from>
    <xdr:to>
      <xdr:col>29</xdr:col>
      <xdr:colOff>438150</xdr:colOff>
      <xdr:row>103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585787</xdr:colOff>
      <xdr:row>67</xdr:row>
      <xdr:rowOff>123825</xdr:rowOff>
    </xdr:from>
    <xdr:to>
      <xdr:col>46</xdr:col>
      <xdr:colOff>280987</xdr:colOff>
      <xdr:row>85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595312</xdr:colOff>
      <xdr:row>85</xdr:row>
      <xdr:rowOff>180975</xdr:rowOff>
    </xdr:from>
    <xdr:to>
      <xdr:col>46</xdr:col>
      <xdr:colOff>290512</xdr:colOff>
      <xdr:row>103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</xdr:colOff>
      <xdr:row>78</xdr:row>
      <xdr:rowOff>104774</xdr:rowOff>
    </xdr:from>
    <xdr:to>
      <xdr:col>25</xdr:col>
      <xdr:colOff>466725</xdr:colOff>
      <xdr:row>95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214312</xdr:colOff>
      <xdr:row>83</xdr:row>
      <xdr:rowOff>76199</xdr:rowOff>
    </xdr:from>
    <xdr:to>
      <xdr:col>36</xdr:col>
      <xdr:colOff>519112</xdr:colOff>
      <xdr:row>101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328612</xdr:colOff>
      <xdr:row>84</xdr:row>
      <xdr:rowOff>76199</xdr:rowOff>
    </xdr:from>
    <xdr:to>
      <xdr:col>45</xdr:col>
      <xdr:colOff>23812</xdr:colOff>
      <xdr:row>101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A28" workbookViewId="0">
      <selection activeCell="G5" sqref="G5:H13"/>
    </sheetView>
  </sheetViews>
  <sheetFormatPr defaultRowHeight="15" x14ac:dyDescent="0.25"/>
  <cols>
    <col min="1" max="1" width="15.7109375" customWidth="1"/>
    <col min="2" max="3" width="9.140625" customWidth="1"/>
    <col min="4" max="4" width="10.7109375" customWidth="1"/>
    <col min="5" max="8" width="9.140625" customWidth="1"/>
    <col min="12" max="12" width="9.42578125" customWidth="1"/>
    <col min="21" max="21" width="9.7109375" customWidth="1"/>
    <col min="43" max="43" width="9.42578125" customWidth="1"/>
  </cols>
  <sheetData>
    <row r="1" spans="1:49" x14ac:dyDescent="0.25">
      <c r="B1" t="s">
        <v>183</v>
      </c>
      <c r="K1" t="s">
        <v>182</v>
      </c>
      <c r="S1" t="s">
        <v>137</v>
      </c>
      <c r="AA1" t="s">
        <v>278</v>
      </c>
      <c r="AI1" t="s">
        <v>318</v>
      </c>
      <c r="AQ1" t="s">
        <v>430</v>
      </c>
    </row>
    <row r="2" spans="1:49" x14ac:dyDescent="0.25">
      <c r="B2" t="s">
        <v>82</v>
      </c>
      <c r="K2" t="s">
        <v>82</v>
      </c>
      <c r="S2" t="s">
        <v>82</v>
      </c>
      <c r="AA2" t="s">
        <v>82</v>
      </c>
      <c r="AI2" t="s">
        <v>82</v>
      </c>
      <c r="AQ2" t="s">
        <v>82</v>
      </c>
    </row>
    <row r="3" spans="1:49" x14ac:dyDescent="0.25">
      <c r="B3" t="s">
        <v>83</v>
      </c>
      <c r="C3" t="s">
        <v>84</v>
      </c>
      <c r="D3" t="s">
        <v>149</v>
      </c>
      <c r="E3" t="s">
        <v>85</v>
      </c>
      <c r="F3" t="s">
        <v>86</v>
      </c>
      <c r="G3" t="s">
        <v>59</v>
      </c>
      <c r="H3" t="s">
        <v>60</v>
      </c>
      <c r="I3" t="s">
        <v>87</v>
      </c>
      <c r="K3" t="s">
        <v>83</v>
      </c>
      <c r="L3" t="s">
        <v>149</v>
      </c>
      <c r="M3" t="s">
        <v>85</v>
      </c>
      <c r="N3" t="s">
        <v>86</v>
      </c>
      <c r="O3" t="s">
        <v>59</v>
      </c>
      <c r="P3" t="s">
        <v>60</v>
      </c>
      <c r="Q3" t="s">
        <v>87</v>
      </c>
      <c r="S3" t="s">
        <v>83</v>
      </c>
      <c r="T3" s="19" t="s">
        <v>149</v>
      </c>
      <c r="U3" t="s">
        <v>85</v>
      </c>
      <c r="V3" t="s">
        <v>86</v>
      </c>
      <c r="W3" t="s">
        <v>59</v>
      </c>
      <c r="X3" t="s">
        <v>60</v>
      </c>
      <c r="Y3" t="s">
        <v>87</v>
      </c>
      <c r="AA3" t="s">
        <v>83</v>
      </c>
      <c r="AB3" s="19" t="s">
        <v>149</v>
      </c>
      <c r="AC3" t="s">
        <v>85</v>
      </c>
      <c r="AD3" t="s">
        <v>86</v>
      </c>
      <c r="AE3" t="s">
        <v>59</v>
      </c>
      <c r="AF3" t="s">
        <v>60</v>
      </c>
      <c r="AG3" t="s">
        <v>87</v>
      </c>
      <c r="AI3" t="s">
        <v>83</v>
      </c>
      <c r="AJ3" s="28" t="s">
        <v>149</v>
      </c>
      <c r="AK3" t="s">
        <v>85</v>
      </c>
      <c r="AL3" t="s">
        <v>86</v>
      </c>
      <c r="AM3" t="s">
        <v>59</v>
      </c>
      <c r="AN3" t="s">
        <v>60</v>
      </c>
      <c r="AO3" t="s">
        <v>87</v>
      </c>
      <c r="AQ3" t="s">
        <v>83</v>
      </c>
      <c r="AR3" s="46" t="s">
        <v>149</v>
      </c>
      <c r="AS3" t="s">
        <v>85</v>
      </c>
      <c r="AT3" t="s">
        <v>86</v>
      </c>
      <c r="AU3" t="s">
        <v>59</v>
      </c>
      <c r="AV3" t="s">
        <v>60</v>
      </c>
      <c r="AW3" t="s">
        <v>87</v>
      </c>
    </row>
    <row r="4" spans="1:49" x14ac:dyDescent="0.25">
      <c r="T4" s="19"/>
      <c r="AB4" s="19"/>
    </row>
    <row r="5" spans="1:49" x14ac:dyDescent="0.25">
      <c r="A5" s="1" t="s">
        <v>73</v>
      </c>
      <c r="B5" t="s">
        <v>95</v>
      </c>
      <c r="C5" t="s">
        <v>96</v>
      </c>
      <c r="D5" s="3">
        <v>3</v>
      </c>
      <c r="E5" t="s">
        <v>75</v>
      </c>
      <c r="F5">
        <v>41</v>
      </c>
      <c r="G5">
        <v>5.8</v>
      </c>
      <c r="H5">
        <v>11.7</v>
      </c>
      <c r="I5">
        <v>17.5</v>
      </c>
      <c r="J5" s="1"/>
      <c r="K5" s="8" t="s">
        <v>74</v>
      </c>
      <c r="L5" s="3">
        <v>3</v>
      </c>
      <c r="M5" s="1" t="s">
        <v>75</v>
      </c>
      <c r="N5" s="2">
        <v>55</v>
      </c>
      <c r="O5" s="3">
        <v>11.5</v>
      </c>
      <c r="P5" s="2">
        <v>8.6</v>
      </c>
      <c r="Q5" s="3">
        <v>20.100000000000001</v>
      </c>
      <c r="S5" s="1" t="s">
        <v>178</v>
      </c>
      <c r="T5" s="19">
        <v>3</v>
      </c>
      <c r="U5" t="s">
        <v>75</v>
      </c>
      <c r="V5">
        <v>69</v>
      </c>
      <c r="W5">
        <v>11.2</v>
      </c>
      <c r="X5">
        <v>4.9000000000000004</v>
      </c>
      <c r="Y5">
        <v>16.100000000000001</v>
      </c>
      <c r="AA5" s="13">
        <v>42510</v>
      </c>
      <c r="AB5" s="19">
        <v>3</v>
      </c>
      <c r="AC5" t="s">
        <v>75</v>
      </c>
      <c r="AD5" t="s">
        <v>312</v>
      </c>
      <c r="AE5">
        <v>9.4</v>
      </c>
      <c r="AF5">
        <v>2.9</v>
      </c>
      <c r="AG5">
        <v>12.3</v>
      </c>
      <c r="AI5" s="13">
        <v>42524</v>
      </c>
      <c r="AJ5" s="28">
        <v>3</v>
      </c>
      <c r="AK5" t="s">
        <v>75</v>
      </c>
      <c r="AL5">
        <v>87</v>
      </c>
      <c r="AM5">
        <v>11.9</v>
      </c>
      <c r="AN5">
        <v>4.5999999999999996</v>
      </c>
      <c r="AO5">
        <v>16.5</v>
      </c>
      <c r="AQ5" s="10">
        <v>42538</v>
      </c>
      <c r="AR5" s="46">
        <v>3</v>
      </c>
      <c r="AS5" t="s">
        <v>75</v>
      </c>
      <c r="AT5" t="s">
        <v>206</v>
      </c>
      <c r="AU5">
        <v>13.1</v>
      </c>
      <c r="AV5">
        <v>4.2</v>
      </c>
      <c r="AW5">
        <v>17.3</v>
      </c>
    </row>
    <row r="6" spans="1:49" x14ac:dyDescent="0.25">
      <c r="A6" s="1" t="s">
        <v>73</v>
      </c>
      <c r="B6" t="s">
        <v>95</v>
      </c>
      <c r="C6" t="s">
        <v>96</v>
      </c>
      <c r="D6" s="3">
        <v>3</v>
      </c>
      <c r="E6" t="s">
        <v>76</v>
      </c>
      <c r="F6">
        <v>42</v>
      </c>
      <c r="G6">
        <v>3.3</v>
      </c>
      <c r="H6">
        <v>5.5</v>
      </c>
      <c r="I6">
        <v>8.8000000000000007</v>
      </c>
      <c r="J6" s="1"/>
      <c r="K6" s="8" t="s">
        <v>74</v>
      </c>
      <c r="L6" s="3">
        <v>3</v>
      </c>
      <c r="M6" s="1" t="s">
        <v>76</v>
      </c>
      <c r="N6" s="2">
        <v>56</v>
      </c>
      <c r="O6" s="3">
        <v>4.8</v>
      </c>
      <c r="P6" s="2">
        <v>0.6</v>
      </c>
      <c r="Q6" s="3">
        <v>5.4</v>
      </c>
      <c r="S6" s="1" t="s">
        <v>178</v>
      </c>
      <c r="T6" s="19">
        <v>3</v>
      </c>
      <c r="U6" t="s">
        <v>76</v>
      </c>
      <c r="V6">
        <v>70</v>
      </c>
      <c r="W6">
        <v>8.4</v>
      </c>
      <c r="X6">
        <v>4</v>
      </c>
      <c r="Y6">
        <v>12.4</v>
      </c>
      <c r="AA6" s="13">
        <v>42510</v>
      </c>
      <c r="AB6" s="19">
        <v>3</v>
      </c>
      <c r="AC6" t="s">
        <v>76</v>
      </c>
      <c r="AD6" t="s">
        <v>313</v>
      </c>
      <c r="AE6">
        <v>8</v>
      </c>
      <c r="AF6">
        <v>1.8</v>
      </c>
      <c r="AG6">
        <v>9.8000000000000007</v>
      </c>
      <c r="AI6" s="13">
        <v>42524</v>
      </c>
      <c r="AJ6" s="28">
        <v>3</v>
      </c>
      <c r="AK6" t="s">
        <v>76</v>
      </c>
      <c r="AL6">
        <v>88</v>
      </c>
      <c r="AM6">
        <v>7.1</v>
      </c>
      <c r="AN6">
        <v>2.8</v>
      </c>
      <c r="AO6">
        <v>9.9</v>
      </c>
      <c r="AQ6" s="10">
        <v>42538</v>
      </c>
      <c r="AR6" s="46">
        <v>3</v>
      </c>
      <c r="AS6" t="s">
        <v>76</v>
      </c>
      <c r="AT6" t="s">
        <v>207</v>
      </c>
      <c r="AU6">
        <v>8.1999999999999993</v>
      </c>
      <c r="AV6">
        <v>4.3</v>
      </c>
      <c r="AW6">
        <v>12.5</v>
      </c>
    </row>
    <row r="7" spans="1:49" x14ac:dyDescent="0.25">
      <c r="A7" s="1" t="s">
        <v>73</v>
      </c>
      <c r="B7" t="s">
        <v>95</v>
      </c>
      <c r="C7" t="s">
        <v>96</v>
      </c>
      <c r="D7" s="3">
        <v>7</v>
      </c>
      <c r="E7" t="s">
        <v>51</v>
      </c>
      <c r="F7">
        <v>43</v>
      </c>
      <c r="G7">
        <v>5.4</v>
      </c>
      <c r="H7">
        <v>1.8</v>
      </c>
      <c r="I7">
        <v>7.2</v>
      </c>
      <c r="J7" s="1"/>
      <c r="K7" s="8" t="s">
        <v>74</v>
      </c>
      <c r="L7" s="3">
        <v>7</v>
      </c>
      <c r="M7" s="1" t="s">
        <v>51</v>
      </c>
      <c r="N7" s="2">
        <v>57</v>
      </c>
      <c r="O7" s="3">
        <v>3.6</v>
      </c>
      <c r="P7" s="2">
        <v>5.7</v>
      </c>
      <c r="Q7" s="3">
        <v>9.3000000000000007</v>
      </c>
      <c r="S7" s="1" t="s">
        <v>178</v>
      </c>
      <c r="T7" s="19">
        <v>7</v>
      </c>
      <c r="U7" t="s">
        <v>51</v>
      </c>
      <c r="V7">
        <v>71</v>
      </c>
      <c r="W7">
        <v>5.3</v>
      </c>
      <c r="X7">
        <v>2.9</v>
      </c>
      <c r="Y7">
        <v>8.1999999999999993</v>
      </c>
      <c r="AA7" s="13">
        <v>42510</v>
      </c>
      <c r="AB7" s="19">
        <v>7</v>
      </c>
      <c r="AC7" t="s">
        <v>51</v>
      </c>
      <c r="AD7" t="s">
        <v>314</v>
      </c>
      <c r="AE7">
        <v>6.8</v>
      </c>
      <c r="AF7">
        <v>5.2</v>
      </c>
      <c r="AG7">
        <v>12</v>
      </c>
      <c r="AI7" s="13">
        <v>42524</v>
      </c>
      <c r="AJ7" s="28">
        <v>7</v>
      </c>
      <c r="AK7" t="s">
        <v>51</v>
      </c>
      <c r="AL7">
        <v>89</v>
      </c>
      <c r="AM7">
        <v>10.8</v>
      </c>
      <c r="AN7">
        <v>5.9</v>
      </c>
      <c r="AO7">
        <v>16.7</v>
      </c>
      <c r="AQ7" s="10">
        <v>42538</v>
      </c>
      <c r="AR7" s="46">
        <v>7</v>
      </c>
      <c r="AS7" t="s">
        <v>51</v>
      </c>
      <c r="AT7" t="s">
        <v>208</v>
      </c>
      <c r="AU7">
        <v>7.7</v>
      </c>
      <c r="AV7">
        <v>4.8</v>
      </c>
      <c r="AW7">
        <v>12.5</v>
      </c>
    </row>
    <row r="8" spans="1:49" x14ac:dyDescent="0.25">
      <c r="A8" s="1" t="s">
        <v>73</v>
      </c>
      <c r="B8" t="s">
        <v>95</v>
      </c>
      <c r="C8" t="s">
        <v>96</v>
      </c>
      <c r="D8" s="3">
        <v>7</v>
      </c>
      <c r="E8" t="s">
        <v>52</v>
      </c>
      <c r="F8">
        <v>44</v>
      </c>
      <c r="G8">
        <v>3.5</v>
      </c>
      <c r="H8">
        <v>3.3</v>
      </c>
      <c r="I8">
        <v>6.8</v>
      </c>
      <c r="J8" s="1"/>
      <c r="K8" s="8" t="s">
        <v>74</v>
      </c>
      <c r="L8" s="3">
        <v>7</v>
      </c>
      <c r="M8" s="1" t="s">
        <v>52</v>
      </c>
      <c r="N8" s="2">
        <v>58</v>
      </c>
      <c r="O8" s="3">
        <v>3.2</v>
      </c>
      <c r="P8" s="2">
        <v>3.3</v>
      </c>
      <c r="Q8" s="3">
        <v>6.5</v>
      </c>
      <c r="S8" s="1" t="s">
        <v>178</v>
      </c>
      <c r="T8" s="19">
        <v>7</v>
      </c>
      <c r="U8" t="s">
        <v>52</v>
      </c>
      <c r="V8">
        <v>72</v>
      </c>
      <c r="W8">
        <v>5.4</v>
      </c>
      <c r="X8">
        <v>2.7</v>
      </c>
      <c r="Y8">
        <v>8.1</v>
      </c>
      <c r="AA8" s="13">
        <v>42510</v>
      </c>
      <c r="AB8" s="19">
        <v>7</v>
      </c>
      <c r="AC8" t="s">
        <v>52</v>
      </c>
      <c r="AD8" t="s">
        <v>315</v>
      </c>
      <c r="AE8">
        <v>4.9000000000000004</v>
      </c>
      <c r="AF8">
        <v>2</v>
      </c>
      <c r="AG8">
        <v>6.9</v>
      </c>
      <c r="AI8" s="13">
        <v>42524</v>
      </c>
      <c r="AJ8" s="28">
        <v>7</v>
      </c>
      <c r="AK8" t="s">
        <v>52</v>
      </c>
      <c r="AL8">
        <v>90</v>
      </c>
      <c r="AM8">
        <v>7</v>
      </c>
      <c r="AN8">
        <v>1.8</v>
      </c>
      <c r="AO8">
        <v>8.8000000000000007</v>
      </c>
      <c r="AQ8" s="10">
        <v>42538</v>
      </c>
      <c r="AR8" s="46">
        <v>7</v>
      </c>
      <c r="AS8" t="s">
        <v>52</v>
      </c>
      <c r="AT8" t="s">
        <v>209</v>
      </c>
      <c r="AU8">
        <v>4.8</v>
      </c>
      <c r="AV8">
        <v>3.1</v>
      </c>
      <c r="AW8">
        <v>7.9</v>
      </c>
    </row>
    <row r="9" spans="1:49" x14ac:dyDescent="0.25">
      <c r="A9" s="1" t="s">
        <v>73</v>
      </c>
      <c r="J9" s="1"/>
      <c r="K9" s="8" t="s">
        <v>74</v>
      </c>
      <c r="L9" s="3">
        <v>2</v>
      </c>
      <c r="M9" s="1" t="s">
        <v>77</v>
      </c>
      <c r="N9" s="2">
        <v>59</v>
      </c>
      <c r="O9" s="3">
        <v>17.2</v>
      </c>
      <c r="P9" s="2">
        <v>25.9</v>
      </c>
      <c r="Q9" s="3">
        <v>43.1</v>
      </c>
      <c r="S9" s="1" t="s">
        <v>178</v>
      </c>
      <c r="T9" s="19">
        <v>6</v>
      </c>
      <c r="U9" t="s">
        <v>27</v>
      </c>
      <c r="V9">
        <v>73</v>
      </c>
      <c r="W9">
        <v>19.2</v>
      </c>
      <c r="X9">
        <v>31</v>
      </c>
      <c r="Y9">
        <v>50.2</v>
      </c>
      <c r="AA9" s="13">
        <v>42510</v>
      </c>
      <c r="AB9" s="19">
        <v>6</v>
      </c>
      <c r="AC9" t="s">
        <v>27</v>
      </c>
      <c r="AD9" t="s">
        <v>316</v>
      </c>
      <c r="AE9">
        <v>9.8000000000000007</v>
      </c>
      <c r="AF9">
        <v>5.6</v>
      </c>
      <c r="AG9">
        <v>15.4</v>
      </c>
      <c r="AI9" s="13">
        <v>42524</v>
      </c>
      <c r="AJ9" s="28">
        <v>6</v>
      </c>
      <c r="AK9" t="s">
        <v>27</v>
      </c>
      <c r="AL9">
        <v>91</v>
      </c>
      <c r="AM9">
        <v>16.399999999999999</v>
      </c>
      <c r="AN9">
        <v>4.3</v>
      </c>
      <c r="AO9">
        <v>20.7</v>
      </c>
      <c r="AQ9" s="10">
        <v>42538</v>
      </c>
      <c r="AR9" s="46">
        <v>6</v>
      </c>
      <c r="AS9" t="s">
        <v>27</v>
      </c>
      <c r="AT9" t="s">
        <v>210</v>
      </c>
      <c r="AU9">
        <v>20.3</v>
      </c>
      <c r="AV9">
        <v>19.399999999999999</v>
      </c>
      <c r="AW9">
        <v>39.700000000000003</v>
      </c>
    </row>
    <row r="10" spans="1:49" x14ac:dyDescent="0.25">
      <c r="A10" s="1" t="s">
        <v>73</v>
      </c>
      <c r="J10" s="1"/>
      <c r="K10" s="8" t="s">
        <v>74</v>
      </c>
      <c r="L10" s="3">
        <v>2</v>
      </c>
      <c r="M10" s="1" t="s">
        <v>78</v>
      </c>
      <c r="N10" s="2">
        <v>60</v>
      </c>
      <c r="O10" s="3">
        <v>4.9000000000000004</v>
      </c>
      <c r="P10" s="2">
        <v>2.7</v>
      </c>
      <c r="Q10" s="3">
        <v>7.6</v>
      </c>
      <c r="S10" s="1" t="s">
        <v>178</v>
      </c>
      <c r="T10" s="19">
        <v>6</v>
      </c>
      <c r="U10" t="s">
        <v>28</v>
      </c>
      <c r="V10">
        <v>74</v>
      </c>
      <c r="W10">
        <v>3.5</v>
      </c>
      <c r="X10">
        <v>3.6</v>
      </c>
      <c r="Y10">
        <v>7.1</v>
      </c>
      <c r="AA10" s="13">
        <v>42510</v>
      </c>
      <c r="AB10" s="19">
        <v>6</v>
      </c>
      <c r="AC10" t="s">
        <v>28</v>
      </c>
      <c r="AD10" t="s">
        <v>317</v>
      </c>
      <c r="AE10">
        <v>5.4</v>
      </c>
      <c r="AF10">
        <v>3.3</v>
      </c>
      <c r="AG10">
        <v>8.6999999999999993</v>
      </c>
      <c r="AI10" s="13">
        <v>42524</v>
      </c>
      <c r="AJ10" s="28">
        <v>6</v>
      </c>
      <c r="AK10" t="s">
        <v>28</v>
      </c>
      <c r="AL10">
        <v>92</v>
      </c>
      <c r="AM10">
        <v>4</v>
      </c>
      <c r="AN10">
        <v>1.3</v>
      </c>
      <c r="AO10">
        <v>5.3</v>
      </c>
      <c r="AQ10" s="10">
        <v>42538</v>
      </c>
      <c r="AR10" s="46">
        <v>6</v>
      </c>
      <c r="AS10" t="s">
        <v>28</v>
      </c>
      <c r="AT10" t="s">
        <v>211</v>
      </c>
      <c r="AU10">
        <v>12.9</v>
      </c>
      <c r="AV10">
        <v>5.7</v>
      </c>
      <c r="AW10">
        <v>18.600000000000001</v>
      </c>
    </row>
    <row r="11" spans="1:49" x14ac:dyDescent="0.25">
      <c r="A11" s="1" t="s">
        <v>73</v>
      </c>
      <c r="B11" t="s">
        <v>95</v>
      </c>
      <c r="C11" t="s">
        <v>96</v>
      </c>
      <c r="D11" s="3">
        <v>1</v>
      </c>
      <c r="E11" t="s">
        <v>29</v>
      </c>
      <c r="F11">
        <v>45</v>
      </c>
      <c r="G11">
        <v>5.5</v>
      </c>
      <c r="H11">
        <v>16.100000000000001</v>
      </c>
      <c r="I11">
        <v>21.6</v>
      </c>
      <c r="J11" s="1"/>
      <c r="K11" s="8" t="s">
        <v>74</v>
      </c>
      <c r="L11" s="3">
        <v>1</v>
      </c>
      <c r="M11" s="1" t="s">
        <v>29</v>
      </c>
      <c r="N11" s="2">
        <v>61</v>
      </c>
      <c r="O11" s="3">
        <v>17.600000000000001</v>
      </c>
      <c r="P11" s="2">
        <v>11</v>
      </c>
      <c r="Q11" s="3">
        <v>28.6</v>
      </c>
      <c r="S11" s="1" t="s">
        <v>178</v>
      </c>
      <c r="T11" s="19">
        <v>2</v>
      </c>
      <c r="U11" t="s">
        <v>77</v>
      </c>
      <c r="V11">
        <v>75</v>
      </c>
      <c r="W11">
        <v>20.399999999999999</v>
      </c>
      <c r="X11">
        <v>28.9</v>
      </c>
      <c r="Y11">
        <v>49.3</v>
      </c>
      <c r="AA11" s="13">
        <v>42510</v>
      </c>
      <c r="AB11" s="19">
        <v>2</v>
      </c>
      <c r="AC11" t="s">
        <v>77</v>
      </c>
      <c r="AD11" t="s">
        <v>192</v>
      </c>
      <c r="AE11">
        <v>12.4</v>
      </c>
      <c r="AF11">
        <v>3.1</v>
      </c>
      <c r="AG11">
        <v>15.5</v>
      </c>
      <c r="AI11" s="13">
        <v>42524</v>
      </c>
      <c r="AJ11" s="28">
        <v>2</v>
      </c>
      <c r="AK11" t="s">
        <v>77</v>
      </c>
      <c r="AL11">
        <v>93</v>
      </c>
      <c r="AM11">
        <v>20.6</v>
      </c>
      <c r="AN11">
        <v>5.9</v>
      </c>
      <c r="AO11">
        <v>26.5</v>
      </c>
      <c r="AQ11" s="10">
        <v>42538</v>
      </c>
      <c r="AR11" s="46">
        <v>2</v>
      </c>
      <c r="AS11" t="s">
        <v>77</v>
      </c>
      <c r="AT11" t="s">
        <v>212</v>
      </c>
      <c r="AU11">
        <v>17.899999999999999</v>
      </c>
      <c r="AV11">
        <v>6.7</v>
      </c>
      <c r="AW11">
        <v>24.6</v>
      </c>
    </row>
    <row r="12" spans="1:49" x14ac:dyDescent="0.25">
      <c r="A12" s="1" t="s">
        <v>73</v>
      </c>
      <c r="B12" t="s">
        <v>95</v>
      </c>
      <c r="C12" t="s">
        <v>96</v>
      </c>
      <c r="D12" s="3">
        <v>1</v>
      </c>
      <c r="E12" t="s">
        <v>79</v>
      </c>
      <c r="F12">
        <v>46</v>
      </c>
      <c r="G12">
        <v>3.8</v>
      </c>
      <c r="H12">
        <v>4.3</v>
      </c>
      <c r="I12">
        <v>8.1</v>
      </c>
      <c r="J12" s="1"/>
      <c r="K12" s="8" t="s">
        <v>74</v>
      </c>
      <c r="L12" s="3">
        <v>1</v>
      </c>
      <c r="M12" s="1" t="s">
        <v>79</v>
      </c>
      <c r="N12" s="2">
        <v>62</v>
      </c>
      <c r="O12" s="3">
        <v>5.6</v>
      </c>
      <c r="P12" s="2">
        <v>3.5</v>
      </c>
      <c r="Q12" s="3">
        <v>9.1</v>
      </c>
      <c r="S12" s="1" t="s">
        <v>178</v>
      </c>
      <c r="T12" s="19">
        <v>2</v>
      </c>
      <c r="U12" t="s">
        <v>78</v>
      </c>
      <c r="V12">
        <v>76</v>
      </c>
      <c r="W12">
        <v>8.3000000000000007</v>
      </c>
      <c r="X12">
        <v>2.8</v>
      </c>
      <c r="Y12">
        <v>11.1</v>
      </c>
      <c r="AA12" s="13">
        <v>42510</v>
      </c>
      <c r="AB12" s="19">
        <v>2</v>
      </c>
      <c r="AC12" t="s">
        <v>78</v>
      </c>
      <c r="AD12" t="s">
        <v>193</v>
      </c>
      <c r="AE12">
        <v>11</v>
      </c>
      <c r="AF12">
        <v>2.1</v>
      </c>
      <c r="AG12">
        <v>13.1</v>
      </c>
      <c r="AI12" s="13">
        <v>42524</v>
      </c>
      <c r="AJ12" s="28">
        <v>2</v>
      </c>
      <c r="AK12" t="s">
        <v>78</v>
      </c>
      <c r="AL12">
        <v>94</v>
      </c>
      <c r="AM12">
        <v>7.5</v>
      </c>
      <c r="AN12">
        <v>1.5</v>
      </c>
      <c r="AO12">
        <v>9</v>
      </c>
      <c r="AQ12" s="10">
        <v>42538</v>
      </c>
      <c r="AR12" s="46">
        <v>2</v>
      </c>
      <c r="AS12" t="s">
        <v>78</v>
      </c>
      <c r="AT12" t="s">
        <v>213</v>
      </c>
      <c r="AU12">
        <v>12.1</v>
      </c>
      <c r="AV12">
        <v>4.4000000000000004</v>
      </c>
      <c r="AW12">
        <v>16.5</v>
      </c>
    </row>
    <row r="13" spans="1:49" x14ac:dyDescent="0.25">
      <c r="A13" s="1" t="s">
        <v>73</v>
      </c>
      <c r="J13" s="1"/>
      <c r="K13" s="8" t="s">
        <v>74</v>
      </c>
      <c r="L13" s="3">
        <v>5</v>
      </c>
      <c r="M13" s="1" t="s">
        <v>31</v>
      </c>
      <c r="N13" s="2">
        <v>63</v>
      </c>
      <c r="O13" s="3">
        <v>8.8000000000000007</v>
      </c>
      <c r="P13" s="2">
        <v>43.7</v>
      </c>
      <c r="Q13" s="3">
        <v>52.5</v>
      </c>
      <c r="S13" s="1" t="s">
        <v>178</v>
      </c>
      <c r="T13" s="19">
        <v>1</v>
      </c>
      <c r="U13" t="s">
        <v>29</v>
      </c>
      <c r="V13">
        <v>77</v>
      </c>
      <c r="W13">
        <v>20.100000000000001</v>
      </c>
      <c r="X13">
        <v>8.6999999999999993</v>
      </c>
      <c r="Y13">
        <v>28.8</v>
      </c>
      <c r="AA13" s="13">
        <v>42510</v>
      </c>
      <c r="AB13" s="19">
        <v>1</v>
      </c>
      <c r="AC13" t="s">
        <v>29</v>
      </c>
      <c r="AD13" t="s">
        <v>194</v>
      </c>
      <c r="AE13">
        <v>9.8000000000000007</v>
      </c>
      <c r="AF13">
        <v>4.0999999999999996</v>
      </c>
      <c r="AG13">
        <v>13.9</v>
      </c>
      <c r="AI13" s="13">
        <v>42524</v>
      </c>
      <c r="AJ13" s="28">
        <v>1</v>
      </c>
      <c r="AK13" t="s">
        <v>29</v>
      </c>
      <c r="AL13">
        <v>95</v>
      </c>
      <c r="AM13">
        <v>27.7</v>
      </c>
      <c r="AN13">
        <v>6.1</v>
      </c>
      <c r="AO13">
        <v>33.799999999999997</v>
      </c>
      <c r="AQ13" s="10">
        <v>42538</v>
      </c>
      <c r="AR13" s="46">
        <v>1</v>
      </c>
      <c r="AS13" t="s">
        <v>29</v>
      </c>
      <c r="AT13" t="s">
        <v>214</v>
      </c>
      <c r="AU13">
        <v>19.8</v>
      </c>
      <c r="AV13">
        <v>5.4</v>
      </c>
      <c r="AW13">
        <v>25.2</v>
      </c>
    </row>
    <row r="14" spans="1:49" x14ac:dyDescent="0.25">
      <c r="A14" s="1" t="s">
        <v>73</v>
      </c>
      <c r="J14" s="1"/>
      <c r="K14" s="8" t="s">
        <v>74</v>
      </c>
      <c r="L14" s="3">
        <v>5</v>
      </c>
      <c r="M14" s="1" t="s">
        <v>32</v>
      </c>
      <c r="N14" s="2">
        <v>64</v>
      </c>
      <c r="O14" s="3">
        <v>3.6</v>
      </c>
      <c r="P14" s="2">
        <v>3</v>
      </c>
      <c r="Q14" s="3">
        <v>6.6</v>
      </c>
      <c r="S14" s="1" t="s">
        <v>178</v>
      </c>
      <c r="T14" s="19">
        <v>1</v>
      </c>
      <c r="U14" t="s">
        <v>79</v>
      </c>
      <c r="V14">
        <v>78</v>
      </c>
      <c r="W14">
        <v>16.2</v>
      </c>
      <c r="X14">
        <v>4.2</v>
      </c>
      <c r="Y14">
        <v>20.399999999999999</v>
      </c>
      <c r="AA14" s="13">
        <v>42510</v>
      </c>
      <c r="AB14" s="19">
        <v>1</v>
      </c>
      <c r="AC14" t="s">
        <v>79</v>
      </c>
      <c r="AD14" t="s">
        <v>195</v>
      </c>
      <c r="AE14">
        <v>17.2</v>
      </c>
      <c r="AF14">
        <v>2.6</v>
      </c>
      <c r="AG14">
        <v>19.8</v>
      </c>
      <c r="AI14" s="13">
        <v>42524</v>
      </c>
      <c r="AJ14" s="28">
        <v>1</v>
      </c>
      <c r="AK14" t="s">
        <v>79</v>
      </c>
      <c r="AL14">
        <v>96</v>
      </c>
      <c r="AM14">
        <v>11.5</v>
      </c>
      <c r="AN14">
        <v>2.9</v>
      </c>
      <c r="AO14">
        <v>14.4</v>
      </c>
      <c r="AQ14" s="10">
        <v>42538</v>
      </c>
      <c r="AR14" s="46">
        <v>1</v>
      </c>
      <c r="AS14" t="s">
        <v>79</v>
      </c>
      <c r="AT14" t="s">
        <v>215</v>
      </c>
      <c r="AU14">
        <v>16.600000000000001</v>
      </c>
      <c r="AV14">
        <v>4.3</v>
      </c>
      <c r="AW14">
        <v>20.9</v>
      </c>
    </row>
    <row r="15" spans="1:49" x14ac:dyDescent="0.25">
      <c r="A15" s="1" t="s">
        <v>73</v>
      </c>
      <c r="B15" t="s">
        <v>95</v>
      </c>
      <c r="C15" t="s">
        <v>96</v>
      </c>
      <c r="D15" s="3">
        <v>3</v>
      </c>
      <c r="E15" t="s">
        <v>80</v>
      </c>
      <c r="F15">
        <v>47</v>
      </c>
      <c r="G15">
        <v>6.9</v>
      </c>
      <c r="H15">
        <v>13.9</v>
      </c>
      <c r="I15">
        <v>20.8</v>
      </c>
      <c r="J15" s="1"/>
      <c r="K15" s="8" t="s">
        <v>74</v>
      </c>
      <c r="L15" s="3">
        <v>3</v>
      </c>
      <c r="M15" s="1" t="s">
        <v>80</v>
      </c>
      <c r="N15" s="2">
        <v>65</v>
      </c>
      <c r="O15" s="3">
        <v>5.2</v>
      </c>
      <c r="P15" s="2">
        <v>18.2</v>
      </c>
      <c r="Q15" s="3">
        <v>23.4</v>
      </c>
      <c r="S15" s="1" t="s">
        <v>178</v>
      </c>
      <c r="T15" s="19">
        <v>4</v>
      </c>
      <c r="U15" t="s">
        <v>31</v>
      </c>
      <c r="V15">
        <v>79</v>
      </c>
      <c r="W15">
        <v>25.3</v>
      </c>
      <c r="X15">
        <v>33.799999999999997</v>
      </c>
      <c r="Y15">
        <v>59.1</v>
      </c>
      <c r="AA15" s="13">
        <v>42510</v>
      </c>
      <c r="AB15" s="19">
        <v>4</v>
      </c>
      <c r="AC15" t="s">
        <v>31</v>
      </c>
      <c r="AD15" t="s">
        <v>196</v>
      </c>
      <c r="AE15">
        <v>11.4</v>
      </c>
      <c r="AF15">
        <v>4.4000000000000004</v>
      </c>
      <c r="AG15">
        <v>15.8</v>
      </c>
      <c r="AI15" s="13">
        <v>42524</v>
      </c>
      <c r="AJ15" s="28">
        <v>4</v>
      </c>
      <c r="AK15" t="s">
        <v>31</v>
      </c>
      <c r="AL15">
        <v>97</v>
      </c>
      <c r="AM15">
        <v>33.700000000000003</v>
      </c>
      <c r="AN15">
        <v>7.4</v>
      </c>
      <c r="AO15">
        <v>41.1</v>
      </c>
      <c r="AQ15" s="10">
        <v>42538</v>
      </c>
      <c r="AR15" s="46">
        <v>4</v>
      </c>
      <c r="AS15" t="s">
        <v>31</v>
      </c>
      <c r="AT15" t="s">
        <v>216</v>
      </c>
      <c r="AU15">
        <v>13.6</v>
      </c>
      <c r="AV15">
        <v>7.2</v>
      </c>
      <c r="AW15">
        <v>20.8</v>
      </c>
    </row>
    <row r="16" spans="1:49" x14ac:dyDescent="0.25">
      <c r="A16" s="1" t="s">
        <v>73</v>
      </c>
      <c r="B16" t="s">
        <v>95</v>
      </c>
      <c r="C16" t="s">
        <v>96</v>
      </c>
      <c r="D16" s="3">
        <v>3</v>
      </c>
      <c r="E16" t="s">
        <v>81</v>
      </c>
      <c r="F16">
        <v>48</v>
      </c>
      <c r="G16">
        <v>4.2</v>
      </c>
      <c r="H16">
        <v>1.7</v>
      </c>
      <c r="I16">
        <v>5.9</v>
      </c>
      <c r="J16" s="1"/>
      <c r="K16" s="8" t="s">
        <v>74</v>
      </c>
      <c r="L16" s="3">
        <v>3</v>
      </c>
      <c r="M16" s="1" t="s">
        <v>81</v>
      </c>
      <c r="N16" s="2">
        <v>66</v>
      </c>
      <c r="O16" s="3">
        <v>2.4</v>
      </c>
      <c r="P16" s="2">
        <v>2.4</v>
      </c>
      <c r="Q16" s="3">
        <v>4.8</v>
      </c>
      <c r="S16" s="1" t="s">
        <v>178</v>
      </c>
      <c r="T16" s="19">
        <v>4</v>
      </c>
      <c r="U16" t="s">
        <v>32</v>
      </c>
      <c r="V16">
        <v>80</v>
      </c>
      <c r="W16">
        <v>8.1999999999999993</v>
      </c>
      <c r="X16">
        <v>4.8</v>
      </c>
      <c r="Y16">
        <v>13</v>
      </c>
      <c r="AA16" s="13">
        <v>42510</v>
      </c>
      <c r="AB16" s="19">
        <v>4</v>
      </c>
      <c r="AC16" t="s">
        <v>32</v>
      </c>
      <c r="AD16" t="s">
        <v>197</v>
      </c>
      <c r="AE16">
        <v>11.7</v>
      </c>
      <c r="AF16">
        <v>3.9</v>
      </c>
      <c r="AG16">
        <v>15.6</v>
      </c>
      <c r="AI16" s="13">
        <v>42524</v>
      </c>
      <c r="AJ16" s="28">
        <v>4</v>
      </c>
      <c r="AK16" t="s">
        <v>32</v>
      </c>
      <c r="AL16">
        <v>98</v>
      </c>
      <c r="AM16">
        <v>7.2</v>
      </c>
      <c r="AN16">
        <v>3.6</v>
      </c>
      <c r="AO16">
        <v>10.8</v>
      </c>
      <c r="AQ16" s="10">
        <v>42538</v>
      </c>
      <c r="AR16" s="46">
        <v>4</v>
      </c>
      <c r="AS16" t="s">
        <v>32</v>
      </c>
      <c r="AT16" t="s">
        <v>217</v>
      </c>
      <c r="AU16">
        <v>10.7</v>
      </c>
      <c r="AV16">
        <v>4.2</v>
      </c>
      <c r="AW16">
        <v>14.9</v>
      </c>
    </row>
    <row r="17" spans="1:49" x14ac:dyDescent="0.25">
      <c r="A17" s="1" t="s">
        <v>73</v>
      </c>
      <c r="J17" s="1"/>
      <c r="K17" s="8" t="s">
        <v>74</v>
      </c>
      <c r="L17" s="3">
        <v>4</v>
      </c>
      <c r="M17" s="1" t="s">
        <v>33</v>
      </c>
      <c r="N17" s="2">
        <v>67</v>
      </c>
      <c r="O17" s="3">
        <v>10.5</v>
      </c>
      <c r="P17" s="2">
        <v>97.3</v>
      </c>
      <c r="Q17" s="3">
        <v>107.8</v>
      </c>
      <c r="S17" s="1" t="s">
        <v>178</v>
      </c>
      <c r="T17" s="19">
        <v>7</v>
      </c>
      <c r="U17" t="s">
        <v>131</v>
      </c>
      <c r="V17">
        <v>81</v>
      </c>
      <c r="W17">
        <v>5.2</v>
      </c>
      <c r="X17">
        <v>11.9</v>
      </c>
      <c r="Y17">
        <v>17.100000000000001</v>
      </c>
      <c r="AA17" s="13">
        <v>42510</v>
      </c>
      <c r="AB17" s="19">
        <v>7</v>
      </c>
      <c r="AC17" t="s">
        <v>131</v>
      </c>
      <c r="AD17" t="s">
        <v>198</v>
      </c>
      <c r="AE17">
        <v>6.2</v>
      </c>
      <c r="AF17">
        <v>4.5999999999999996</v>
      </c>
      <c r="AG17">
        <v>10.8</v>
      </c>
      <c r="AI17" s="13">
        <v>42524</v>
      </c>
      <c r="AJ17" s="28">
        <v>7</v>
      </c>
      <c r="AK17" t="s">
        <v>131</v>
      </c>
      <c r="AL17">
        <v>99</v>
      </c>
      <c r="AM17">
        <v>9.1</v>
      </c>
      <c r="AN17">
        <v>6.4</v>
      </c>
      <c r="AO17">
        <v>15.5</v>
      </c>
      <c r="AQ17" s="10">
        <v>42538</v>
      </c>
      <c r="AR17" s="46">
        <v>7</v>
      </c>
      <c r="AS17" t="s">
        <v>131</v>
      </c>
      <c r="AT17" t="s">
        <v>218</v>
      </c>
      <c r="AU17">
        <v>7.8</v>
      </c>
      <c r="AV17">
        <v>6.5</v>
      </c>
      <c r="AW17">
        <v>14.3</v>
      </c>
    </row>
    <row r="18" spans="1:49" x14ac:dyDescent="0.25">
      <c r="A18" s="1" t="s">
        <v>73</v>
      </c>
      <c r="J18" s="1"/>
      <c r="K18" s="8" t="s">
        <v>74</v>
      </c>
      <c r="L18" s="3">
        <v>4</v>
      </c>
      <c r="M18" s="1" t="s">
        <v>34</v>
      </c>
      <c r="N18" s="2">
        <v>68</v>
      </c>
      <c r="O18" s="3">
        <v>3.9</v>
      </c>
      <c r="P18" s="2">
        <v>28.6</v>
      </c>
      <c r="Q18" s="3">
        <v>32.5</v>
      </c>
      <c r="S18" s="1" t="s">
        <v>178</v>
      </c>
      <c r="T18" s="19">
        <v>7</v>
      </c>
      <c r="U18" t="s">
        <v>132</v>
      </c>
      <c r="V18">
        <v>82</v>
      </c>
      <c r="W18">
        <v>3.8</v>
      </c>
      <c r="X18">
        <v>2.9</v>
      </c>
      <c r="Y18">
        <v>6.7</v>
      </c>
      <c r="AA18" s="13">
        <v>42510</v>
      </c>
      <c r="AB18" s="19">
        <v>7</v>
      </c>
      <c r="AC18" t="s">
        <v>132</v>
      </c>
      <c r="AD18" t="s">
        <v>199</v>
      </c>
      <c r="AE18">
        <v>2.9</v>
      </c>
      <c r="AF18">
        <v>2.2999999999999998</v>
      </c>
      <c r="AG18">
        <v>5.2</v>
      </c>
      <c r="AI18" s="13">
        <v>42524</v>
      </c>
      <c r="AJ18" s="28">
        <v>7</v>
      </c>
      <c r="AK18" t="s">
        <v>132</v>
      </c>
      <c r="AL18">
        <v>100</v>
      </c>
      <c r="AM18">
        <v>2.7</v>
      </c>
      <c r="AN18">
        <v>1.4</v>
      </c>
      <c r="AO18">
        <v>4.0999999999999996</v>
      </c>
      <c r="AQ18" s="10">
        <v>42538</v>
      </c>
      <c r="AR18" s="46">
        <v>7</v>
      </c>
      <c r="AS18" t="s">
        <v>132</v>
      </c>
      <c r="AT18" t="s">
        <v>219</v>
      </c>
      <c r="AU18">
        <v>3.2</v>
      </c>
      <c r="AV18">
        <v>4.9000000000000004</v>
      </c>
      <c r="AW18">
        <v>8.1</v>
      </c>
    </row>
    <row r="19" spans="1:49" x14ac:dyDescent="0.25">
      <c r="A19" s="1" t="s">
        <v>73</v>
      </c>
      <c r="B19" t="s">
        <v>95</v>
      </c>
      <c r="C19" t="s">
        <v>96</v>
      </c>
      <c r="D19" s="3">
        <v>2</v>
      </c>
      <c r="E19" t="s">
        <v>35</v>
      </c>
      <c r="F19">
        <v>49</v>
      </c>
      <c r="G19">
        <v>6.7</v>
      </c>
      <c r="H19">
        <v>23</v>
      </c>
      <c r="I19">
        <v>29.7</v>
      </c>
      <c r="J19" s="1"/>
      <c r="K19" s="8" t="s">
        <v>74</v>
      </c>
      <c r="L19" s="3">
        <v>2</v>
      </c>
      <c r="M19" s="1" t="s">
        <v>35</v>
      </c>
      <c r="N19" s="2">
        <v>69</v>
      </c>
      <c r="O19" s="3">
        <v>22.8</v>
      </c>
      <c r="P19" s="2">
        <v>10.5</v>
      </c>
      <c r="Q19" s="3">
        <v>33.299999999999997</v>
      </c>
      <c r="S19" s="1" t="s">
        <v>178</v>
      </c>
      <c r="T19" s="19">
        <v>3</v>
      </c>
      <c r="U19" t="s">
        <v>80</v>
      </c>
      <c r="V19">
        <v>83</v>
      </c>
      <c r="W19">
        <v>16.3</v>
      </c>
      <c r="X19">
        <v>19.2</v>
      </c>
      <c r="Y19">
        <v>35.5</v>
      </c>
      <c r="AA19" s="13">
        <v>42510</v>
      </c>
      <c r="AB19" s="19">
        <v>3</v>
      </c>
      <c r="AC19" t="s">
        <v>80</v>
      </c>
      <c r="AD19" t="s">
        <v>200</v>
      </c>
      <c r="AE19">
        <v>16.100000000000001</v>
      </c>
      <c r="AF19">
        <v>13.4</v>
      </c>
      <c r="AG19">
        <v>29.5</v>
      </c>
      <c r="AI19" s="13">
        <v>42524</v>
      </c>
      <c r="AJ19" s="28">
        <v>3</v>
      </c>
      <c r="AK19" t="s">
        <v>80</v>
      </c>
      <c r="AL19">
        <v>101</v>
      </c>
      <c r="AM19">
        <v>18.399999999999999</v>
      </c>
      <c r="AN19">
        <v>22.1</v>
      </c>
      <c r="AO19">
        <v>40.5</v>
      </c>
      <c r="AQ19" s="10">
        <v>42538</v>
      </c>
      <c r="AR19" s="46">
        <v>3</v>
      </c>
      <c r="AS19" t="s">
        <v>80</v>
      </c>
      <c r="AT19" t="s">
        <v>250</v>
      </c>
      <c r="AU19">
        <v>24.7</v>
      </c>
      <c r="AV19">
        <v>12.5</v>
      </c>
      <c r="AW19">
        <v>37.200000000000003</v>
      </c>
    </row>
    <row r="20" spans="1:49" x14ac:dyDescent="0.25">
      <c r="A20" s="1" t="s">
        <v>73</v>
      </c>
      <c r="B20" t="s">
        <v>95</v>
      </c>
      <c r="C20" t="s">
        <v>96</v>
      </c>
      <c r="D20" s="3">
        <v>2</v>
      </c>
      <c r="E20" t="s">
        <v>36</v>
      </c>
      <c r="F20">
        <v>50</v>
      </c>
      <c r="G20">
        <v>4.2</v>
      </c>
      <c r="H20">
        <v>3.2</v>
      </c>
      <c r="I20">
        <v>7.4</v>
      </c>
      <c r="J20" s="1"/>
      <c r="K20" s="8" t="s">
        <v>74</v>
      </c>
      <c r="L20" s="3">
        <v>2</v>
      </c>
      <c r="M20" s="1" t="s">
        <v>36</v>
      </c>
      <c r="N20" s="2">
        <v>70</v>
      </c>
      <c r="O20" s="3">
        <v>9.1</v>
      </c>
      <c r="P20" s="2">
        <v>3.8</v>
      </c>
      <c r="Q20" s="3">
        <v>12.9</v>
      </c>
      <c r="S20" s="1" t="s">
        <v>178</v>
      </c>
      <c r="T20" s="19">
        <v>3</v>
      </c>
      <c r="U20" t="s">
        <v>81</v>
      </c>
      <c r="V20">
        <v>84</v>
      </c>
      <c r="W20">
        <v>6.7</v>
      </c>
      <c r="X20">
        <v>4.2</v>
      </c>
      <c r="Y20">
        <v>10.9</v>
      </c>
      <c r="AA20" s="13">
        <v>42510</v>
      </c>
      <c r="AB20" s="19">
        <v>3</v>
      </c>
      <c r="AC20" t="s">
        <v>81</v>
      </c>
      <c r="AD20" t="s">
        <v>201</v>
      </c>
      <c r="AE20">
        <v>5.7</v>
      </c>
      <c r="AF20">
        <v>4.0999999999999996</v>
      </c>
      <c r="AG20">
        <v>9.8000000000000007</v>
      </c>
      <c r="AI20" s="13">
        <v>42524</v>
      </c>
      <c r="AJ20" s="28">
        <v>3</v>
      </c>
      <c r="AK20" t="s">
        <v>81</v>
      </c>
      <c r="AL20">
        <v>102</v>
      </c>
      <c r="AM20">
        <v>5</v>
      </c>
      <c r="AN20">
        <v>2.1</v>
      </c>
      <c r="AO20">
        <v>7.1</v>
      </c>
      <c r="AQ20" s="10">
        <v>42538</v>
      </c>
      <c r="AR20" s="46">
        <v>3</v>
      </c>
      <c r="AS20" t="s">
        <v>81</v>
      </c>
      <c r="AT20" t="s">
        <v>251</v>
      </c>
      <c r="AU20">
        <v>10.6</v>
      </c>
      <c r="AV20">
        <v>6.9</v>
      </c>
      <c r="AW20">
        <v>17.5</v>
      </c>
    </row>
    <row r="21" spans="1:49" x14ac:dyDescent="0.25">
      <c r="A21" s="1" t="s">
        <v>73</v>
      </c>
      <c r="B21" s="1"/>
      <c r="C21" s="1"/>
      <c r="D21" s="1"/>
      <c r="E21" s="1"/>
      <c r="F21" s="1"/>
      <c r="G21" s="1"/>
      <c r="H21" s="1"/>
      <c r="I21" s="1"/>
      <c r="J21" s="1"/>
      <c r="K21" s="8" t="s">
        <v>74</v>
      </c>
      <c r="L21" s="3">
        <v>1</v>
      </c>
      <c r="M21" s="1" t="s">
        <v>53</v>
      </c>
      <c r="N21" s="2">
        <v>71</v>
      </c>
      <c r="O21" s="3">
        <v>15.9</v>
      </c>
      <c r="P21" s="2">
        <v>10.4</v>
      </c>
      <c r="Q21" s="3">
        <v>26.3</v>
      </c>
      <c r="S21" s="1" t="s">
        <v>178</v>
      </c>
      <c r="T21" s="19">
        <v>4</v>
      </c>
      <c r="U21" t="s">
        <v>33</v>
      </c>
      <c r="V21">
        <v>85</v>
      </c>
      <c r="W21">
        <v>23</v>
      </c>
      <c r="X21">
        <v>76.900000000000006</v>
      </c>
      <c r="Y21">
        <v>99.9</v>
      </c>
      <c r="AA21" s="13">
        <v>42510</v>
      </c>
      <c r="AB21" s="19">
        <v>4</v>
      </c>
      <c r="AC21" t="s">
        <v>33</v>
      </c>
      <c r="AD21" t="s">
        <v>202</v>
      </c>
      <c r="AE21">
        <v>16.899999999999999</v>
      </c>
      <c r="AF21">
        <v>5.6</v>
      </c>
      <c r="AG21">
        <v>22.5</v>
      </c>
      <c r="AI21" s="13">
        <v>42524</v>
      </c>
      <c r="AJ21" s="28">
        <v>4</v>
      </c>
      <c r="AK21" t="s">
        <v>33</v>
      </c>
      <c r="AL21">
        <v>103</v>
      </c>
      <c r="AM21">
        <v>22.1</v>
      </c>
      <c r="AN21">
        <v>4.5999999999999996</v>
      </c>
      <c r="AO21">
        <v>26.7</v>
      </c>
      <c r="AQ21" s="10">
        <v>42538</v>
      </c>
      <c r="AR21" s="46">
        <v>4</v>
      </c>
      <c r="AS21" t="s">
        <v>33</v>
      </c>
      <c r="AT21" t="s">
        <v>252</v>
      </c>
      <c r="AU21">
        <v>25.3</v>
      </c>
      <c r="AV21">
        <v>4.9000000000000004</v>
      </c>
      <c r="AW21">
        <v>30.2</v>
      </c>
    </row>
    <row r="22" spans="1:49" x14ac:dyDescent="0.25">
      <c r="A22" s="1" t="s">
        <v>73</v>
      </c>
      <c r="B22" s="1"/>
      <c r="C22" s="1"/>
      <c r="D22" s="1"/>
      <c r="E22" s="1"/>
      <c r="F22" s="1"/>
      <c r="G22" s="1"/>
      <c r="H22" s="1"/>
      <c r="I22" s="1"/>
      <c r="J22" s="1"/>
      <c r="K22" s="8" t="s">
        <v>74</v>
      </c>
      <c r="L22" s="3">
        <v>1</v>
      </c>
      <c r="M22" s="1" t="s">
        <v>54</v>
      </c>
      <c r="N22" s="2">
        <v>72</v>
      </c>
      <c r="O22" s="3">
        <v>10.7</v>
      </c>
      <c r="P22" s="2">
        <v>5.6</v>
      </c>
      <c r="Q22" s="3">
        <v>16.3</v>
      </c>
      <c r="S22" s="1" t="s">
        <v>178</v>
      </c>
      <c r="T22" s="19">
        <v>4</v>
      </c>
      <c r="U22" t="s">
        <v>34</v>
      </c>
      <c r="V22">
        <v>86</v>
      </c>
      <c r="W22">
        <v>8.6999999999999993</v>
      </c>
      <c r="X22">
        <v>6.7</v>
      </c>
      <c r="Y22">
        <v>15.4</v>
      </c>
      <c r="AA22" s="13">
        <v>42510</v>
      </c>
      <c r="AB22" s="19">
        <v>4</v>
      </c>
      <c r="AC22" t="s">
        <v>34</v>
      </c>
      <c r="AD22" t="s">
        <v>203</v>
      </c>
      <c r="AE22">
        <v>12.3</v>
      </c>
      <c r="AF22">
        <v>2.6</v>
      </c>
      <c r="AG22">
        <v>14.9</v>
      </c>
      <c r="AI22" s="13">
        <v>42524</v>
      </c>
      <c r="AJ22" s="28">
        <v>4</v>
      </c>
      <c r="AK22" t="s">
        <v>34</v>
      </c>
      <c r="AL22">
        <v>104</v>
      </c>
      <c r="AM22">
        <v>7</v>
      </c>
      <c r="AN22">
        <v>2.2000000000000002</v>
      </c>
      <c r="AO22">
        <v>9.1999999999999993</v>
      </c>
      <c r="AQ22" s="10">
        <v>42538</v>
      </c>
      <c r="AR22" s="46">
        <v>4</v>
      </c>
      <c r="AS22" t="s">
        <v>34</v>
      </c>
      <c r="AT22" t="s">
        <v>253</v>
      </c>
      <c r="AU22">
        <v>8.1999999999999993</v>
      </c>
      <c r="AV22">
        <v>5.4</v>
      </c>
      <c r="AW22">
        <v>13.6</v>
      </c>
    </row>
    <row r="23" spans="1:49" x14ac:dyDescent="0.25">
      <c r="B23" s="1"/>
      <c r="C23" s="1"/>
      <c r="D23" s="1"/>
      <c r="E23" s="1"/>
      <c r="F23" s="1"/>
      <c r="G23" s="1"/>
      <c r="H23" s="1"/>
      <c r="S23" s="1" t="s">
        <v>178</v>
      </c>
      <c r="T23" s="19">
        <v>2</v>
      </c>
      <c r="U23" t="s">
        <v>35</v>
      </c>
      <c r="V23">
        <v>87</v>
      </c>
      <c r="W23">
        <v>29.4</v>
      </c>
      <c r="X23">
        <v>7.9</v>
      </c>
      <c r="Y23">
        <v>37.299999999999997</v>
      </c>
      <c r="AA23" s="13">
        <v>42510</v>
      </c>
      <c r="AB23" s="19">
        <v>2</v>
      </c>
      <c r="AC23" t="s">
        <v>35</v>
      </c>
      <c r="AD23" t="s">
        <v>204</v>
      </c>
      <c r="AE23">
        <v>7.2</v>
      </c>
      <c r="AF23">
        <v>3.9</v>
      </c>
      <c r="AG23">
        <v>11.1</v>
      </c>
      <c r="AI23" s="13">
        <v>42524</v>
      </c>
      <c r="AJ23" s="28">
        <v>2</v>
      </c>
      <c r="AK23" t="s">
        <v>35</v>
      </c>
      <c r="AL23">
        <v>105</v>
      </c>
      <c r="AM23">
        <v>16.399999999999999</v>
      </c>
      <c r="AN23">
        <v>5.7</v>
      </c>
      <c r="AO23">
        <v>22.1</v>
      </c>
      <c r="AQ23" s="10">
        <v>42538</v>
      </c>
      <c r="AR23" s="46">
        <v>2</v>
      </c>
      <c r="AS23" t="s">
        <v>35</v>
      </c>
      <c r="AT23" t="s">
        <v>254</v>
      </c>
      <c r="AU23">
        <v>19.399999999999999</v>
      </c>
      <c r="AV23">
        <v>7</v>
      </c>
      <c r="AW23">
        <v>26.4</v>
      </c>
    </row>
    <row r="24" spans="1:49" x14ac:dyDescent="0.25">
      <c r="B24" s="1"/>
      <c r="C24" s="1"/>
      <c r="D24" s="1"/>
      <c r="E24" s="1"/>
      <c r="F24" s="1"/>
      <c r="G24" s="1"/>
      <c r="H24" s="1"/>
      <c r="S24" s="1" t="s">
        <v>178</v>
      </c>
      <c r="T24" s="19">
        <v>2</v>
      </c>
      <c r="U24" t="s">
        <v>36</v>
      </c>
      <c r="V24">
        <v>88</v>
      </c>
      <c r="W24">
        <v>12.6</v>
      </c>
      <c r="X24">
        <v>3.7</v>
      </c>
      <c r="Y24">
        <v>16.3</v>
      </c>
      <c r="AA24" s="13">
        <v>42510</v>
      </c>
      <c r="AB24" s="19">
        <v>2</v>
      </c>
      <c r="AC24" t="s">
        <v>36</v>
      </c>
      <c r="AD24" t="s">
        <v>205</v>
      </c>
      <c r="AE24">
        <v>7.6</v>
      </c>
      <c r="AF24">
        <v>2.7</v>
      </c>
      <c r="AG24">
        <v>10.3</v>
      </c>
      <c r="AI24" s="13">
        <v>42524</v>
      </c>
      <c r="AJ24" s="28">
        <v>2</v>
      </c>
      <c r="AK24" t="s">
        <v>36</v>
      </c>
      <c r="AL24">
        <v>106</v>
      </c>
      <c r="AM24">
        <v>10.1</v>
      </c>
      <c r="AN24">
        <v>1.4</v>
      </c>
      <c r="AO24">
        <v>11.5</v>
      </c>
      <c r="AQ24" s="10">
        <v>42538</v>
      </c>
      <c r="AR24" s="46">
        <v>2</v>
      </c>
      <c r="AS24" t="s">
        <v>36</v>
      </c>
      <c r="AT24" t="s">
        <v>255</v>
      </c>
      <c r="AU24">
        <v>10.5</v>
      </c>
      <c r="AV24">
        <v>7.4</v>
      </c>
      <c r="AW24">
        <v>17.899999999999999</v>
      </c>
    </row>
    <row r="25" spans="1:49" x14ac:dyDescent="0.25">
      <c r="B25" s="1"/>
      <c r="C25" s="1"/>
      <c r="D25" s="1"/>
      <c r="E25" s="1"/>
      <c r="F25" s="1"/>
      <c r="G25" s="1"/>
      <c r="H25" s="1"/>
      <c r="S25" s="1" t="s">
        <v>178</v>
      </c>
      <c r="T25" s="19">
        <v>6</v>
      </c>
      <c r="U25" t="s">
        <v>135</v>
      </c>
      <c r="V25">
        <v>89</v>
      </c>
      <c r="W25">
        <v>5.0999999999999996</v>
      </c>
      <c r="X25">
        <v>7.5</v>
      </c>
      <c r="Y25">
        <v>12.6</v>
      </c>
      <c r="AA25" s="13">
        <v>42510</v>
      </c>
      <c r="AB25" s="19">
        <v>6</v>
      </c>
      <c r="AC25" t="s">
        <v>135</v>
      </c>
      <c r="AD25" t="s">
        <v>206</v>
      </c>
      <c r="AE25">
        <v>7.3</v>
      </c>
      <c r="AF25">
        <v>4.5999999999999996</v>
      </c>
      <c r="AG25">
        <v>11.9</v>
      </c>
      <c r="AI25" s="13">
        <v>42524</v>
      </c>
      <c r="AJ25" s="28">
        <v>6</v>
      </c>
      <c r="AK25" t="s">
        <v>135</v>
      </c>
      <c r="AL25">
        <v>107</v>
      </c>
      <c r="AM25">
        <v>7.4</v>
      </c>
      <c r="AN25">
        <v>4</v>
      </c>
      <c r="AO25">
        <v>11.4</v>
      </c>
      <c r="AQ25" s="10">
        <v>42538</v>
      </c>
      <c r="AR25" s="46">
        <v>6</v>
      </c>
      <c r="AS25" t="s">
        <v>135</v>
      </c>
      <c r="AT25" t="s">
        <v>256</v>
      </c>
      <c r="AU25">
        <v>12.6</v>
      </c>
      <c r="AV25">
        <v>11.5</v>
      </c>
      <c r="AW25">
        <v>24.1</v>
      </c>
    </row>
    <row r="26" spans="1:49" x14ac:dyDescent="0.25">
      <c r="B26" s="1"/>
      <c r="C26" s="1"/>
      <c r="D26" s="1"/>
      <c r="E26" s="1"/>
      <c r="F26" s="1"/>
      <c r="G26" s="1"/>
      <c r="H26" s="1"/>
      <c r="S26" s="1" t="s">
        <v>178</v>
      </c>
      <c r="T26" s="19">
        <v>6</v>
      </c>
      <c r="U26" t="s">
        <v>136</v>
      </c>
      <c r="V26">
        <v>90</v>
      </c>
      <c r="W26">
        <v>4</v>
      </c>
      <c r="X26">
        <v>3.3</v>
      </c>
      <c r="Y26">
        <v>7.3</v>
      </c>
      <c r="AA26" s="13">
        <v>42510</v>
      </c>
      <c r="AB26" s="19">
        <v>6</v>
      </c>
      <c r="AC26" t="s">
        <v>136</v>
      </c>
      <c r="AD26" t="s">
        <v>207</v>
      </c>
      <c r="AE26">
        <v>4.8</v>
      </c>
      <c r="AF26">
        <v>2.9</v>
      </c>
      <c r="AG26">
        <v>7.7</v>
      </c>
      <c r="AI26" s="13">
        <v>42524</v>
      </c>
      <c r="AJ26" s="28">
        <v>6</v>
      </c>
      <c r="AK26" t="s">
        <v>136</v>
      </c>
      <c r="AL26">
        <v>108</v>
      </c>
      <c r="AM26">
        <v>12.6</v>
      </c>
      <c r="AN26">
        <v>3.1</v>
      </c>
      <c r="AO26">
        <v>15.7</v>
      </c>
      <c r="AQ26" s="10">
        <v>42538</v>
      </c>
      <c r="AR26" s="46">
        <v>6</v>
      </c>
      <c r="AS26" t="s">
        <v>136</v>
      </c>
      <c r="AT26" t="s">
        <v>257</v>
      </c>
      <c r="AU26">
        <v>6.3</v>
      </c>
      <c r="AV26">
        <v>6.5</v>
      </c>
      <c r="AW26">
        <v>12.8</v>
      </c>
    </row>
    <row r="27" spans="1:49" x14ac:dyDescent="0.25">
      <c r="B27" s="1"/>
      <c r="C27" s="1"/>
      <c r="D27" s="1"/>
      <c r="E27" s="1"/>
      <c r="F27" s="1"/>
      <c r="G27" s="1"/>
      <c r="H27" s="1"/>
      <c r="S27" s="1" t="s">
        <v>178</v>
      </c>
      <c r="T27" s="19">
        <v>1</v>
      </c>
      <c r="U27" t="s">
        <v>53</v>
      </c>
      <c r="V27">
        <v>91</v>
      </c>
      <c r="W27">
        <v>26.2</v>
      </c>
      <c r="X27">
        <v>13.4</v>
      </c>
      <c r="Y27">
        <v>39.6</v>
      </c>
      <c r="AA27" s="13">
        <v>42510</v>
      </c>
      <c r="AB27" s="19">
        <v>1</v>
      </c>
      <c r="AC27" t="s">
        <v>53</v>
      </c>
      <c r="AD27" t="s">
        <v>208</v>
      </c>
      <c r="AE27">
        <v>16.7</v>
      </c>
      <c r="AF27">
        <v>4.3</v>
      </c>
      <c r="AG27">
        <v>21</v>
      </c>
      <c r="AI27" s="13">
        <v>42524</v>
      </c>
      <c r="AJ27" s="28">
        <v>1</v>
      </c>
      <c r="AK27" t="s">
        <v>53</v>
      </c>
      <c r="AL27">
        <v>109</v>
      </c>
      <c r="AM27">
        <v>16.2</v>
      </c>
      <c r="AN27">
        <v>5.6</v>
      </c>
      <c r="AO27">
        <v>21.8</v>
      </c>
      <c r="AQ27" s="10">
        <v>42538</v>
      </c>
      <c r="AR27" s="46">
        <v>1</v>
      </c>
      <c r="AS27" t="s">
        <v>53</v>
      </c>
      <c r="AT27" t="s">
        <v>258</v>
      </c>
      <c r="AU27">
        <v>8.5</v>
      </c>
      <c r="AV27">
        <v>6.4</v>
      </c>
      <c r="AW27">
        <v>14.9</v>
      </c>
    </row>
    <row r="28" spans="1:49" x14ac:dyDescent="0.25">
      <c r="B28" s="1"/>
      <c r="C28" s="1"/>
      <c r="D28" s="1"/>
      <c r="E28" s="1"/>
      <c r="F28" s="1"/>
      <c r="G28" s="1"/>
      <c r="H28" s="1"/>
      <c r="S28" s="1" t="s">
        <v>178</v>
      </c>
      <c r="T28" s="19">
        <v>1</v>
      </c>
      <c r="U28" t="s">
        <v>54</v>
      </c>
      <c r="V28">
        <v>92</v>
      </c>
      <c r="W28">
        <v>19.8</v>
      </c>
      <c r="X28">
        <v>5.0999999999999996</v>
      </c>
      <c r="Y28">
        <v>24.9</v>
      </c>
      <c r="AA28" s="13">
        <v>42510</v>
      </c>
      <c r="AB28" s="19">
        <v>1</v>
      </c>
      <c r="AC28" t="s">
        <v>54</v>
      </c>
      <c r="AD28" t="s">
        <v>209</v>
      </c>
      <c r="AE28">
        <v>9.4</v>
      </c>
      <c r="AF28">
        <v>4.7</v>
      </c>
      <c r="AG28">
        <v>14.1</v>
      </c>
      <c r="AI28" s="13">
        <v>42524</v>
      </c>
      <c r="AJ28" s="28">
        <v>1</v>
      </c>
      <c r="AK28" t="s">
        <v>54</v>
      </c>
      <c r="AL28">
        <v>110</v>
      </c>
      <c r="AM28">
        <v>12.9</v>
      </c>
      <c r="AN28">
        <v>4.0999999999999996</v>
      </c>
      <c r="AO28">
        <v>17</v>
      </c>
      <c r="AQ28" s="10">
        <v>42538</v>
      </c>
      <c r="AR28" s="46">
        <v>1</v>
      </c>
      <c r="AS28" t="s">
        <v>54</v>
      </c>
      <c r="AT28" t="s">
        <v>259</v>
      </c>
      <c r="AU28">
        <v>9.6999999999999993</v>
      </c>
      <c r="AV28">
        <v>5.4</v>
      </c>
      <c r="AW28">
        <v>15.1</v>
      </c>
    </row>
    <row r="29" spans="1:49" x14ac:dyDescent="0.25">
      <c r="B29" s="1"/>
      <c r="C29" s="1"/>
      <c r="D29" s="1"/>
      <c r="E29" s="1"/>
      <c r="F29" s="1"/>
      <c r="G29" s="1"/>
      <c r="H29" s="1"/>
    </row>
    <row r="30" spans="1:49" x14ac:dyDescent="0.25">
      <c r="B30" s="1"/>
      <c r="C30" s="1"/>
      <c r="D30" s="1"/>
      <c r="E30" s="1"/>
      <c r="F30" s="1"/>
      <c r="G30" s="1"/>
      <c r="H30" s="1"/>
      <c r="AA30" t="s">
        <v>354</v>
      </c>
    </row>
    <row r="31" spans="1:49" x14ac:dyDescent="0.25">
      <c r="B31" s="1"/>
      <c r="C31" s="1"/>
      <c r="D31" s="1"/>
      <c r="E31" t="s">
        <v>92</v>
      </c>
      <c r="F31" t="s">
        <v>93</v>
      </c>
      <c r="G31" t="s">
        <v>94</v>
      </c>
      <c r="H31" t="s">
        <v>61</v>
      </c>
      <c r="N31" t="s">
        <v>92</v>
      </c>
      <c r="O31" t="s">
        <v>93</v>
      </c>
      <c r="P31" t="s">
        <v>94</v>
      </c>
      <c r="Q31" s="28" t="s">
        <v>61</v>
      </c>
      <c r="V31" t="s">
        <v>92</v>
      </c>
      <c r="W31" t="s">
        <v>93</v>
      </c>
      <c r="X31" t="s">
        <v>94</v>
      </c>
      <c r="Y31" t="s">
        <v>61</v>
      </c>
      <c r="AD31" t="s">
        <v>92</v>
      </c>
      <c r="AE31" t="s">
        <v>93</v>
      </c>
      <c r="AF31" t="s">
        <v>94</v>
      </c>
      <c r="AG31" t="s">
        <v>61</v>
      </c>
      <c r="AL31" t="s">
        <v>92</v>
      </c>
      <c r="AM31" t="s">
        <v>93</v>
      </c>
      <c r="AN31" t="s">
        <v>94</v>
      </c>
      <c r="AO31" t="s">
        <v>61</v>
      </c>
      <c r="AT31" t="s">
        <v>92</v>
      </c>
      <c r="AU31" t="s">
        <v>93</v>
      </c>
      <c r="AV31" t="s">
        <v>94</v>
      </c>
      <c r="AW31" t="s">
        <v>61</v>
      </c>
    </row>
    <row r="32" spans="1:49" x14ac:dyDescent="0.25">
      <c r="B32" s="1"/>
      <c r="C32" s="1"/>
      <c r="D32" s="1"/>
      <c r="E32" s="1"/>
      <c r="F32" s="1"/>
      <c r="G32" s="1"/>
      <c r="H32" s="1"/>
      <c r="Q32" s="28"/>
    </row>
    <row r="33" spans="2:49" x14ac:dyDescent="0.25">
      <c r="B33" s="9">
        <v>101202</v>
      </c>
      <c r="C33">
        <v>3</v>
      </c>
      <c r="D33" t="s">
        <v>88</v>
      </c>
      <c r="E33">
        <f>AVERAGE(G5:G6,G15:G16)*8</f>
        <v>40.4</v>
      </c>
      <c r="F33">
        <f>AVERAGE(H5:H6,H15:H16)*8</f>
        <v>65.600000000000009</v>
      </c>
      <c r="G33">
        <f>AVERAGE(I5:I6,I15:I16)*8</f>
        <v>106</v>
      </c>
      <c r="H33" s="7">
        <f>100*F33/G33</f>
        <v>61.8867924528302</v>
      </c>
      <c r="L33">
        <v>1</v>
      </c>
      <c r="M33" t="s">
        <v>49</v>
      </c>
      <c r="N33">
        <f>AVERAGE(O11:O12,O21:O22)*8</f>
        <v>99.6</v>
      </c>
      <c r="O33">
        <f t="shared" ref="O33:P33" si="0">AVERAGE(P11:P12,P21:P22)*8</f>
        <v>61</v>
      </c>
      <c r="P33">
        <f t="shared" si="0"/>
        <v>160.6</v>
      </c>
      <c r="Q33" s="5">
        <f>100*O33/P33</f>
        <v>37.982565379825658</v>
      </c>
      <c r="T33">
        <v>1</v>
      </c>
      <c r="U33" t="s">
        <v>49</v>
      </c>
      <c r="V33">
        <f>AVERAGE(W13:W14,W27:W28)*8</f>
        <v>164.6</v>
      </c>
      <c r="W33">
        <f>AVERAGE(X13:X14,X27:X28)*8</f>
        <v>62.8</v>
      </c>
      <c r="X33">
        <f>AVERAGE(Y13:Y14,Y27:Y28)*8</f>
        <v>227.40000000000003</v>
      </c>
      <c r="Y33" s="5">
        <f t="shared" ref="Y33:Y36" si="1">100*W33/X33</f>
        <v>27.616534740545291</v>
      </c>
      <c r="AB33">
        <v>1</v>
      </c>
      <c r="AC33" t="s">
        <v>49</v>
      </c>
      <c r="AD33">
        <f>AVERAGE(AE13:AE14,AE27:AE28)*8</f>
        <v>106.2</v>
      </c>
      <c r="AE33">
        <f>AVERAGE(AF13:AF14,AF27:AF28)*8</f>
        <v>31.4</v>
      </c>
      <c r="AF33">
        <f>AVERAGE(AG13:AG14,AG27:AG28)*8</f>
        <v>137.6</v>
      </c>
      <c r="AG33" s="5">
        <f t="shared" ref="AG33:AG36" si="2">100*AE33/AF33</f>
        <v>22.819767441860467</v>
      </c>
      <c r="AJ33">
        <v>1</v>
      </c>
      <c r="AK33" t="s">
        <v>49</v>
      </c>
      <c r="AL33">
        <f>AVERAGE(AM13:AM14,AM27:AM28)*8</f>
        <v>136.60000000000002</v>
      </c>
      <c r="AM33">
        <f>AVERAGE(AN13:AN14,AN27:AN28)*8</f>
        <v>37.4</v>
      </c>
      <c r="AN33">
        <f>AVERAGE(AO13:AO14,AO27:AO28)*8</f>
        <v>174</v>
      </c>
      <c r="AO33" s="5">
        <f t="shared" ref="AO33:AO36" si="3">100*AM33/AN33</f>
        <v>21.494252873563219</v>
      </c>
      <c r="AR33">
        <v>1</v>
      </c>
      <c r="AS33" t="s">
        <v>49</v>
      </c>
      <c r="AT33">
        <f>AVERAGE(AU13:AU14,AU27:AU28)*8</f>
        <v>109.20000000000002</v>
      </c>
      <c r="AU33">
        <f>AVERAGE(AV13:AV14,AV27:AV28)*8</f>
        <v>43</v>
      </c>
      <c r="AV33">
        <f>AVERAGE(AW13:AW14,AW27:AW28)*8</f>
        <v>152.19999999999999</v>
      </c>
      <c r="AW33" s="5">
        <f t="shared" ref="AW33:AW36" si="4">100*AU33/AV33</f>
        <v>28.252299605781868</v>
      </c>
    </row>
    <row r="34" spans="2:49" x14ac:dyDescent="0.25">
      <c r="B34">
        <v>102</v>
      </c>
      <c r="C34">
        <v>7</v>
      </c>
      <c r="D34" t="s">
        <v>0</v>
      </c>
      <c r="E34">
        <f>AVERAGE(G7:G8)*8</f>
        <v>35.6</v>
      </c>
      <c r="F34">
        <f>AVERAGE(H7:H8)*8</f>
        <v>20.399999999999999</v>
      </c>
      <c r="G34">
        <f>AVERAGE(I7:I8)*8</f>
        <v>56</v>
      </c>
      <c r="H34" s="7">
        <f>100*F34/G34</f>
        <v>36.428571428571423</v>
      </c>
      <c r="L34">
        <v>2</v>
      </c>
      <c r="M34" t="s">
        <v>89</v>
      </c>
      <c r="N34">
        <f>AVERAGE(O9:O10,O19:O20)*8</f>
        <v>108.00000000000001</v>
      </c>
      <c r="O34">
        <f t="shared" ref="O34:P34" si="5">AVERAGE(P9:P10,P19:P20)*8</f>
        <v>85.799999999999983</v>
      </c>
      <c r="P34">
        <f t="shared" si="5"/>
        <v>193.8</v>
      </c>
      <c r="Q34" s="5">
        <f>100*O34/P34</f>
        <v>44.272445820433425</v>
      </c>
      <c r="T34">
        <v>2</v>
      </c>
      <c r="U34" t="s">
        <v>89</v>
      </c>
      <c r="V34">
        <f>AVERAGE(W11:W12,W23:W24)*8</f>
        <v>141.39999999999998</v>
      </c>
      <c r="W34">
        <f>AVERAGE(X11:X12,X23:X24)*8</f>
        <v>86.600000000000009</v>
      </c>
      <c r="X34">
        <f>AVERAGE(Y11:Y12,Y23:Y24)*8</f>
        <v>227.99999999999997</v>
      </c>
      <c r="Y34" s="5">
        <f t="shared" si="1"/>
        <v>37.982456140350884</v>
      </c>
      <c r="AB34">
        <v>2</v>
      </c>
      <c r="AC34" t="s">
        <v>89</v>
      </c>
      <c r="AD34">
        <f>AVERAGE(AE11:AE12,AE23:AE24)*8</f>
        <v>76.399999999999991</v>
      </c>
      <c r="AE34">
        <f>AVERAGE(AF11:AF12,AF23:AF24)*8</f>
        <v>23.6</v>
      </c>
      <c r="AF34">
        <f>AVERAGE(AG11:AG12,AG23:AG24)*8</f>
        <v>100</v>
      </c>
      <c r="AG34" s="5">
        <f t="shared" si="2"/>
        <v>23.6</v>
      </c>
      <c r="AJ34">
        <v>2</v>
      </c>
      <c r="AK34" t="s">
        <v>89</v>
      </c>
      <c r="AL34">
        <f>AVERAGE(AM11:AM12,AM23:AM24)*8</f>
        <v>109.2</v>
      </c>
      <c r="AM34">
        <f>AVERAGE(AN11:AN12,AN23:AN24)*8</f>
        <v>29.000000000000004</v>
      </c>
      <c r="AN34">
        <f>AVERAGE(AO11:AO12,AO23:AO24)*8</f>
        <v>138.19999999999999</v>
      </c>
      <c r="AO34" s="5">
        <f t="shared" si="3"/>
        <v>20.984081041968167</v>
      </c>
      <c r="AR34">
        <v>2</v>
      </c>
      <c r="AS34" t="s">
        <v>89</v>
      </c>
      <c r="AT34">
        <f>AVERAGE(AU11:AU12,AU23:AU24)*8</f>
        <v>119.8</v>
      </c>
      <c r="AU34">
        <f>AVERAGE(AV11:AV12,AV23:AV24)*8</f>
        <v>51</v>
      </c>
      <c r="AV34">
        <f>AVERAGE(AW11:AW12,AW23:AW24)*8</f>
        <v>170.8</v>
      </c>
      <c r="AW34" s="5">
        <f t="shared" si="4"/>
        <v>29.859484777517562</v>
      </c>
    </row>
    <row r="35" spans="2:49" x14ac:dyDescent="0.25">
      <c r="B35">
        <v>105</v>
      </c>
      <c r="C35">
        <v>1</v>
      </c>
      <c r="D35" t="s">
        <v>49</v>
      </c>
      <c r="E35">
        <f>AVERAGE(G11:G12)*8</f>
        <v>37.200000000000003</v>
      </c>
      <c r="F35">
        <f>AVERAGE(H11:H12)*8</f>
        <v>81.600000000000009</v>
      </c>
      <c r="G35">
        <f>AVERAGE(I11:I12)*8</f>
        <v>118.80000000000001</v>
      </c>
      <c r="H35" s="7">
        <f t="shared" ref="H35:H37" si="6">100*F35/G35</f>
        <v>68.686868686868692</v>
      </c>
      <c r="L35">
        <v>3</v>
      </c>
      <c r="M35" t="s">
        <v>111</v>
      </c>
      <c r="N35">
        <f>AVERAGE(O5:O6,O15:O16)*8</f>
        <v>47.8</v>
      </c>
      <c r="O35">
        <f t="shared" ref="O35:P35" si="7">AVERAGE(P5:P6,P15:P16)*8</f>
        <v>59.599999999999994</v>
      </c>
      <c r="P35">
        <f t="shared" si="7"/>
        <v>107.39999999999999</v>
      </c>
      <c r="Q35" s="5">
        <f>100*O35/P35</f>
        <v>55.493482309124765</v>
      </c>
      <c r="T35">
        <v>3</v>
      </c>
      <c r="U35" t="s">
        <v>111</v>
      </c>
      <c r="V35">
        <f>AVERAGE(W5:W6,W19:W20)*8</f>
        <v>85.200000000000017</v>
      </c>
      <c r="W35">
        <f>AVERAGE(X5:X6,X19:X20)*8</f>
        <v>64.600000000000009</v>
      </c>
      <c r="X35">
        <f>AVERAGE(Y5:Y6,Y19:Y20)*8</f>
        <v>149.80000000000001</v>
      </c>
      <c r="Y35" s="5">
        <f t="shared" si="1"/>
        <v>43.1241655540721</v>
      </c>
      <c r="AB35">
        <v>3</v>
      </c>
      <c r="AC35" t="s">
        <v>111</v>
      </c>
      <c r="AD35">
        <f>AVERAGE(AE5:AE6,AE19:AE20)*8</f>
        <v>78.400000000000006</v>
      </c>
      <c r="AE35">
        <f>AVERAGE(AF5:AF6,AF19:AF20)*8</f>
        <v>44.400000000000006</v>
      </c>
      <c r="AF35">
        <f>AVERAGE(AG5:AG6,AG19:AG20)*8</f>
        <v>122.80000000000001</v>
      </c>
      <c r="AG35" s="5">
        <f t="shared" si="2"/>
        <v>36.156351791530952</v>
      </c>
      <c r="AJ35">
        <v>3</v>
      </c>
      <c r="AK35" t="s">
        <v>111</v>
      </c>
      <c r="AL35">
        <f>AVERAGE(AM5:AM6,AM19:AM20)*8</f>
        <v>84.8</v>
      </c>
      <c r="AM35">
        <f>AVERAGE(AN5:AN6,AN19:AN20)*8</f>
        <v>63.2</v>
      </c>
      <c r="AN35">
        <f>AVERAGE(AO5:AO6,AO19:AO20)*8</f>
        <v>148</v>
      </c>
      <c r="AO35" s="5">
        <f t="shared" si="3"/>
        <v>42.702702702702702</v>
      </c>
      <c r="AR35">
        <v>3</v>
      </c>
      <c r="AS35" t="s">
        <v>111</v>
      </c>
      <c r="AT35">
        <f>AVERAGE(AU5:AU6,AU19:AU20)*8</f>
        <v>113.2</v>
      </c>
      <c r="AU35">
        <f>AVERAGE(AV5:AV6,AV19:AV20)*8</f>
        <v>55.8</v>
      </c>
      <c r="AV35">
        <f>AVERAGE(AW5:AW6,AW19:AW20)*8</f>
        <v>169</v>
      </c>
      <c r="AW35" s="5">
        <f t="shared" si="4"/>
        <v>33.017751479289942</v>
      </c>
    </row>
    <row r="36" spans="2:49" x14ac:dyDescent="0.25">
      <c r="B36">
        <v>205</v>
      </c>
      <c r="C36">
        <v>2</v>
      </c>
      <c r="D36" t="s">
        <v>89</v>
      </c>
      <c r="E36">
        <f>AVERAGE(G19:G20)*8</f>
        <v>43.6</v>
      </c>
      <c r="F36">
        <f>AVERAGE(H19:H20)*8</f>
        <v>104.8</v>
      </c>
      <c r="G36">
        <f>AVERAGE(I19:I20)*8</f>
        <v>148.4</v>
      </c>
      <c r="H36" s="7">
        <f t="shared" si="6"/>
        <v>70.619946091644209</v>
      </c>
      <c r="L36">
        <v>4</v>
      </c>
      <c r="M36" t="s">
        <v>90</v>
      </c>
      <c r="N36">
        <f>AVERAGE(O13:O14)*8</f>
        <v>49.6</v>
      </c>
      <c r="O36">
        <f t="shared" ref="O36:P36" si="8">AVERAGE(P13:P14)*8</f>
        <v>186.8</v>
      </c>
      <c r="P36">
        <f t="shared" si="8"/>
        <v>236.4</v>
      </c>
      <c r="Q36" s="5">
        <f>100*O36/P36</f>
        <v>79.018612521150587</v>
      </c>
      <c r="T36">
        <v>4</v>
      </c>
      <c r="U36" t="s">
        <v>90</v>
      </c>
      <c r="V36">
        <f>AVERAGE(W15:W16,W21:W22)*8</f>
        <v>130.4</v>
      </c>
      <c r="W36">
        <f>AVERAGE(X15:X16,X21:X22)*8</f>
        <v>244.4</v>
      </c>
      <c r="X36">
        <f>AVERAGE(Y15:Y16,Y21:Y22)*8</f>
        <v>374.8</v>
      </c>
      <c r="Y36" s="5">
        <f t="shared" si="1"/>
        <v>65.208110992529342</v>
      </c>
      <c r="AB36">
        <v>4</v>
      </c>
      <c r="AC36" t="s">
        <v>90</v>
      </c>
      <c r="AD36">
        <f>AVERAGE(AE15:AE16,AE21:AE22)*8</f>
        <v>104.6</v>
      </c>
      <c r="AE36">
        <f>AVERAGE(AF15:AF16,AF21:AF22)*8</f>
        <v>33</v>
      </c>
      <c r="AF36">
        <f>AVERAGE(AG15:AG16,AG21:AG22)*8</f>
        <v>137.6</v>
      </c>
      <c r="AG36" s="5">
        <f t="shared" si="2"/>
        <v>23.982558139534884</v>
      </c>
      <c r="AJ36">
        <v>4</v>
      </c>
      <c r="AK36" t="s">
        <v>90</v>
      </c>
      <c r="AL36">
        <f>AVERAGE(AM15:AM16,AM21:AM22)*8</f>
        <v>140</v>
      </c>
      <c r="AM36">
        <f>AVERAGE(AN15:AN16,AN21:AN22)*8</f>
        <v>35.6</v>
      </c>
      <c r="AN36">
        <f>AVERAGE(AO15:AO16,AO21:AO22)*8</f>
        <v>175.60000000000002</v>
      </c>
      <c r="AO36" s="5">
        <f t="shared" si="3"/>
        <v>20.273348519362184</v>
      </c>
      <c r="AR36">
        <v>4</v>
      </c>
      <c r="AS36" t="s">
        <v>90</v>
      </c>
      <c r="AT36">
        <f>AVERAGE(AU15:AU16,AU21:AU22)*8</f>
        <v>115.6</v>
      </c>
      <c r="AU36">
        <f>AVERAGE(AV15:AV16,AV21:AV22)*8</f>
        <v>43.400000000000006</v>
      </c>
      <c r="AV36">
        <f>AVERAGE(AW15:AW16,AW21:AW22)*8</f>
        <v>159</v>
      </c>
      <c r="AW36" s="5">
        <f t="shared" si="4"/>
        <v>27.295597484276737</v>
      </c>
    </row>
    <row r="37" spans="2:49" x14ac:dyDescent="0.25">
      <c r="D37" t="s">
        <v>112</v>
      </c>
      <c r="E37">
        <f>AVERAGE(E35:E36)</f>
        <v>40.400000000000006</v>
      </c>
      <c r="F37">
        <f t="shared" ref="F37:G37" si="9">AVERAGE(F35:F36)</f>
        <v>93.2</v>
      </c>
      <c r="G37">
        <f t="shared" si="9"/>
        <v>133.60000000000002</v>
      </c>
      <c r="H37" s="7">
        <f t="shared" si="6"/>
        <v>69.760479041916156</v>
      </c>
      <c r="L37">
        <v>6</v>
      </c>
      <c r="M37" t="s">
        <v>152</v>
      </c>
      <c r="Q37" s="28"/>
      <c r="T37">
        <v>6</v>
      </c>
      <c r="U37" t="s">
        <v>152</v>
      </c>
      <c r="V37">
        <f>AVERAGE(W9:W10,W25:W26)*8</f>
        <v>63.599999999999994</v>
      </c>
      <c r="W37">
        <f t="shared" ref="W37:X37" si="10">AVERAGE(X9:X10,X25:X26)*8</f>
        <v>90.8</v>
      </c>
      <c r="X37">
        <f t="shared" si="10"/>
        <v>154.4</v>
      </c>
      <c r="Y37" s="5">
        <f>100*W37/X37</f>
        <v>58.80829015544041</v>
      </c>
      <c r="AB37">
        <v>6</v>
      </c>
      <c r="AC37" t="s">
        <v>152</v>
      </c>
      <c r="AD37">
        <f>AVERAGE(AE9:AE10,AE25:AE26)*8</f>
        <v>54.6</v>
      </c>
      <c r="AE37">
        <f>AVERAGE(AF9:AF10,AF25:AF26)*8</f>
        <v>32.799999999999997</v>
      </c>
      <c r="AF37">
        <f>AVERAGE(AG9:AG10,AG25:AG26)*8</f>
        <v>87.4</v>
      </c>
      <c r="AG37" s="5">
        <f>100*AE37/AF37</f>
        <v>37.52860411899313</v>
      </c>
      <c r="AJ37">
        <v>6</v>
      </c>
      <c r="AK37" t="s">
        <v>152</v>
      </c>
      <c r="AL37">
        <f>AVERAGE(AM9:AM10,AM25:AM26)*8</f>
        <v>80.8</v>
      </c>
      <c r="AM37">
        <f>AVERAGE(AN9:AN10,AN25:AN26)*8</f>
        <v>25.4</v>
      </c>
      <c r="AN37">
        <f>AVERAGE(AO9:AO10,AO25:AO26)*8</f>
        <v>106.19999999999999</v>
      </c>
      <c r="AO37" s="5">
        <f>100*AM37/AN37</f>
        <v>23.917137476459512</v>
      </c>
      <c r="AR37">
        <v>6</v>
      </c>
      <c r="AS37" t="s">
        <v>152</v>
      </c>
      <c r="AT37">
        <f>AVERAGE(AU9:AU10,AU25:AU26)*8</f>
        <v>104.2</v>
      </c>
      <c r="AU37">
        <f>AVERAGE(AV9:AV10,AV25:AV26)*8</f>
        <v>86.199999999999989</v>
      </c>
      <c r="AV37">
        <f>AVERAGE(AW9:AW10,AW25:AW26)*8</f>
        <v>190.4</v>
      </c>
      <c r="AW37" s="5">
        <f>100*AU37/AV37</f>
        <v>45.273109243697469</v>
      </c>
    </row>
    <row r="38" spans="2:49" x14ac:dyDescent="0.25">
      <c r="L38">
        <v>7</v>
      </c>
      <c r="M38" t="s">
        <v>0</v>
      </c>
      <c r="N38">
        <f>AVERAGE(O7:O8)*8</f>
        <v>27.200000000000003</v>
      </c>
      <c r="O38">
        <f t="shared" ref="O38:P38" si="11">AVERAGE(P7:P8)*8</f>
        <v>36</v>
      </c>
      <c r="P38">
        <f t="shared" si="11"/>
        <v>63.2</v>
      </c>
      <c r="Q38" s="5">
        <f>100*O38/P38</f>
        <v>56.962025316455694</v>
      </c>
      <c r="T38">
        <v>7</v>
      </c>
      <c r="U38" t="s">
        <v>0</v>
      </c>
      <c r="V38">
        <f>AVERAGE(W7:W8,W17:W18)*8</f>
        <v>39.4</v>
      </c>
      <c r="W38">
        <f t="shared" ref="W38:X38" si="12">AVERAGE(X7:X8,X17:X18)*8</f>
        <v>40.799999999999997</v>
      </c>
      <c r="X38">
        <f t="shared" si="12"/>
        <v>80.2</v>
      </c>
      <c r="Y38" s="5">
        <f>100*W38/X38</f>
        <v>50.872817955112211</v>
      </c>
      <c r="AB38">
        <v>7</v>
      </c>
      <c r="AC38" t="s">
        <v>0</v>
      </c>
      <c r="AD38">
        <f>AVERAGE(AE7:AE8,AE17:AE18)*8</f>
        <v>41.599999999999994</v>
      </c>
      <c r="AE38">
        <f>AVERAGE(AF7:AF8,AF17:AF18)*8</f>
        <v>28.200000000000003</v>
      </c>
      <c r="AF38">
        <f>AVERAGE(AG7:AG8,AG17:AG18)*8</f>
        <v>69.8</v>
      </c>
      <c r="AG38" s="5">
        <f>100*AE38/AF38</f>
        <v>40.401146131805163</v>
      </c>
      <c r="AJ38">
        <v>7</v>
      </c>
      <c r="AK38" t="s">
        <v>0</v>
      </c>
      <c r="AL38">
        <f>AVERAGE(AM7:AM8,AM17:AM18)*8</f>
        <v>59.199999999999996</v>
      </c>
      <c r="AM38">
        <f>AVERAGE(AN7:AN8,AN17:AN18)*8</f>
        <v>31.000000000000004</v>
      </c>
      <c r="AN38">
        <f>AVERAGE(AO7:AO8,AO17:AO18)*8</f>
        <v>90.2</v>
      </c>
      <c r="AO38" s="5">
        <f>100*AM38/AN38</f>
        <v>34.368070953436813</v>
      </c>
      <c r="AR38">
        <v>7</v>
      </c>
      <c r="AS38" t="s">
        <v>0</v>
      </c>
      <c r="AT38">
        <f>AVERAGE(AU7:AU8,AU17:AU18)*8</f>
        <v>47</v>
      </c>
      <c r="AU38">
        <f>AVERAGE(AV7:AV8,AV17:AV18)*8</f>
        <v>38.6</v>
      </c>
      <c r="AV38">
        <f>AVERAGE(AW7:AW8,AW17:AW18)*8</f>
        <v>85.600000000000009</v>
      </c>
      <c r="AW38" s="5">
        <f>100*AU38/AV38</f>
        <v>45.09345794392523</v>
      </c>
    </row>
    <row r="40" spans="2:49" x14ac:dyDescent="0.25">
      <c r="T40" s="48" t="s">
        <v>446</v>
      </c>
    </row>
    <row r="42" spans="2:49" x14ac:dyDescent="0.25">
      <c r="B42">
        <v>1</v>
      </c>
      <c r="C42" t="s">
        <v>49</v>
      </c>
      <c r="E42">
        <v>101</v>
      </c>
      <c r="F42">
        <v>3</v>
      </c>
    </row>
    <row r="43" spans="2:49" x14ac:dyDescent="0.25">
      <c r="B43">
        <v>2</v>
      </c>
      <c r="C43" t="s">
        <v>89</v>
      </c>
      <c r="E43">
        <v>102</v>
      </c>
      <c r="F43">
        <v>7</v>
      </c>
    </row>
    <row r="44" spans="2:49" x14ac:dyDescent="0.25">
      <c r="B44">
        <v>3</v>
      </c>
      <c r="C44" t="s">
        <v>111</v>
      </c>
      <c r="E44">
        <v>103</v>
      </c>
      <c r="F44">
        <v>6</v>
      </c>
    </row>
    <row r="45" spans="2:49" x14ac:dyDescent="0.25">
      <c r="B45">
        <v>4</v>
      </c>
      <c r="C45" t="s">
        <v>90</v>
      </c>
      <c r="E45">
        <v>104</v>
      </c>
      <c r="F45">
        <v>2</v>
      </c>
    </row>
    <row r="46" spans="2:49" x14ac:dyDescent="0.25">
      <c r="B46">
        <v>5</v>
      </c>
      <c r="C46" t="s">
        <v>91</v>
      </c>
      <c r="E46">
        <v>105</v>
      </c>
      <c r="F46">
        <v>1</v>
      </c>
    </row>
    <row r="47" spans="2:49" x14ac:dyDescent="0.25">
      <c r="B47">
        <v>6</v>
      </c>
      <c r="C47" t="s">
        <v>152</v>
      </c>
      <c r="E47">
        <v>106</v>
      </c>
      <c r="F47">
        <v>5</v>
      </c>
    </row>
    <row r="48" spans="2:49" x14ac:dyDescent="0.25">
      <c r="B48">
        <v>7</v>
      </c>
      <c r="C48" t="s">
        <v>148</v>
      </c>
      <c r="E48">
        <v>107</v>
      </c>
      <c r="F48">
        <v>4</v>
      </c>
    </row>
    <row r="49" spans="5:6" x14ac:dyDescent="0.25">
      <c r="E49">
        <v>201</v>
      </c>
      <c r="F49">
        <v>7</v>
      </c>
    </row>
    <row r="50" spans="5:6" x14ac:dyDescent="0.25">
      <c r="E50">
        <v>202</v>
      </c>
      <c r="F50">
        <v>3</v>
      </c>
    </row>
    <row r="51" spans="5:6" x14ac:dyDescent="0.25">
      <c r="E51">
        <v>203</v>
      </c>
      <c r="F51">
        <v>5</v>
      </c>
    </row>
    <row r="52" spans="5:6" x14ac:dyDescent="0.25">
      <c r="E52">
        <v>204</v>
      </c>
      <c r="F52">
        <v>4</v>
      </c>
    </row>
    <row r="53" spans="5:6" x14ac:dyDescent="0.25">
      <c r="E53">
        <v>205</v>
      </c>
      <c r="F53">
        <v>2</v>
      </c>
    </row>
    <row r="54" spans="5:6" x14ac:dyDescent="0.25">
      <c r="E54">
        <v>206</v>
      </c>
      <c r="F54">
        <v>6</v>
      </c>
    </row>
    <row r="55" spans="5:6" x14ac:dyDescent="0.25">
      <c r="E55">
        <v>207</v>
      </c>
      <c r="F55">
        <v>1</v>
      </c>
    </row>
  </sheetData>
  <sortState ref="L33:Q38">
    <sortCondition ref="L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78"/>
  <sheetViews>
    <sheetView zoomScale="115" zoomScaleNormal="115" workbookViewId="0">
      <selection activeCell="E1" sqref="E1"/>
    </sheetView>
  </sheetViews>
  <sheetFormatPr defaultRowHeight="15" x14ac:dyDescent="0.25"/>
  <cols>
    <col min="2" max="2" width="11.42578125" customWidth="1"/>
    <col min="9" max="9" width="9.7109375" bestFit="1" customWidth="1"/>
    <col min="10" max="10" width="10.7109375" bestFit="1" customWidth="1"/>
    <col min="19" max="19" width="10.85546875" customWidth="1"/>
    <col min="26" max="26" width="9.7109375" bestFit="1" customWidth="1"/>
    <col min="29" max="29" width="10.42578125" customWidth="1"/>
    <col min="58" max="58" width="9.7109375" bestFit="1" customWidth="1"/>
  </cols>
  <sheetData>
    <row r="2" spans="2:64" x14ac:dyDescent="0.25">
      <c r="B2" t="s">
        <v>186</v>
      </c>
      <c r="J2" t="s">
        <v>184</v>
      </c>
      <c r="R2" t="s">
        <v>185</v>
      </c>
      <c r="Z2" t="s">
        <v>137</v>
      </c>
      <c r="AH2" t="s">
        <v>187</v>
      </c>
      <c r="AP2" t="s">
        <v>220</v>
      </c>
      <c r="AX2" t="s">
        <v>310</v>
      </c>
      <c r="BF2" t="s">
        <v>442</v>
      </c>
    </row>
    <row r="3" spans="2:64" x14ac:dyDescent="0.25">
      <c r="B3" t="s">
        <v>100</v>
      </c>
      <c r="C3" s="20" t="s">
        <v>149</v>
      </c>
      <c r="D3" t="s">
        <v>98</v>
      </c>
      <c r="E3" t="s">
        <v>86</v>
      </c>
      <c r="F3" t="s">
        <v>59</v>
      </c>
      <c r="G3" t="s">
        <v>60</v>
      </c>
      <c r="H3" t="s">
        <v>39</v>
      </c>
      <c r="J3" t="s">
        <v>100</v>
      </c>
      <c r="K3" s="23" t="s">
        <v>149</v>
      </c>
      <c r="L3" t="s">
        <v>98</v>
      </c>
      <c r="M3" t="s">
        <v>86</v>
      </c>
      <c r="N3" t="s">
        <v>59</v>
      </c>
      <c r="O3" t="s">
        <v>60</v>
      </c>
      <c r="P3" t="s">
        <v>39</v>
      </c>
      <c r="R3" t="s">
        <v>100</v>
      </c>
      <c r="S3" s="20" t="s">
        <v>149</v>
      </c>
      <c r="T3" t="s">
        <v>98</v>
      </c>
      <c r="U3" t="s">
        <v>86</v>
      </c>
      <c r="V3" t="s">
        <v>59</v>
      </c>
      <c r="W3" t="s">
        <v>60</v>
      </c>
      <c r="X3" t="s">
        <v>39</v>
      </c>
      <c r="Z3" t="s">
        <v>100</v>
      </c>
      <c r="AA3" s="20" t="s">
        <v>149</v>
      </c>
      <c r="AB3" t="s">
        <v>98</v>
      </c>
      <c r="AC3" t="s">
        <v>86</v>
      </c>
      <c r="AD3" t="s">
        <v>59</v>
      </c>
      <c r="AE3" t="s">
        <v>60</v>
      </c>
      <c r="AF3" t="s">
        <v>39</v>
      </c>
      <c r="AH3" t="s">
        <v>100</v>
      </c>
      <c r="AI3" s="20" t="s">
        <v>149</v>
      </c>
      <c r="AJ3" t="s">
        <v>98</v>
      </c>
      <c r="AK3" t="s">
        <v>86</v>
      </c>
      <c r="AL3" t="s">
        <v>59</v>
      </c>
      <c r="AM3" t="s">
        <v>60</v>
      </c>
      <c r="AN3" t="s">
        <v>39</v>
      </c>
      <c r="AP3" t="s">
        <v>100</v>
      </c>
      <c r="AQ3" s="21" t="s">
        <v>149</v>
      </c>
      <c r="AR3" t="s">
        <v>98</v>
      </c>
      <c r="AS3" t="s">
        <v>86</v>
      </c>
      <c r="AT3" t="s">
        <v>59</v>
      </c>
      <c r="AU3" t="s">
        <v>60</v>
      </c>
      <c r="AV3" t="s">
        <v>39</v>
      </c>
      <c r="AX3" t="s">
        <v>100</v>
      </c>
      <c r="AY3" s="39" t="s">
        <v>149</v>
      </c>
      <c r="AZ3" t="s">
        <v>98</v>
      </c>
      <c r="BA3" t="s">
        <v>86</v>
      </c>
      <c r="BB3" t="s">
        <v>59</v>
      </c>
      <c r="BC3" t="s">
        <v>60</v>
      </c>
      <c r="BD3" t="s">
        <v>39</v>
      </c>
      <c r="BF3" t="s">
        <v>100</v>
      </c>
      <c r="BG3" s="46" t="s">
        <v>149</v>
      </c>
      <c r="BH3" t="s">
        <v>98</v>
      </c>
      <c r="BI3" t="s">
        <v>86</v>
      </c>
      <c r="BJ3" t="s">
        <v>59</v>
      </c>
      <c r="BK3" t="s">
        <v>60</v>
      </c>
      <c r="BL3" t="s">
        <v>39</v>
      </c>
    </row>
    <row r="4" spans="2:64" x14ac:dyDescent="0.25">
      <c r="C4" s="20"/>
      <c r="K4" s="24"/>
      <c r="AA4" s="20"/>
      <c r="AI4" s="20"/>
    </row>
    <row r="5" spans="2:64" x14ac:dyDescent="0.25">
      <c r="B5" s="10">
        <v>42320</v>
      </c>
      <c r="C5" s="23">
        <v>7</v>
      </c>
      <c r="D5" t="s">
        <v>17</v>
      </c>
      <c r="E5">
        <v>31</v>
      </c>
      <c r="F5">
        <v>11.3</v>
      </c>
      <c r="G5">
        <v>0.4</v>
      </c>
      <c r="H5">
        <v>11.8</v>
      </c>
      <c r="J5" s="11">
        <v>42429</v>
      </c>
      <c r="K5" s="25">
        <v>2</v>
      </c>
      <c r="L5" s="1" t="s">
        <v>7</v>
      </c>
      <c r="M5" s="2">
        <v>11</v>
      </c>
      <c r="N5" s="3">
        <v>19.3</v>
      </c>
      <c r="O5" s="3">
        <v>9.8000000000000007</v>
      </c>
      <c r="P5" s="3">
        <v>29.1</v>
      </c>
      <c r="R5" t="s">
        <v>102</v>
      </c>
      <c r="S5" s="23">
        <v>2</v>
      </c>
      <c r="T5" t="s">
        <v>103</v>
      </c>
      <c r="U5">
        <v>19</v>
      </c>
      <c r="V5">
        <v>49</v>
      </c>
      <c r="W5">
        <v>8.3000000000000007</v>
      </c>
      <c r="X5">
        <v>57.3</v>
      </c>
      <c r="Z5" s="13">
        <v>42489</v>
      </c>
      <c r="AA5" s="20">
        <v>6</v>
      </c>
      <c r="AB5" t="s">
        <v>138</v>
      </c>
      <c r="AC5" s="26">
        <v>30</v>
      </c>
      <c r="AD5">
        <v>3.7</v>
      </c>
      <c r="AE5">
        <v>2</v>
      </c>
      <c r="AF5">
        <v>5.7</v>
      </c>
      <c r="AH5" t="s">
        <v>179</v>
      </c>
      <c r="AI5" s="20">
        <v>6</v>
      </c>
      <c r="AJ5" t="s">
        <v>138</v>
      </c>
      <c r="AK5" s="2">
        <v>94</v>
      </c>
      <c r="AL5">
        <v>14.9</v>
      </c>
      <c r="AM5">
        <v>16.5</v>
      </c>
      <c r="AN5">
        <v>31.4</v>
      </c>
      <c r="AP5" t="s">
        <v>191</v>
      </c>
      <c r="AQ5" s="21">
        <v>6</v>
      </c>
      <c r="AR5" t="s">
        <v>138</v>
      </c>
      <c r="AS5" t="s">
        <v>192</v>
      </c>
      <c r="AT5">
        <v>8.5</v>
      </c>
      <c r="AU5">
        <v>7.9</v>
      </c>
      <c r="AV5">
        <v>16.399999999999999</v>
      </c>
      <c r="AX5" t="s">
        <v>384</v>
      </c>
      <c r="AY5" s="39">
        <v>6</v>
      </c>
      <c r="AZ5" t="s">
        <v>138</v>
      </c>
      <c r="BA5" t="s">
        <v>356</v>
      </c>
      <c r="BB5">
        <v>14.2</v>
      </c>
      <c r="BC5">
        <v>19</v>
      </c>
      <c r="BD5">
        <v>33.200000000000003</v>
      </c>
      <c r="BF5" s="29">
        <v>42544</v>
      </c>
      <c r="BG5" s="46">
        <v>6</v>
      </c>
      <c r="BH5" t="s">
        <v>138</v>
      </c>
      <c r="BI5" t="s">
        <v>312</v>
      </c>
      <c r="BJ5">
        <v>21.5</v>
      </c>
      <c r="BK5">
        <v>9.1</v>
      </c>
      <c r="BL5">
        <v>30.6</v>
      </c>
    </row>
    <row r="6" spans="2:64" x14ac:dyDescent="0.25">
      <c r="B6" s="10">
        <v>42320</v>
      </c>
      <c r="C6" s="23">
        <v>7</v>
      </c>
      <c r="D6" t="s">
        <v>18</v>
      </c>
      <c r="E6">
        <v>32</v>
      </c>
      <c r="F6">
        <v>6.2</v>
      </c>
      <c r="G6">
        <v>2.4</v>
      </c>
      <c r="H6">
        <v>8.6</v>
      </c>
      <c r="J6" s="12">
        <v>42429</v>
      </c>
      <c r="K6" s="25">
        <v>2</v>
      </c>
      <c r="L6" s="1" t="s">
        <v>8</v>
      </c>
      <c r="M6" s="2">
        <v>12</v>
      </c>
      <c r="N6" s="3">
        <v>8.3000000000000007</v>
      </c>
      <c r="O6" s="3">
        <v>3.4</v>
      </c>
      <c r="P6" s="3">
        <v>11.7</v>
      </c>
      <c r="R6" t="s">
        <v>102</v>
      </c>
      <c r="S6" s="23">
        <v>2</v>
      </c>
      <c r="T6" t="s">
        <v>104</v>
      </c>
      <c r="U6">
        <v>20</v>
      </c>
      <c r="V6">
        <v>18.5</v>
      </c>
      <c r="W6">
        <v>2.2000000000000002</v>
      </c>
      <c r="X6">
        <v>20.7</v>
      </c>
      <c r="Z6" s="13">
        <v>42489</v>
      </c>
      <c r="AA6" s="20">
        <v>6</v>
      </c>
      <c r="AB6" t="s">
        <v>139</v>
      </c>
      <c r="AC6" s="26">
        <v>31</v>
      </c>
      <c r="AD6">
        <v>7.4</v>
      </c>
      <c r="AE6">
        <v>2.2999999999999998</v>
      </c>
      <c r="AF6">
        <v>9.6999999999999993</v>
      </c>
      <c r="AH6" t="s">
        <v>179</v>
      </c>
      <c r="AI6" s="20">
        <v>6</v>
      </c>
      <c r="AJ6" t="s">
        <v>139</v>
      </c>
      <c r="AK6" s="2">
        <v>95</v>
      </c>
      <c r="AL6">
        <v>2.7</v>
      </c>
      <c r="AM6">
        <v>21.3</v>
      </c>
      <c r="AN6">
        <v>24</v>
      </c>
      <c r="AP6" t="s">
        <v>191</v>
      </c>
      <c r="AQ6" s="21">
        <v>6</v>
      </c>
      <c r="AR6" t="s">
        <v>139</v>
      </c>
      <c r="AS6" t="s">
        <v>193</v>
      </c>
      <c r="AT6">
        <v>7.4</v>
      </c>
      <c r="AU6">
        <v>16.100000000000001</v>
      </c>
      <c r="AV6">
        <v>23.5</v>
      </c>
      <c r="AX6" t="s">
        <v>384</v>
      </c>
      <c r="AY6" s="39">
        <v>6</v>
      </c>
      <c r="AZ6" t="s">
        <v>139</v>
      </c>
      <c r="BA6" t="s">
        <v>357</v>
      </c>
      <c r="BB6">
        <v>13</v>
      </c>
      <c r="BC6">
        <v>29.8</v>
      </c>
      <c r="BD6">
        <v>42.8</v>
      </c>
      <c r="BF6" s="29">
        <v>42544</v>
      </c>
      <c r="BG6" s="46">
        <v>6</v>
      </c>
      <c r="BH6" t="s">
        <v>139</v>
      </c>
      <c r="BI6" t="s">
        <v>313</v>
      </c>
      <c r="BJ6">
        <v>8.3000000000000007</v>
      </c>
      <c r="BK6">
        <v>19.399999999999999</v>
      </c>
      <c r="BL6">
        <v>27.7</v>
      </c>
    </row>
    <row r="7" spans="2:64" x14ac:dyDescent="0.25">
      <c r="B7" s="10">
        <v>42320</v>
      </c>
      <c r="C7" s="23">
        <v>3</v>
      </c>
      <c r="D7" t="s">
        <v>19</v>
      </c>
      <c r="E7">
        <v>33</v>
      </c>
      <c r="F7">
        <v>12.5</v>
      </c>
      <c r="G7">
        <v>24</v>
      </c>
      <c r="H7">
        <v>36.5</v>
      </c>
      <c r="J7" s="12">
        <v>42429</v>
      </c>
      <c r="K7" s="25">
        <v>7</v>
      </c>
      <c r="L7" s="1" t="s">
        <v>9</v>
      </c>
      <c r="M7" s="2">
        <v>13</v>
      </c>
      <c r="N7" s="3">
        <v>5.2</v>
      </c>
      <c r="O7" s="3">
        <v>1.4</v>
      </c>
      <c r="P7" s="3">
        <v>6.6</v>
      </c>
      <c r="R7" t="s">
        <v>102</v>
      </c>
      <c r="S7" s="23">
        <v>5</v>
      </c>
      <c r="T7" t="s">
        <v>105</v>
      </c>
      <c r="U7">
        <v>21</v>
      </c>
      <c r="V7">
        <v>10.4</v>
      </c>
      <c r="W7">
        <v>52.9</v>
      </c>
      <c r="X7">
        <v>63.3</v>
      </c>
      <c r="Z7" s="13">
        <v>42489</v>
      </c>
      <c r="AA7" s="20">
        <v>2</v>
      </c>
      <c r="AB7" t="s">
        <v>103</v>
      </c>
      <c r="AC7" s="26">
        <v>32</v>
      </c>
      <c r="AD7">
        <v>19.2</v>
      </c>
      <c r="AE7">
        <v>3.7</v>
      </c>
      <c r="AF7">
        <v>22.9</v>
      </c>
      <c r="AH7" t="s">
        <v>179</v>
      </c>
      <c r="AI7" s="20">
        <v>2</v>
      </c>
      <c r="AJ7" t="s">
        <v>103</v>
      </c>
      <c r="AK7" s="2">
        <v>96</v>
      </c>
      <c r="AL7">
        <v>25.6</v>
      </c>
      <c r="AM7">
        <v>14.2</v>
      </c>
      <c r="AN7">
        <v>39.799999999999997</v>
      </c>
      <c r="AP7" t="s">
        <v>191</v>
      </c>
      <c r="AQ7" s="21">
        <v>2</v>
      </c>
      <c r="AR7" t="s">
        <v>103</v>
      </c>
      <c r="AS7" t="s">
        <v>194</v>
      </c>
      <c r="AT7">
        <v>32.4</v>
      </c>
      <c r="AU7">
        <v>8.4</v>
      </c>
      <c r="AV7">
        <v>40.799999999999997</v>
      </c>
      <c r="AX7" t="s">
        <v>384</v>
      </c>
      <c r="AY7" s="39">
        <v>2</v>
      </c>
      <c r="AZ7" t="s">
        <v>103</v>
      </c>
      <c r="BA7" t="s">
        <v>358</v>
      </c>
      <c r="BB7">
        <v>40.299999999999997</v>
      </c>
      <c r="BC7">
        <v>16.7</v>
      </c>
      <c r="BD7">
        <v>57</v>
      </c>
      <c r="BF7" s="29">
        <v>42544</v>
      </c>
      <c r="BG7" s="46">
        <v>2</v>
      </c>
      <c r="BH7" t="s">
        <v>103</v>
      </c>
      <c r="BI7" t="s">
        <v>314</v>
      </c>
      <c r="BJ7">
        <v>29.2</v>
      </c>
      <c r="BK7">
        <v>13</v>
      </c>
      <c r="BL7">
        <v>42.2</v>
      </c>
    </row>
    <row r="8" spans="2:64" x14ac:dyDescent="0.25">
      <c r="B8" s="10">
        <v>42320</v>
      </c>
      <c r="C8" s="23">
        <v>3</v>
      </c>
      <c r="D8" t="s">
        <v>20</v>
      </c>
      <c r="E8">
        <v>34</v>
      </c>
      <c r="F8">
        <v>7.8</v>
      </c>
      <c r="G8">
        <v>8</v>
      </c>
      <c r="H8">
        <v>15.8</v>
      </c>
      <c r="J8" s="12">
        <v>42429</v>
      </c>
      <c r="K8" s="25">
        <v>7</v>
      </c>
      <c r="L8" s="1" t="s">
        <v>10</v>
      </c>
      <c r="M8" s="2">
        <v>14</v>
      </c>
      <c r="N8" s="3">
        <v>2.2000000000000002</v>
      </c>
      <c r="O8" s="3">
        <v>0.8</v>
      </c>
      <c r="P8" s="3">
        <v>3</v>
      </c>
      <c r="R8" t="s">
        <v>102</v>
      </c>
      <c r="S8" s="23">
        <v>5</v>
      </c>
      <c r="T8" t="s">
        <v>106</v>
      </c>
      <c r="U8">
        <v>22</v>
      </c>
      <c r="V8">
        <v>4.0999999999999996</v>
      </c>
      <c r="W8">
        <v>6.4</v>
      </c>
      <c r="X8">
        <v>10.5</v>
      </c>
      <c r="Z8" s="13">
        <v>42489</v>
      </c>
      <c r="AA8" s="20">
        <v>2</v>
      </c>
      <c r="AB8" t="s">
        <v>104</v>
      </c>
      <c r="AC8" s="26">
        <v>33</v>
      </c>
      <c r="AD8">
        <v>14.1</v>
      </c>
      <c r="AE8">
        <v>2.9</v>
      </c>
      <c r="AF8">
        <v>17</v>
      </c>
      <c r="AH8" t="s">
        <v>179</v>
      </c>
      <c r="AI8" s="20">
        <v>2</v>
      </c>
      <c r="AJ8" t="s">
        <v>104</v>
      </c>
      <c r="AK8" s="2">
        <v>97</v>
      </c>
      <c r="AL8">
        <v>18.2</v>
      </c>
      <c r="AM8">
        <v>19.399999999999999</v>
      </c>
      <c r="AN8">
        <v>37.6</v>
      </c>
      <c r="AP8" t="s">
        <v>191</v>
      </c>
      <c r="AQ8" s="21">
        <v>2</v>
      </c>
      <c r="AR8" t="s">
        <v>104</v>
      </c>
      <c r="AS8" t="s">
        <v>195</v>
      </c>
      <c r="AT8">
        <v>23.2</v>
      </c>
      <c r="AU8">
        <v>11.1</v>
      </c>
      <c r="AV8">
        <v>34.299999999999997</v>
      </c>
      <c r="AX8" t="s">
        <v>384</v>
      </c>
      <c r="AY8" s="39">
        <v>2</v>
      </c>
      <c r="AZ8" t="s">
        <v>104</v>
      </c>
      <c r="BA8" t="s">
        <v>359</v>
      </c>
      <c r="BB8">
        <v>29.2</v>
      </c>
      <c r="BC8">
        <v>14.2</v>
      </c>
      <c r="BD8">
        <v>43.4</v>
      </c>
      <c r="BF8" s="29">
        <v>42544</v>
      </c>
      <c r="BG8" s="46">
        <v>2</v>
      </c>
      <c r="BH8" t="s">
        <v>104</v>
      </c>
      <c r="BI8" t="s">
        <v>315</v>
      </c>
      <c r="BJ8">
        <v>10.8</v>
      </c>
      <c r="BK8">
        <v>14.2</v>
      </c>
      <c r="BL8">
        <v>25</v>
      </c>
    </row>
    <row r="9" spans="2:64" x14ac:dyDescent="0.25">
      <c r="B9" s="10">
        <v>42320</v>
      </c>
      <c r="C9" s="23">
        <v>1</v>
      </c>
      <c r="D9" t="s">
        <v>21</v>
      </c>
      <c r="E9">
        <v>35</v>
      </c>
      <c r="F9">
        <v>10.4</v>
      </c>
      <c r="G9">
        <v>47.2</v>
      </c>
      <c r="H9">
        <v>57.6</v>
      </c>
      <c r="J9" s="12">
        <v>42429</v>
      </c>
      <c r="K9" s="25">
        <v>1</v>
      </c>
      <c r="L9" s="1" t="s">
        <v>11</v>
      </c>
      <c r="M9" s="2">
        <v>15</v>
      </c>
      <c r="N9" s="3">
        <v>17.600000000000001</v>
      </c>
      <c r="O9" s="3">
        <v>14.9</v>
      </c>
      <c r="P9" s="3">
        <v>32.5</v>
      </c>
      <c r="R9" t="s">
        <v>102</v>
      </c>
      <c r="S9" s="23">
        <v>7</v>
      </c>
      <c r="T9" t="s">
        <v>17</v>
      </c>
      <c r="U9">
        <v>23</v>
      </c>
      <c r="V9">
        <v>7.7</v>
      </c>
      <c r="W9">
        <v>2.4</v>
      </c>
      <c r="X9">
        <v>10.1</v>
      </c>
      <c r="Z9" s="13">
        <v>42489</v>
      </c>
      <c r="AA9" s="20">
        <v>5</v>
      </c>
      <c r="AB9" t="s">
        <v>105</v>
      </c>
      <c r="AC9" s="26">
        <v>34</v>
      </c>
      <c r="AD9">
        <v>16.2</v>
      </c>
      <c r="AE9">
        <v>20.399999999999999</v>
      </c>
      <c r="AF9">
        <v>36.6</v>
      </c>
      <c r="AH9" t="s">
        <v>179</v>
      </c>
      <c r="AI9" s="20">
        <v>5</v>
      </c>
      <c r="AJ9" t="s">
        <v>105</v>
      </c>
      <c r="AK9" s="2">
        <v>98</v>
      </c>
      <c r="AL9">
        <v>42.8</v>
      </c>
      <c r="AM9">
        <v>65.5</v>
      </c>
      <c r="AN9">
        <v>108.3</v>
      </c>
      <c r="AP9" t="s">
        <v>191</v>
      </c>
      <c r="AQ9" s="21">
        <v>5</v>
      </c>
      <c r="AR9" t="s">
        <v>105</v>
      </c>
      <c r="AS9" t="s">
        <v>196</v>
      </c>
      <c r="AT9">
        <v>36.799999999999997</v>
      </c>
      <c r="AU9">
        <v>10</v>
      </c>
      <c r="AV9">
        <v>46.8</v>
      </c>
      <c r="AX9" t="s">
        <v>384</v>
      </c>
      <c r="AY9" s="39">
        <v>5</v>
      </c>
      <c r="AZ9" t="s">
        <v>105</v>
      </c>
      <c r="BA9" t="s">
        <v>360</v>
      </c>
      <c r="BB9">
        <v>23</v>
      </c>
      <c r="BC9">
        <v>14.2</v>
      </c>
      <c r="BD9">
        <v>37.200000000000003</v>
      </c>
      <c r="BF9" s="29">
        <v>42544</v>
      </c>
      <c r="BG9" s="46">
        <v>5</v>
      </c>
      <c r="BH9" t="s">
        <v>105</v>
      </c>
      <c r="BI9" t="s">
        <v>316</v>
      </c>
      <c r="BJ9">
        <v>32.299999999999997</v>
      </c>
      <c r="BK9">
        <v>29.3</v>
      </c>
      <c r="BL9">
        <v>61.6</v>
      </c>
    </row>
    <row r="10" spans="2:64" x14ac:dyDescent="0.25">
      <c r="B10" s="10">
        <v>42320</v>
      </c>
      <c r="C10" s="23">
        <v>1</v>
      </c>
      <c r="D10" t="s">
        <v>22</v>
      </c>
      <c r="E10">
        <v>36</v>
      </c>
      <c r="F10">
        <v>7</v>
      </c>
      <c r="G10">
        <v>9</v>
      </c>
      <c r="H10">
        <v>16</v>
      </c>
      <c r="J10" s="12">
        <v>42429</v>
      </c>
      <c r="K10" s="25">
        <v>1</v>
      </c>
      <c r="L10" s="1" t="s">
        <v>12</v>
      </c>
      <c r="M10" s="2">
        <v>16</v>
      </c>
      <c r="N10" s="3">
        <v>7.5</v>
      </c>
      <c r="O10" s="3">
        <v>1.7</v>
      </c>
      <c r="P10" s="3">
        <v>9.1999999999999993</v>
      </c>
      <c r="R10" t="s">
        <v>102</v>
      </c>
      <c r="S10" s="23">
        <v>7</v>
      </c>
      <c r="T10" t="s">
        <v>18</v>
      </c>
      <c r="U10">
        <v>24</v>
      </c>
      <c r="V10">
        <v>3.2</v>
      </c>
      <c r="W10">
        <v>2.6</v>
      </c>
      <c r="X10">
        <v>5.8</v>
      </c>
      <c r="Z10" s="13">
        <v>42489</v>
      </c>
      <c r="AA10" s="20">
        <v>5</v>
      </c>
      <c r="AB10" t="s">
        <v>106</v>
      </c>
      <c r="AC10" s="26">
        <v>35</v>
      </c>
      <c r="AD10">
        <v>4.4000000000000004</v>
      </c>
      <c r="AE10">
        <v>2.1</v>
      </c>
      <c r="AF10">
        <v>6.5</v>
      </c>
      <c r="AH10" t="s">
        <v>179</v>
      </c>
      <c r="AI10" s="20">
        <v>5</v>
      </c>
      <c r="AJ10" t="s">
        <v>106</v>
      </c>
      <c r="AK10" s="2">
        <v>99</v>
      </c>
      <c r="AL10">
        <v>4.0999999999999996</v>
      </c>
      <c r="AM10">
        <v>16.8</v>
      </c>
      <c r="AN10">
        <v>20.9</v>
      </c>
      <c r="AP10" t="s">
        <v>191</v>
      </c>
      <c r="AQ10" s="21">
        <v>5</v>
      </c>
      <c r="AR10" t="s">
        <v>106</v>
      </c>
      <c r="AS10" t="s">
        <v>197</v>
      </c>
      <c r="AT10">
        <v>10.8</v>
      </c>
      <c r="AU10">
        <v>12</v>
      </c>
      <c r="AV10">
        <v>22.8</v>
      </c>
      <c r="AX10" t="s">
        <v>384</v>
      </c>
      <c r="AY10" s="39">
        <v>5</v>
      </c>
      <c r="AZ10" t="s">
        <v>106</v>
      </c>
      <c r="BA10" t="s">
        <v>361</v>
      </c>
      <c r="BB10">
        <v>7.8</v>
      </c>
      <c r="BC10">
        <v>22.9</v>
      </c>
      <c r="BD10">
        <v>30.7</v>
      </c>
      <c r="BF10" s="29">
        <v>42544</v>
      </c>
      <c r="BG10" s="46">
        <v>5</v>
      </c>
      <c r="BH10" t="s">
        <v>106</v>
      </c>
      <c r="BI10" t="s">
        <v>317</v>
      </c>
      <c r="BJ10">
        <v>9.6</v>
      </c>
      <c r="BK10">
        <v>16.8</v>
      </c>
      <c r="BL10">
        <v>26.4</v>
      </c>
    </row>
    <row r="11" spans="2:64" x14ac:dyDescent="0.25">
      <c r="B11" s="10">
        <v>42320</v>
      </c>
      <c r="C11" s="23">
        <v>3</v>
      </c>
      <c r="D11" t="s">
        <v>23</v>
      </c>
      <c r="E11">
        <v>37</v>
      </c>
      <c r="F11">
        <v>13.6</v>
      </c>
      <c r="G11">
        <v>15.3</v>
      </c>
      <c r="H11">
        <v>28.9</v>
      </c>
      <c r="J11" s="12">
        <v>42429</v>
      </c>
      <c r="K11" s="25">
        <v>1</v>
      </c>
      <c r="L11" s="1" t="s">
        <v>13</v>
      </c>
      <c r="M11" s="2">
        <v>17</v>
      </c>
      <c r="N11" s="3">
        <v>15</v>
      </c>
      <c r="O11" s="3">
        <v>17.7</v>
      </c>
      <c r="P11" s="3">
        <v>32.700000000000003</v>
      </c>
      <c r="R11" t="s">
        <v>102</v>
      </c>
      <c r="S11" s="23">
        <v>3</v>
      </c>
      <c r="T11" t="s">
        <v>19</v>
      </c>
      <c r="U11">
        <v>25</v>
      </c>
      <c r="V11">
        <v>20.5</v>
      </c>
      <c r="W11">
        <v>16.3</v>
      </c>
      <c r="X11">
        <v>36.799999999999997</v>
      </c>
      <c r="Z11" s="13">
        <v>42489</v>
      </c>
      <c r="AA11" s="20">
        <v>7</v>
      </c>
      <c r="AB11" t="s">
        <v>17</v>
      </c>
      <c r="AC11" s="26">
        <v>36</v>
      </c>
      <c r="AD11">
        <v>5.4</v>
      </c>
      <c r="AE11">
        <v>1.6</v>
      </c>
      <c r="AF11">
        <v>7</v>
      </c>
      <c r="AH11" t="s">
        <v>179</v>
      </c>
      <c r="AI11" s="20">
        <v>7</v>
      </c>
      <c r="AJ11" t="s">
        <v>17</v>
      </c>
      <c r="AK11" s="2">
        <v>100</v>
      </c>
      <c r="AL11">
        <v>17.8</v>
      </c>
      <c r="AM11">
        <v>12.8</v>
      </c>
      <c r="AN11">
        <v>30.6</v>
      </c>
      <c r="AP11" t="s">
        <v>191</v>
      </c>
      <c r="AQ11" s="21">
        <v>7</v>
      </c>
      <c r="AR11" t="s">
        <v>17</v>
      </c>
      <c r="AS11" t="s">
        <v>198</v>
      </c>
      <c r="AT11">
        <v>19.600000000000001</v>
      </c>
      <c r="AU11">
        <v>8.4</v>
      </c>
      <c r="AV11">
        <v>28</v>
      </c>
      <c r="AX11" t="s">
        <v>384</v>
      </c>
      <c r="AY11" s="39">
        <v>7</v>
      </c>
      <c r="AZ11" t="s">
        <v>17</v>
      </c>
      <c r="BA11" t="s">
        <v>362</v>
      </c>
      <c r="BB11">
        <v>8.3000000000000007</v>
      </c>
      <c r="BC11">
        <v>10.8</v>
      </c>
      <c r="BD11">
        <v>19.100000000000001</v>
      </c>
      <c r="BF11" s="29">
        <v>42544</v>
      </c>
      <c r="BG11" s="46">
        <v>7</v>
      </c>
      <c r="BH11" t="s">
        <v>17</v>
      </c>
      <c r="BI11" t="s">
        <v>192</v>
      </c>
      <c r="BJ11">
        <v>18.899999999999999</v>
      </c>
      <c r="BK11">
        <v>9.1</v>
      </c>
      <c r="BL11">
        <v>28</v>
      </c>
    </row>
    <row r="12" spans="2:64" x14ac:dyDescent="0.25">
      <c r="B12" s="10">
        <v>42320</v>
      </c>
      <c r="C12" s="23">
        <v>3</v>
      </c>
      <c r="D12" t="s">
        <v>24</v>
      </c>
      <c r="E12">
        <v>38</v>
      </c>
      <c r="F12">
        <v>7.4</v>
      </c>
      <c r="G12">
        <v>6.8</v>
      </c>
      <c r="H12">
        <v>14.2</v>
      </c>
      <c r="J12" s="12">
        <v>42429</v>
      </c>
      <c r="K12" s="25">
        <v>1</v>
      </c>
      <c r="L12" s="1" t="s">
        <v>14</v>
      </c>
      <c r="M12" s="2">
        <v>18</v>
      </c>
      <c r="N12" s="3">
        <v>5.8</v>
      </c>
      <c r="O12" s="3">
        <v>1.7</v>
      </c>
      <c r="P12" s="3">
        <v>7.5</v>
      </c>
      <c r="R12" t="s">
        <v>102</v>
      </c>
      <c r="S12" s="23">
        <v>3</v>
      </c>
      <c r="T12" t="s">
        <v>20</v>
      </c>
      <c r="U12">
        <v>26</v>
      </c>
      <c r="V12">
        <v>7.9</v>
      </c>
      <c r="W12">
        <v>6.5</v>
      </c>
      <c r="X12">
        <v>14.4</v>
      </c>
      <c r="Z12" s="13">
        <v>42489</v>
      </c>
      <c r="AA12" s="20">
        <v>7</v>
      </c>
      <c r="AB12" t="s">
        <v>18</v>
      </c>
      <c r="AC12" s="26">
        <v>37</v>
      </c>
      <c r="AD12">
        <v>3.5</v>
      </c>
      <c r="AE12">
        <v>2</v>
      </c>
      <c r="AF12">
        <v>5.5</v>
      </c>
      <c r="AH12" t="s">
        <v>179</v>
      </c>
      <c r="AI12" s="20">
        <v>7</v>
      </c>
      <c r="AJ12" t="s">
        <v>18</v>
      </c>
      <c r="AK12" s="2">
        <v>101</v>
      </c>
      <c r="AL12">
        <v>6.6</v>
      </c>
      <c r="AM12">
        <v>19.100000000000001</v>
      </c>
      <c r="AN12">
        <v>25.7</v>
      </c>
      <c r="AP12" t="s">
        <v>191</v>
      </c>
      <c r="AQ12" s="21">
        <v>7</v>
      </c>
      <c r="AR12" t="s">
        <v>18</v>
      </c>
      <c r="AS12" t="s">
        <v>199</v>
      </c>
      <c r="AT12">
        <v>11.5</v>
      </c>
      <c r="AU12">
        <v>16.2</v>
      </c>
      <c r="AV12">
        <v>27.7</v>
      </c>
      <c r="AX12" t="s">
        <v>384</v>
      </c>
      <c r="AY12" s="39">
        <v>7</v>
      </c>
      <c r="AZ12" t="s">
        <v>18</v>
      </c>
      <c r="BA12" t="s">
        <v>363</v>
      </c>
      <c r="BB12">
        <v>4.4000000000000004</v>
      </c>
      <c r="BC12">
        <v>18.5</v>
      </c>
      <c r="BD12">
        <v>22.9</v>
      </c>
      <c r="BF12" s="29">
        <v>42544</v>
      </c>
      <c r="BG12" s="46">
        <v>7</v>
      </c>
      <c r="BH12" t="s">
        <v>18</v>
      </c>
      <c r="BI12" t="s">
        <v>193</v>
      </c>
      <c r="BJ12">
        <v>7.2</v>
      </c>
      <c r="BK12">
        <v>16.399999999999999</v>
      </c>
      <c r="BL12">
        <v>23.6</v>
      </c>
    </row>
    <row r="13" spans="2:64" x14ac:dyDescent="0.25">
      <c r="B13" s="10">
        <v>42320</v>
      </c>
      <c r="C13" s="23">
        <v>2</v>
      </c>
      <c r="D13" t="s">
        <v>25</v>
      </c>
      <c r="E13">
        <v>39</v>
      </c>
      <c r="F13">
        <v>10.9</v>
      </c>
      <c r="G13">
        <v>34.200000000000003</v>
      </c>
      <c r="H13">
        <v>45.1</v>
      </c>
      <c r="J13" s="12">
        <v>42429</v>
      </c>
      <c r="K13" s="25">
        <v>2</v>
      </c>
      <c r="L13" s="1" t="s">
        <v>15</v>
      </c>
      <c r="M13" s="2">
        <v>19</v>
      </c>
      <c r="N13" s="3">
        <v>14</v>
      </c>
      <c r="O13" s="3">
        <v>17.3</v>
      </c>
      <c r="P13" s="3">
        <v>31.3</v>
      </c>
      <c r="R13" t="s">
        <v>102</v>
      </c>
      <c r="S13" s="23">
        <v>1</v>
      </c>
      <c r="T13" t="s">
        <v>21</v>
      </c>
      <c r="U13">
        <v>27</v>
      </c>
      <c r="V13">
        <v>35.6</v>
      </c>
      <c r="W13">
        <v>9.8000000000000007</v>
      </c>
      <c r="X13">
        <v>45.4</v>
      </c>
      <c r="Z13" s="13">
        <v>42489</v>
      </c>
      <c r="AA13" s="20">
        <v>3</v>
      </c>
      <c r="AB13" t="s">
        <v>19</v>
      </c>
      <c r="AC13" s="26">
        <v>38</v>
      </c>
      <c r="AD13">
        <v>35.6</v>
      </c>
      <c r="AE13">
        <v>18.100000000000001</v>
      </c>
      <c r="AF13">
        <v>53.7</v>
      </c>
      <c r="AH13" t="s">
        <v>179</v>
      </c>
      <c r="AI13" s="20">
        <v>3</v>
      </c>
      <c r="AJ13" t="s">
        <v>19</v>
      </c>
      <c r="AK13" s="2">
        <v>102</v>
      </c>
      <c r="AL13">
        <v>26.7</v>
      </c>
      <c r="AM13">
        <v>25</v>
      </c>
      <c r="AN13">
        <v>51.7</v>
      </c>
      <c r="AP13" t="s">
        <v>191</v>
      </c>
      <c r="AQ13" s="21">
        <v>3</v>
      </c>
      <c r="AR13" t="s">
        <v>19</v>
      </c>
      <c r="AS13" t="s">
        <v>200</v>
      </c>
      <c r="AT13">
        <v>26.6</v>
      </c>
      <c r="AU13">
        <v>13.6</v>
      </c>
      <c r="AV13">
        <v>40.200000000000003</v>
      </c>
      <c r="AX13" t="s">
        <v>384</v>
      </c>
      <c r="AY13" s="39">
        <v>3</v>
      </c>
      <c r="AZ13" t="s">
        <v>19</v>
      </c>
      <c r="BA13" t="s">
        <v>364</v>
      </c>
      <c r="BB13">
        <v>22.8</v>
      </c>
      <c r="BC13">
        <v>11.5</v>
      </c>
      <c r="BD13">
        <v>34.299999999999997</v>
      </c>
      <c r="BF13" s="29">
        <v>42544</v>
      </c>
      <c r="BG13" s="46">
        <v>3</v>
      </c>
      <c r="BH13" t="s">
        <v>19</v>
      </c>
      <c r="BI13" t="s">
        <v>194</v>
      </c>
      <c r="BJ13">
        <v>20.399999999999999</v>
      </c>
      <c r="BK13">
        <v>7.4</v>
      </c>
      <c r="BL13">
        <v>27.8</v>
      </c>
    </row>
    <row r="14" spans="2:64" x14ac:dyDescent="0.25">
      <c r="B14" s="10">
        <v>42320</v>
      </c>
      <c r="C14" s="23">
        <v>2</v>
      </c>
      <c r="D14" t="s">
        <v>26</v>
      </c>
      <c r="E14">
        <v>40</v>
      </c>
      <c r="F14">
        <v>6.4</v>
      </c>
      <c r="G14">
        <v>5.9</v>
      </c>
      <c r="H14">
        <v>12.3</v>
      </c>
      <c r="J14" s="12">
        <v>42429</v>
      </c>
      <c r="K14" s="25">
        <v>2</v>
      </c>
      <c r="L14" s="1" t="s">
        <v>16</v>
      </c>
      <c r="M14" s="2">
        <v>20</v>
      </c>
      <c r="N14" s="3">
        <v>3.7</v>
      </c>
      <c r="O14" s="3">
        <v>1.8</v>
      </c>
      <c r="P14" s="3">
        <v>5.5</v>
      </c>
      <c r="R14" t="s">
        <v>102</v>
      </c>
      <c r="S14" s="23">
        <v>1</v>
      </c>
      <c r="T14" t="s">
        <v>22</v>
      </c>
      <c r="U14">
        <v>28</v>
      </c>
      <c r="V14">
        <v>12.3</v>
      </c>
      <c r="W14">
        <v>6.4</v>
      </c>
      <c r="X14">
        <v>18.7</v>
      </c>
      <c r="Z14" s="13">
        <v>42489</v>
      </c>
      <c r="AA14" s="20">
        <v>3</v>
      </c>
      <c r="AB14" t="s">
        <v>20</v>
      </c>
      <c r="AC14" s="26">
        <v>39</v>
      </c>
      <c r="AD14">
        <v>6.2</v>
      </c>
      <c r="AE14">
        <v>1.7</v>
      </c>
      <c r="AF14">
        <v>7.9</v>
      </c>
      <c r="AH14" t="s">
        <v>179</v>
      </c>
      <c r="AI14" s="20">
        <v>3</v>
      </c>
      <c r="AJ14" t="s">
        <v>20</v>
      </c>
      <c r="AK14" s="2">
        <v>103</v>
      </c>
      <c r="AL14">
        <v>8.6999999999999993</v>
      </c>
      <c r="AM14">
        <v>15.6</v>
      </c>
      <c r="AN14">
        <v>24.3</v>
      </c>
      <c r="AP14" t="s">
        <v>191</v>
      </c>
      <c r="AQ14" s="21">
        <v>3</v>
      </c>
      <c r="AR14" t="s">
        <v>20</v>
      </c>
      <c r="AS14" t="s">
        <v>201</v>
      </c>
      <c r="AT14">
        <v>13.1</v>
      </c>
      <c r="AU14">
        <v>12.1</v>
      </c>
      <c r="AV14">
        <v>25.2</v>
      </c>
      <c r="AX14" t="s">
        <v>384</v>
      </c>
      <c r="AY14" s="39">
        <v>3</v>
      </c>
      <c r="AZ14" t="s">
        <v>20</v>
      </c>
      <c r="BA14" t="s">
        <v>365</v>
      </c>
      <c r="BB14">
        <v>17.5</v>
      </c>
      <c r="BC14">
        <v>12.8</v>
      </c>
      <c r="BD14">
        <v>30.3</v>
      </c>
      <c r="BF14" s="29">
        <v>42544</v>
      </c>
      <c r="BG14" s="46">
        <v>3</v>
      </c>
      <c r="BH14" t="s">
        <v>20</v>
      </c>
      <c r="BI14" t="s">
        <v>195</v>
      </c>
      <c r="BJ14">
        <v>7.6</v>
      </c>
      <c r="BK14">
        <v>16.399999999999999</v>
      </c>
      <c r="BL14">
        <v>24</v>
      </c>
    </row>
    <row r="15" spans="2:64" x14ac:dyDescent="0.25">
      <c r="K15" s="23"/>
      <c r="R15" t="s">
        <v>102</v>
      </c>
      <c r="S15" s="23">
        <v>1</v>
      </c>
      <c r="T15" t="s">
        <v>107</v>
      </c>
      <c r="U15">
        <v>29</v>
      </c>
      <c r="V15">
        <v>47.4</v>
      </c>
      <c r="W15">
        <v>13.1</v>
      </c>
      <c r="X15">
        <v>60.5</v>
      </c>
      <c r="Z15" s="13">
        <v>42489</v>
      </c>
      <c r="AA15" s="20">
        <v>1</v>
      </c>
      <c r="AB15" t="s">
        <v>21</v>
      </c>
      <c r="AC15" s="26">
        <v>40</v>
      </c>
      <c r="AD15">
        <v>22.4</v>
      </c>
      <c r="AE15">
        <v>6</v>
      </c>
      <c r="AF15">
        <v>28.4</v>
      </c>
      <c r="AH15" t="s">
        <v>179</v>
      </c>
      <c r="AI15" s="20">
        <v>1</v>
      </c>
      <c r="AJ15" t="s">
        <v>21</v>
      </c>
      <c r="AK15" s="2">
        <v>104</v>
      </c>
      <c r="AL15">
        <v>25.2</v>
      </c>
      <c r="AM15">
        <v>22.1</v>
      </c>
      <c r="AN15">
        <v>47.3</v>
      </c>
      <c r="AP15" t="s">
        <v>191</v>
      </c>
      <c r="AQ15" s="21">
        <v>1</v>
      </c>
      <c r="AR15" t="s">
        <v>21</v>
      </c>
      <c r="AS15" t="s">
        <v>202</v>
      </c>
      <c r="AT15">
        <v>40</v>
      </c>
      <c r="AU15">
        <v>9.1999999999999993</v>
      </c>
      <c r="AV15">
        <v>49.2</v>
      </c>
      <c r="AX15" t="s">
        <v>384</v>
      </c>
      <c r="AY15" s="39">
        <v>1</v>
      </c>
      <c r="AZ15" t="s">
        <v>21</v>
      </c>
      <c r="BA15" t="s">
        <v>366</v>
      </c>
      <c r="BB15">
        <v>24.5</v>
      </c>
      <c r="BC15">
        <v>13.4</v>
      </c>
      <c r="BD15">
        <v>37.9</v>
      </c>
      <c r="BF15" s="29">
        <v>42544</v>
      </c>
      <c r="BG15" s="46">
        <v>1</v>
      </c>
      <c r="BH15" t="s">
        <v>21</v>
      </c>
      <c r="BI15" t="s">
        <v>196</v>
      </c>
      <c r="BJ15">
        <v>35</v>
      </c>
      <c r="BK15">
        <v>11.6</v>
      </c>
      <c r="BL15">
        <v>46.6</v>
      </c>
    </row>
    <row r="16" spans="2:64" x14ac:dyDescent="0.25">
      <c r="K16" s="24"/>
      <c r="R16" t="s">
        <v>102</v>
      </c>
      <c r="S16" s="23">
        <v>1</v>
      </c>
      <c r="T16" t="s">
        <v>108</v>
      </c>
      <c r="U16">
        <v>30</v>
      </c>
      <c r="V16">
        <v>17.399999999999999</v>
      </c>
      <c r="W16">
        <v>5.8</v>
      </c>
      <c r="X16">
        <v>23.2</v>
      </c>
      <c r="Z16" s="13">
        <v>42489</v>
      </c>
      <c r="AA16" s="20">
        <v>1</v>
      </c>
      <c r="AB16" t="s">
        <v>22</v>
      </c>
      <c r="AC16" s="26">
        <v>41</v>
      </c>
      <c r="AD16">
        <v>6.9</v>
      </c>
      <c r="AE16">
        <v>1.1000000000000001</v>
      </c>
      <c r="AF16">
        <v>8</v>
      </c>
      <c r="AH16" t="s">
        <v>179</v>
      </c>
      <c r="AI16" s="20">
        <v>1</v>
      </c>
      <c r="AJ16" t="s">
        <v>22</v>
      </c>
      <c r="AK16" s="2">
        <v>105</v>
      </c>
      <c r="AL16">
        <v>28.5</v>
      </c>
      <c r="AM16">
        <v>23.5</v>
      </c>
      <c r="AN16">
        <v>52</v>
      </c>
      <c r="AP16" t="s">
        <v>191</v>
      </c>
      <c r="AQ16" s="21">
        <v>1</v>
      </c>
      <c r="AR16" t="s">
        <v>22</v>
      </c>
      <c r="AS16" t="s">
        <v>203</v>
      </c>
      <c r="AT16">
        <v>21.2</v>
      </c>
      <c r="AU16">
        <v>13.7</v>
      </c>
      <c r="AV16">
        <v>34.9</v>
      </c>
      <c r="AX16" t="s">
        <v>384</v>
      </c>
      <c r="AY16" s="39">
        <v>1</v>
      </c>
      <c r="AZ16" t="s">
        <v>22</v>
      </c>
      <c r="BA16" t="s">
        <v>367</v>
      </c>
      <c r="BB16">
        <v>17.600000000000001</v>
      </c>
      <c r="BC16">
        <v>12.5</v>
      </c>
      <c r="BD16">
        <v>30.1</v>
      </c>
      <c r="BF16" s="29">
        <v>42544</v>
      </c>
      <c r="BG16" s="46">
        <v>1</v>
      </c>
      <c r="BH16" t="s">
        <v>22</v>
      </c>
      <c r="BI16" t="s">
        <v>197</v>
      </c>
      <c r="BJ16">
        <v>10.4</v>
      </c>
      <c r="BK16">
        <v>17.8</v>
      </c>
      <c r="BL16">
        <v>28.2</v>
      </c>
    </row>
    <row r="17" spans="3:64" x14ac:dyDescent="0.25">
      <c r="K17" s="24"/>
      <c r="R17" t="s">
        <v>102</v>
      </c>
      <c r="S17" s="23">
        <v>4</v>
      </c>
      <c r="T17" t="s">
        <v>109</v>
      </c>
      <c r="U17">
        <v>31</v>
      </c>
      <c r="V17">
        <v>15.3</v>
      </c>
      <c r="W17">
        <v>63.1</v>
      </c>
      <c r="X17">
        <v>78.400000000000006</v>
      </c>
      <c r="Z17" s="13">
        <v>42489</v>
      </c>
      <c r="AA17" s="20">
        <v>4</v>
      </c>
      <c r="AB17" t="s">
        <v>140</v>
      </c>
      <c r="AC17" s="26">
        <v>42</v>
      </c>
      <c r="AD17">
        <v>13.2</v>
      </c>
      <c r="AE17">
        <v>11.5</v>
      </c>
      <c r="AF17">
        <v>24.7</v>
      </c>
      <c r="AH17" t="s">
        <v>179</v>
      </c>
      <c r="AI17" s="20">
        <v>4</v>
      </c>
      <c r="AJ17" t="s">
        <v>140</v>
      </c>
      <c r="AK17" s="2">
        <v>106</v>
      </c>
      <c r="AL17">
        <v>26</v>
      </c>
      <c r="AM17">
        <v>22.1</v>
      </c>
      <c r="AN17">
        <v>48.1</v>
      </c>
      <c r="AP17" t="s">
        <v>191</v>
      </c>
      <c r="AQ17" s="21">
        <v>4</v>
      </c>
      <c r="AR17" t="s">
        <v>140</v>
      </c>
      <c r="AS17" t="s">
        <v>204</v>
      </c>
      <c r="AT17">
        <v>41.2</v>
      </c>
      <c r="AU17">
        <v>23.1</v>
      </c>
      <c r="AV17">
        <v>64.3</v>
      </c>
      <c r="AX17" t="s">
        <v>384</v>
      </c>
      <c r="AY17" s="39">
        <v>4</v>
      </c>
      <c r="AZ17" t="s">
        <v>140</v>
      </c>
      <c r="BA17" t="s">
        <v>368</v>
      </c>
      <c r="BB17">
        <v>25.2</v>
      </c>
      <c r="BC17">
        <v>9.6</v>
      </c>
      <c r="BD17">
        <v>34.799999999999997</v>
      </c>
      <c r="BF17" s="29">
        <v>42544</v>
      </c>
      <c r="BG17" s="46">
        <v>4</v>
      </c>
      <c r="BH17" t="s">
        <v>140</v>
      </c>
      <c r="BI17" t="s">
        <v>198</v>
      </c>
      <c r="BJ17">
        <v>23.8</v>
      </c>
      <c r="BK17">
        <v>13</v>
      </c>
      <c r="BL17">
        <v>36.799999999999997</v>
      </c>
    </row>
    <row r="18" spans="3:64" x14ac:dyDescent="0.25">
      <c r="K18" s="24"/>
      <c r="R18" t="s">
        <v>102</v>
      </c>
      <c r="S18" s="23">
        <v>4</v>
      </c>
      <c r="T18" t="s">
        <v>110</v>
      </c>
      <c r="U18">
        <v>32</v>
      </c>
      <c r="V18">
        <v>6.3</v>
      </c>
      <c r="W18">
        <v>19.3</v>
      </c>
      <c r="X18">
        <v>25.6</v>
      </c>
      <c r="Z18" s="13">
        <v>42489</v>
      </c>
      <c r="AA18" s="20">
        <v>4</v>
      </c>
      <c r="AB18" t="s">
        <v>141</v>
      </c>
      <c r="AC18" s="26">
        <v>43</v>
      </c>
      <c r="AD18">
        <v>2.2999999999999998</v>
      </c>
      <c r="AE18">
        <v>4.5</v>
      </c>
      <c r="AF18">
        <v>6.8</v>
      </c>
      <c r="AH18" t="s">
        <v>179</v>
      </c>
      <c r="AI18" s="20">
        <v>4</v>
      </c>
      <c r="AJ18" t="s">
        <v>141</v>
      </c>
      <c r="AK18" s="2">
        <v>107</v>
      </c>
      <c r="AL18">
        <v>5.3</v>
      </c>
      <c r="AM18">
        <v>22.2</v>
      </c>
      <c r="AN18">
        <v>27.5</v>
      </c>
      <c r="AP18" t="s">
        <v>191</v>
      </c>
      <c r="AQ18" s="21">
        <v>4</v>
      </c>
      <c r="AR18" t="s">
        <v>141</v>
      </c>
      <c r="AS18" t="s">
        <v>205</v>
      </c>
      <c r="AT18">
        <v>9.9</v>
      </c>
      <c r="AU18">
        <v>9.8000000000000007</v>
      </c>
      <c r="AV18">
        <v>19.7</v>
      </c>
      <c r="AX18" t="s">
        <v>384</v>
      </c>
      <c r="AY18" s="39">
        <v>4</v>
      </c>
      <c r="AZ18" t="s">
        <v>141</v>
      </c>
      <c r="BA18" t="s">
        <v>369</v>
      </c>
      <c r="BB18">
        <v>16</v>
      </c>
      <c r="BC18">
        <v>10.5</v>
      </c>
      <c r="BD18">
        <v>26.5</v>
      </c>
      <c r="BF18" s="29">
        <v>42544</v>
      </c>
      <c r="BG18" s="46">
        <v>4</v>
      </c>
      <c r="BH18" t="s">
        <v>141</v>
      </c>
      <c r="BI18" t="s">
        <v>199</v>
      </c>
      <c r="BJ18">
        <v>2.2000000000000002</v>
      </c>
      <c r="BK18">
        <v>10.4</v>
      </c>
      <c r="BL18">
        <v>12.6</v>
      </c>
    </row>
    <row r="19" spans="3:64" x14ac:dyDescent="0.25">
      <c r="C19">
        <v>4</v>
      </c>
      <c r="D19">
        <v>2105</v>
      </c>
      <c r="F19">
        <v>1101</v>
      </c>
      <c r="G19">
        <v>6</v>
      </c>
      <c r="K19" s="24"/>
      <c r="R19" t="s">
        <v>102</v>
      </c>
      <c r="S19" s="23">
        <v>3</v>
      </c>
      <c r="T19" t="s">
        <v>23</v>
      </c>
      <c r="U19">
        <v>33</v>
      </c>
      <c r="V19">
        <v>17.399999999999999</v>
      </c>
      <c r="W19">
        <v>6.4</v>
      </c>
      <c r="X19">
        <v>23.8</v>
      </c>
      <c r="Z19" s="13">
        <v>42489</v>
      </c>
      <c r="AA19" s="20">
        <v>1</v>
      </c>
      <c r="AB19" t="s">
        <v>107</v>
      </c>
      <c r="AC19" s="26">
        <v>44</v>
      </c>
      <c r="AD19">
        <v>32.200000000000003</v>
      </c>
      <c r="AE19">
        <v>2.7</v>
      </c>
      <c r="AF19">
        <v>34.9</v>
      </c>
      <c r="AH19" t="s">
        <v>179</v>
      </c>
      <c r="AI19" s="20">
        <v>1</v>
      </c>
      <c r="AJ19" t="s">
        <v>107</v>
      </c>
      <c r="AK19" s="2">
        <v>108</v>
      </c>
      <c r="AL19">
        <v>22.6</v>
      </c>
      <c r="AM19">
        <v>8.4</v>
      </c>
      <c r="AN19">
        <v>31</v>
      </c>
      <c r="AP19" t="s">
        <v>191</v>
      </c>
      <c r="AQ19" s="21">
        <v>1</v>
      </c>
      <c r="AR19" t="s">
        <v>107</v>
      </c>
      <c r="AS19" t="s">
        <v>206</v>
      </c>
      <c r="AT19">
        <v>59</v>
      </c>
      <c r="AU19">
        <v>10.1</v>
      </c>
      <c r="AV19">
        <v>69.099999999999994</v>
      </c>
      <c r="AX19" t="s">
        <v>384</v>
      </c>
      <c r="AY19" s="39">
        <v>1</v>
      </c>
      <c r="AZ19" t="s">
        <v>107</v>
      </c>
      <c r="BA19" t="s">
        <v>370</v>
      </c>
      <c r="BB19">
        <v>20.8</v>
      </c>
      <c r="BC19">
        <v>9</v>
      </c>
      <c r="BD19">
        <v>29.8</v>
      </c>
      <c r="BF19" s="29">
        <v>42544</v>
      </c>
      <c r="BG19" s="46">
        <v>1</v>
      </c>
      <c r="BH19" t="s">
        <v>107</v>
      </c>
      <c r="BI19" t="s">
        <v>200</v>
      </c>
      <c r="BJ19">
        <v>31.9</v>
      </c>
      <c r="BK19">
        <v>7.4</v>
      </c>
      <c r="BL19">
        <v>39.299999999999997</v>
      </c>
    </row>
    <row r="20" spans="3:64" x14ac:dyDescent="0.25">
      <c r="C20">
        <v>6</v>
      </c>
      <c r="D20">
        <v>2106</v>
      </c>
      <c r="F20">
        <v>1102</v>
      </c>
      <c r="G20">
        <v>2</v>
      </c>
      <c r="K20" s="24"/>
      <c r="R20" t="s">
        <v>102</v>
      </c>
      <c r="S20" s="23">
        <v>3</v>
      </c>
      <c r="T20" t="s">
        <v>24</v>
      </c>
      <c r="U20">
        <v>34</v>
      </c>
      <c r="V20">
        <v>5.8</v>
      </c>
      <c r="W20">
        <v>5.7</v>
      </c>
      <c r="X20">
        <v>11.5</v>
      </c>
      <c r="Z20" s="13">
        <v>42489</v>
      </c>
      <c r="AA20" s="20">
        <v>1</v>
      </c>
      <c r="AB20" t="s">
        <v>108</v>
      </c>
      <c r="AC20" s="26">
        <v>45</v>
      </c>
      <c r="AD20">
        <v>11.2</v>
      </c>
      <c r="AE20">
        <v>2.1</v>
      </c>
      <c r="AF20">
        <v>13.3</v>
      </c>
      <c r="AH20" t="s">
        <v>179</v>
      </c>
      <c r="AI20" s="20">
        <v>1</v>
      </c>
      <c r="AJ20" t="s">
        <v>108</v>
      </c>
      <c r="AK20" s="2">
        <v>109</v>
      </c>
      <c r="AL20">
        <v>13.2</v>
      </c>
      <c r="AM20">
        <v>11</v>
      </c>
      <c r="AN20">
        <v>24.2</v>
      </c>
      <c r="AP20" t="s">
        <v>191</v>
      </c>
      <c r="AQ20" s="21">
        <v>1</v>
      </c>
      <c r="AR20" t="s">
        <v>108</v>
      </c>
      <c r="AS20" t="s">
        <v>207</v>
      </c>
      <c r="AT20">
        <v>19.3</v>
      </c>
      <c r="AU20">
        <v>9.9</v>
      </c>
      <c r="AV20">
        <v>29.2</v>
      </c>
      <c r="AX20" t="s">
        <v>384</v>
      </c>
      <c r="AY20" s="39">
        <v>1</v>
      </c>
      <c r="AZ20" t="s">
        <v>108</v>
      </c>
      <c r="BA20" t="s">
        <v>371</v>
      </c>
      <c r="BB20">
        <v>22.2</v>
      </c>
      <c r="BC20">
        <v>10.6</v>
      </c>
      <c r="BD20">
        <v>32.799999999999997</v>
      </c>
      <c r="BF20" s="29">
        <v>42544</v>
      </c>
      <c r="BG20" s="46">
        <v>1</v>
      </c>
      <c r="BH20" t="s">
        <v>108</v>
      </c>
      <c r="BI20" t="s">
        <v>201</v>
      </c>
      <c r="BJ20">
        <v>8.3000000000000007</v>
      </c>
      <c r="BK20">
        <v>15.1</v>
      </c>
      <c r="BL20">
        <v>23.4</v>
      </c>
    </row>
    <row r="21" spans="3:64" x14ac:dyDescent="0.25">
      <c r="C21">
        <v>3</v>
      </c>
      <c r="D21">
        <v>2107</v>
      </c>
      <c r="F21">
        <v>1103</v>
      </c>
      <c r="G21">
        <v>5</v>
      </c>
      <c r="K21" s="24"/>
      <c r="R21" t="s">
        <v>102</v>
      </c>
      <c r="S21" s="23">
        <v>2</v>
      </c>
      <c r="T21" t="s">
        <v>25</v>
      </c>
      <c r="U21">
        <v>35</v>
      </c>
      <c r="V21">
        <v>41</v>
      </c>
      <c r="W21">
        <v>14.1</v>
      </c>
      <c r="X21">
        <v>55.1</v>
      </c>
      <c r="Z21" s="13">
        <v>42489</v>
      </c>
      <c r="AA21" s="20">
        <v>7</v>
      </c>
      <c r="AB21" t="s">
        <v>142</v>
      </c>
      <c r="AC21" s="26">
        <v>46</v>
      </c>
      <c r="AD21">
        <v>3.1</v>
      </c>
      <c r="AE21">
        <v>3.8</v>
      </c>
      <c r="AF21">
        <v>6.9</v>
      </c>
      <c r="AH21" t="s">
        <v>179</v>
      </c>
      <c r="AI21" s="20">
        <v>7</v>
      </c>
      <c r="AJ21" t="s">
        <v>142</v>
      </c>
      <c r="AK21" s="2">
        <v>110</v>
      </c>
      <c r="AL21">
        <v>9.6999999999999993</v>
      </c>
      <c r="AM21">
        <v>17.399999999999999</v>
      </c>
      <c r="AN21">
        <v>27.1</v>
      </c>
      <c r="AP21" t="s">
        <v>191</v>
      </c>
      <c r="AQ21" s="21">
        <v>7</v>
      </c>
      <c r="AR21" t="s">
        <v>142</v>
      </c>
      <c r="AS21" t="s">
        <v>208</v>
      </c>
      <c r="AT21">
        <v>12.8</v>
      </c>
      <c r="AU21">
        <v>8.8000000000000007</v>
      </c>
      <c r="AV21">
        <v>21.6</v>
      </c>
      <c r="AX21" t="s">
        <v>384</v>
      </c>
      <c r="AY21" s="39">
        <v>7</v>
      </c>
      <c r="AZ21" t="s">
        <v>142</v>
      </c>
      <c r="BA21" t="s">
        <v>372</v>
      </c>
      <c r="BB21">
        <v>5.9</v>
      </c>
      <c r="BC21">
        <v>10.8</v>
      </c>
      <c r="BD21">
        <v>16.7</v>
      </c>
      <c r="BF21" s="29">
        <v>42544</v>
      </c>
      <c r="BG21" s="46">
        <v>7</v>
      </c>
      <c r="BH21" t="s">
        <v>142</v>
      </c>
      <c r="BI21" t="s">
        <v>202</v>
      </c>
      <c r="BJ21">
        <v>26.3</v>
      </c>
      <c r="BK21">
        <v>5.2</v>
      </c>
      <c r="BL21">
        <v>31.5</v>
      </c>
    </row>
    <row r="22" spans="3:64" x14ac:dyDescent="0.25">
      <c r="C22">
        <v>2</v>
      </c>
      <c r="D22">
        <v>2108</v>
      </c>
      <c r="F22">
        <v>1105</v>
      </c>
      <c r="G22">
        <v>7</v>
      </c>
      <c r="K22" s="24"/>
      <c r="R22" t="s">
        <v>102</v>
      </c>
      <c r="S22" s="23">
        <v>2</v>
      </c>
      <c r="T22" t="s">
        <v>26</v>
      </c>
      <c r="U22">
        <v>36</v>
      </c>
      <c r="V22">
        <v>15.9</v>
      </c>
      <c r="W22">
        <v>7.2</v>
      </c>
      <c r="X22">
        <v>23.1</v>
      </c>
      <c r="Z22" s="13">
        <v>42489</v>
      </c>
      <c r="AA22" s="20">
        <v>7</v>
      </c>
      <c r="AB22" t="s">
        <v>143</v>
      </c>
      <c r="AC22" s="26">
        <v>47</v>
      </c>
      <c r="AD22">
        <v>3.3</v>
      </c>
      <c r="AE22">
        <v>2.1</v>
      </c>
      <c r="AF22">
        <v>5.4</v>
      </c>
      <c r="AH22" t="s">
        <v>179</v>
      </c>
      <c r="AI22" s="20">
        <v>7</v>
      </c>
      <c r="AJ22" t="s">
        <v>143</v>
      </c>
      <c r="AK22" s="2">
        <v>111</v>
      </c>
      <c r="AL22">
        <v>4.0999999999999996</v>
      </c>
      <c r="AM22">
        <v>17.3</v>
      </c>
      <c r="AN22">
        <v>21.4</v>
      </c>
      <c r="AP22" t="s">
        <v>191</v>
      </c>
      <c r="AQ22" s="21">
        <v>7</v>
      </c>
      <c r="AR22" t="s">
        <v>143</v>
      </c>
      <c r="AS22" t="s">
        <v>209</v>
      </c>
      <c r="AT22">
        <v>6.4</v>
      </c>
      <c r="AU22">
        <v>10.3</v>
      </c>
      <c r="AV22">
        <v>16.7</v>
      </c>
      <c r="AX22" t="s">
        <v>384</v>
      </c>
      <c r="AY22" s="39">
        <v>7</v>
      </c>
      <c r="AZ22" t="s">
        <v>143</v>
      </c>
      <c r="BA22" t="s">
        <v>373</v>
      </c>
      <c r="BB22">
        <v>7.4</v>
      </c>
      <c r="BC22">
        <v>17.2</v>
      </c>
      <c r="BD22">
        <v>24.6</v>
      </c>
      <c r="BF22" s="29">
        <v>42544</v>
      </c>
      <c r="BG22" s="46">
        <v>7</v>
      </c>
      <c r="BH22" t="s">
        <v>143</v>
      </c>
      <c r="BI22" t="s">
        <v>203</v>
      </c>
      <c r="BJ22">
        <v>9.5</v>
      </c>
      <c r="BK22">
        <v>17.5</v>
      </c>
      <c r="BL22">
        <v>27</v>
      </c>
    </row>
    <row r="23" spans="3:64" x14ac:dyDescent="0.25">
      <c r="C23">
        <v>8</v>
      </c>
      <c r="D23">
        <v>2101</v>
      </c>
      <c r="F23">
        <v>1106</v>
      </c>
      <c r="G23">
        <v>3</v>
      </c>
      <c r="K23" s="24"/>
      <c r="Z23" s="13">
        <v>42489</v>
      </c>
      <c r="AA23" s="20">
        <v>5</v>
      </c>
      <c r="AB23" t="s">
        <v>144</v>
      </c>
      <c r="AC23" s="26">
        <v>48</v>
      </c>
      <c r="AD23">
        <v>15.4</v>
      </c>
      <c r="AE23">
        <v>25.5</v>
      </c>
      <c r="AF23">
        <v>40.9</v>
      </c>
      <c r="AH23" t="s">
        <v>179</v>
      </c>
      <c r="AI23" s="20">
        <v>5</v>
      </c>
      <c r="AJ23" t="s">
        <v>144</v>
      </c>
      <c r="AK23" s="2">
        <v>112</v>
      </c>
      <c r="AL23">
        <v>27.7</v>
      </c>
      <c r="AM23">
        <v>32.700000000000003</v>
      </c>
      <c r="AN23">
        <v>60.4</v>
      </c>
      <c r="AP23" t="s">
        <v>191</v>
      </c>
      <c r="AQ23" s="21">
        <v>5</v>
      </c>
      <c r="AR23" t="s">
        <v>144</v>
      </c>
      <c r="AS23" t="s">
        <v>210</v>
      </c>
      <c r="AT23">
        <v>47.5</v>
      </c>
      <c r="AU23">
        <v>19.8</v>
      </c>
      <c r="AV23">
        <v>67.3</v>
      </c>
      <c r="AX23" t="s">
        <v>384</v>
      </c>
      <c r="AY23" s="39">
        <v>5</v>
      </c>
      <c r="AZ23" t="s">
        <v>144</v>
      </c>
      <c r="BA23" t="s">
        <v>374</v>
      </c>
      <c r="BB23">
        <v>14.9</v>
      </c>
      <c r="BC23">
        <v>15.3</v>
      </c>
      <c r="BD23">
        <v>30.2</v>
      </c>
      <c r="BF23" s="29">
        <v>42544</v>
      </c>
      <c r="BG23" s="46">
        <v>5</v>
      </c>
      <c r="BH23" t="s">
        <v>144</v>
      </c>
      <c r="BI23" t="s">
        <v>204</v>
      </c>
      <c r="BJ23">
        <v>51</v>
      </c>
      <c r="BK23">
        <v>7.8</v>
      </c>
      <c r="BL23">
        <v>58.8</v>
      </c>
    </row>
    <row r="24" spans="3:64" x14ac:dyDescent="0.25">
      <c r="C24">
        <v>1</v>
      </c>
      <c r="D24">
        <v>2102</v>
      </c>
      <c r="F24">
        <v>1107</v>
      </c>
      <c r="G24">
        <v>1</v>
      </c>
      <c r="K24" s="24"/>
      <c r="Z24" s="13">
        <v>42489</v>
      </c>
      <c r="AA24" s="20">
        <v>5</v>
      </c>
      <c r="AB24" t="s">
        <v>145</v>
      </c>
      <c r="AC24" s="26">
        <v>49</v>
      </c>
      <c r="AD24">
        <v>2.4</v>
      </c>
      <c r="AE24">
        <v>3.6</v>
      </c>
      <c r="AF24">
        <v>6</v>
      </c>
      <c r="AH24" t="s">
        <v>179</v>
      </c>
      <c r="AI24" s="20">
        <v>5</v>
      </c>
      <c r="AJ24" t="s">
        <v>145</v>
      </c>
      <c r="AK24" s="2">
        <v>113</v>
      </c>
      <c r="AL24">
        <v>6.5</v>
      </c>
      <c r="AM24">
        <v>22.9</v>
      </c>
      <c r="AN24">
        <v>29.4</v>
      </c>
      <c r="AP24" t="s">
        <v>191</v>
      </c>
      <c r="AQ24" s="21">
        <v>5</v>
      </c>
      <c r="AR24" t="s">
        <v>145</v>
      </c>
      <c r="AS24" t="s">
        <v>211</v>
      </c>
      <c r="AT24">
        <v>16</v>
      </c>
      <c r="AU24">
        <v>16.7</v>
      </c>
      <c r="AV24">
        <v>32.700000000000003</v>
      </c>
      <c r="AX24" t="s">
        <v>384</v>
      </c>
      <c r="AY24" s="39">
        <v>5</v>
      </c>
      <c r="AZ24" t="s">
        <v>145</v>
      </c>
      <c r="BA24" t="s">
        <v>375</v>
      </c>
      <c r="BB24">
        <v>20.2</v>
      </c>
      <c r="BC24">
        <v>12.5</v>
      </c>
      <c r="BD24">
        <v>32.700000000000003</v>
      </c>
      <c r="BF24" s="29">
        <v>42544</v>
      </c>
      <c r="BG24" s="46">
        <v>5</v>
      </c>
      <c r="BH24" t="s">
        <v>145</v>
      </c>
      <c r="BI24" t="s">
        <v>205</v>
      </c>
      <c r="BJ24">
        <v>10.9</v>
      </c>
      <c r="BK24">
        <v>23.6</v>
      </c>
      <c r="BL24">
        <v>34.5</v>
      </c>
    </row>
    <row r="25" spans="3:64" x14ac:dyDescent="0.25">
      <c r="C25">
        <v>7</v>
      </c>
      <c r="D25">
        <v>2103</v>
      </c>
      <c r="F25">
        <v>1108</v>
      </c>
      <c r="G25">
        <v>4</v>
      </c>
      <c r="K25" s="24"/>
      <c r="Z25" s="13">
        <v>42489</v>
      </c>
      <c r="AA25" s="20">
        <v>4</v>
      </c>
      <c r="AB25" t="s">
        <v>109</v>
      </c>
      <c r="AC25" s="26">
        <v>50</v>
      </c>
      <c r="AD25">
        <v>35.5</v>
      </c>
      <c r="AE25">
        <v>20.399999999999999</v>
      </c>
      <c r="AF25">
        <v>55.9</v>
      </c>
      <c r="AH25" t="s">
        <v>179</v>
      </c>
      <c r="AI25" s="20">
        <v>4</v>
      </c>
      <c r="AJ25" t="s">
        <v>109</v>
      </c>
      <c r="AK25" s="2">
        <v>114</v>
      </c>
      <c r="AL25">
        <v>30.2</v>
      </c>
      <c r="AM25">
        <v>44.9</v>
      </c>
      <c r="AN25">
        <v>75.099999999999994</v>
      </c>
      <c r="AP25" t="s">
        <v>191</v>
      </c>
      <c r="AQ25" s="21">
        <v>4</v>
      </c>
      <c r="AR25" t="s">
        <v>109</v>
      </c>
      <c r="AS25" t="s">
        <v>212</v>
      </c>
      <c r="AT25">
        <v>44.9</v>
      </c>
      <c r="AU25">
        <v>15.4</v>
      </c>
      <c r="AV25">
        <v>60.3</v>
      </c>
      <c r="AX25" t="s">
        <v>384</v>
      </c>
      <c r="AY25" s="39">
        <v>4</v>
      </c>
      <c r="AZ25" t="s">
        <v>109</v>
      </c>
      <c r="BA25" t="s">
        <v>376</v>
      </c>
      <c r="BB25">
        <v>11.4</v>
      </c>
      <c r="BC25">
        <v>13.1</v>
      </c>
      <c r="BD25">
        <v>24.5</v>
      </c>
      <c r="BF25" s="29">
        <v>42544</v>
      </c>
      <c r="BG25" s="46">
        <v>4</v>
      </c>
      <c r="BH25" t="s">
        <v>109</v>
      </c>
      <c r="BI25" t="s">
        <v>206</v>
      </c>
      <c r="BJ25">
        <v>45.5</v>
      </c>
      <c r="BK25">
        <v>8.1999999999999993</v>
      </c>
      <c r="BL25">
        <v>53.7</v>
      </c>
    </row>
    <row r="26" spans="3:64" x14ac:dyDescent="0.25">
      <c r="C26">
        <v>5</v>
      </c>
      <c r="D26">
        <v>2104</v>
      </c>
      <c r="F26">
        <v>2102</v>
      </c>
      <c r="G26">
        <v>1</v>
      </c>
      <c r="K26" s="24"/>
      <c r="Z26" s="13">
        <v>42489</v>
      </c>
      <c r="AA26" s="20">
        <v>4</v>
      </c>
      <c r="AB26" t="s">
        <v>110</v>
      </c>
      <c r="AC26" s="26">
        <v>51</v>
      </c>
      <c r="AD26">
        <v>0.4</v>
      </c>
      <c r="AE26">
        <v>1</v>
      </c>
      <c r="AF26">
        <v>1.5</v>
      </c>
      <c r="AH26" t="s">
        <v>179</v>
      </c>
      <c r="AI26" s="20">
        <v>4</v>
      </c>
      <c r="AJ26" t="s">
        <v>110</v>
      </c>
      <c r="AK26" s="2">
        <v>115</v>
      </c>
      <c r="AL26">
        <v>8.8000000000000007</v>
      </c>
      <c r="AM26">
        <v>17.600000000000001</v>
      </c>
      <c r="AN26">
        <v>26.4</v>
      </c>
      <c r="AP26" t="s">
        <v>191</v>
      </c>
      <c r="AQ26" s="21">
        <v>4</v>
      </c>
      <c r="AR26" t="s">
        <v>110</v>
      </c>
      <c r="AS26" t="s">
        <v>213</v>
      </c>
      <c r="AT26">
        <v>10.7</v>
      </c>
      <c r="AU26">
        <v>14.7</v>
      </c>
      <c r="AV26">
        <v>25.4</v>
      </c>
      <c r="AX26" t="s">
        <v>384</v>
      </c>
      <c r="AY26" s="39">
        <v>4</v>
      </c>
      <c r="AZ26" t="s">
        <v>110</v>
      </c>
      <c r="BA26" t="s">
        <v>377</v>
      </c>
      <c r="BB26">
        <v>19.3</v>
      </c>
      <c r="BC26">
        <v>24.2</v>
      </c>
      <c r="BD26">
        <v>43.5</v>
      </c>
      <c r="BF26" s="29">
        <v>42544</v>
      </c>
      <c r="BG26" s="46">
        <v>4</v>
      </c>
      <c r="BH26" t="s">
        <v>110</v>
      </c>
      <c r="BI26" t="s">
        <v>207</v>
      </c>
      <c r="BJ26">
        <v>12.4</v>
      </c>
      <c r="BK26">
        <v>16.5</v>
      </c>
      <c r="BL26">
        <v>28.9</v>
      </c>
    </row>
    <row r="27" spans="3:64" x14ac:dyDescent="0.25">
      <c r="C27">
        <v>7</v>
      </c>
      <c r="D27">
        <v>1105</v>
      </c>
      <c r="F27">
        <v>2103</v>
      </c>
      <c r="G27">
        <v>7</v>
      </c>
      <c r="K27" s="24"/>
      <c r="Z27" s="13">
        <v>42489</v>
      </c>
      <c r="AA27" s="20">
        <v>6</v>
      </c>
      <c r="AB27" t="s">
        <v>146</v>
      </c>
      <c r="AC27" s="26">
        <v>52</v>
      </c>
      <c r="AD27">
        <v>11.3</v>
      </c>
      <c r="AE27">
        <v>3.8</v>
      </c>
      <c r="AF27">
        <v>15.1</v>
      </c>
      <c r="AH27" t="s">
        <v>179</v>
      </c>
      <c r="AI27" s="20">
        <v>6</v>
      </c>
      <c r="AJ27" t="s">
        <v>146</v>
      </c>
      <c r="AK27" s="2">
        <v>116</v>
      </c>
      <c r="AL27">
        <v>17.899999999999999</v>
      </c>
      <c r="AM27">
        <v>18</v>
      </c>
      <c r="AN27">
        <v>35.9</v>
      </c>
      <c r="AP27" t="s">
        <v>191</v>
      </c>
      <c r="AQ27" s="21">
        <v>6</v>
      </c>
      <c r="AR27" t="s">
        <v>146</v>
      </c>
      <c r="AS27" t="s">
        <v>214</v>
      </c>
      <c r="AT27">
        <v>17.399999999999999</v>
      </c>
      <c r="AU27">
        <v>13.3</v>
      </c>
      <c r="AV27">
        <v>30.7</v>
      </c>
      <c r="AX27" t="s">
        <v>384</v>
      </c>
      <c r="AY27" s="39">
        <v>6</v>
      </c>
      <c r="AZ27" t="s">
        <v>146</v>
      </c>
      <c r="BA27" t="s">
        <v>378</v>
      </c>
      <c r="BB27">
        <v>5.4</v>
      </c>
      <c r="BC27">
        <v>11.2</v>
      </c>
      <c r="BD27">
        <v>16.600000000000001</v>
      </c>
      <c r="BF27" s="29">
        <v>42544</v>
      </c>
      <c r="BG27" s="46">
        <v>6</v>
      </c>
      <c r="BH27" t="s">
        <v>146</v>
      </c>
      <c r="BI27" t="s">
        <v>208</v>
      </c>
      <c r="BJ27">
        <v>51.2</v>
      </c>
      <c r="BK27">
        <v>12</v>
      </c>
      <c r="BL27">
        <v>63.2</v>
      </c>
    </row>
    <row r="28" spans="3:64" x14ac:dyDescent="0.25">
      <c r="C28">
        <v>3</v>
      </c>
      <c r="D28">
        <v>1106</v>
      </c>
      <c r="F28">
        <v>2104</v>
      </c>
      <c r="G28">
        <v>5</v>
      </c>
      <c r="K28" s="24"/>
      <c r="Z28" s="13">
        <v>42489</v>
      </c>
      <c r="AA28" s="20">
        <v>6</v>
      </c>
      <c r="AB28" t="s">
        <v>147</v>
      </c>
      <c r="AC28" s="26">
        <v>53</v>
      </c>
      <c r="AD28">
        <v>3.6</v>
      </c>
      <c r="AE28">
        <v>3.3</v>
      </c>
      <c r="AF28">
        <v>6.9</v>
      </c>
      <c r="AH28" t="s">
        <v>179</v>
      </c>
      <c r="AI28" s="20">
        <v>6</v>
      </c>
      <c r="AJ28" t="s">
        <v>147</v>
      </c>
      <c r="AK28" s="2">
        <v>117</v>
      </c>
      <c r="AL28">
        <v>6.7</v>
      </c>
      <c r="AM28">
        <v>15.5</v>
      </c>
      <c r="AN28">
        <v>22.2</v>
      </c>
      <c r="AP28" t="s">
        <v>191</v>
      </c>
      <c r="AQ28" s="21">
        <v>6</v>
      </c>
      <c r="AR28" t="s">
        <v>147</v>
      </c>
      <c r="AS28" t="s">
        <v>215</v>
      </c>
      <c r="AT28">
        <v>9.1</v>
      </c>
      <c r="AU28">
        <v>12.4</v>
      </c>
      <c r="AV28">
        <v>21.5</v>
      </c>
      <c r="AX28" t="s">
        <v>384</v>
      </c>
      <c r="AY28" s="39">
        <v>6</v>
      </c>
      <c r="AZ28" t="s">
        <v>147</v>
      </c>
      <c r="BA28" t="s">
        <v>379</v>
      </c>
      <c r="BB28">
        <v>21.3</v>
      </c>
      <c r="BC28">
        <v>12</v>
      </c>
      <c r="BD28">
        <v>33.299999999999997</v>
      </c>
      <c r="BF28" s="29">
        <v>42544</v>
      </c>
      <c r="BG28" s="46">
        <v>6</v>
      </c>
      <c r="BH28" t="s">
        <v>147</v>
      </c>
      <c r="BI28" t="s">
        <v>209</v>
      </c>
      <c r="BJ28">
        <v>10.6</v>
      </c>
      <c r="BK28">
        <v>18.600000000000001</v>
      </c>
      <c r="BL28">
        <v>29.2</v>
      </c>
    </row>
    <row r="29" spans="3:64" x14ac:dyDescent="0.25">
      <c r="C29">
        <v>1</v>
      </c>
      <c r="D29">
        <v>1107</v>
      </c>
      <c r="F29">
        <v>2105</v>
      </c>
      <c r="G29">
        <v>4</v>
      </c>
      <c r="K29" s="24"/>
      <c r="Z29" s="13">
        <v>42489</v>
      </c>
      <c r="AA29" s="20">
        <v>3</v>
      </c>
      <c r="AB29" t="s">
        <v>23</v>
      </c>
      <c r="AC29" s="26">
        <v>54</v>
      </c>
      <c r="AD29">
        <v>15.6</v>
      </c>
      <c r="AE29">
        <v>9.6999999999999993</v>
      </c>
      <c r="AF29">
        <v>25.3</v>
      </c>
      <c r="AH29" t="s">
        <v>179</v>
      </c>
      <c r="AI29" s="20">
        <v>3</v>
      </c>
      <c r="AJ29" t="s">
        <v>23</v>
      </c>
      <c r="AK29" s="2">
        <v>118</v>
      </c>
      <c r="AL29">
        <v>19</v>
      </c>
      <c r="AM29">
        <v>24</v>
      </c>
      <c r="AN29">
        <v>43</v>
      </c>
      <c r="AP29" t="s">
        <v>191</v>
      </c>
      <c r="AQ29" s="21">
        <v>3</v>
      </c>
      <c r="AR29" t="s">
        <v>23</v>
      </c>
      <c r="AS29" t="s">
        <v>216</v>
      </c>
      <c r="AT29">
        <v>22.2</v>
      </c>
      <c r="AU29">
        <v>11.7</v>
      </c>
      <c r="AV29">
        <v>33.9</v>
      </c>
      <c r="AX29" t="s">
        <v>384</v>
      </c>
      <c r="AY29" s="39">
        <v>3</v>
      </c>
      <c r="AZ29" t="s">
        <v>23</v>
      </c>
      <c r="BA29" t="s">
        <v>380</v>
      </c>
      <c r="BB29">
        <v>13.1</v>
      </c>
      <c r="BC29">
        <v>13.5</v>
      </c>
      <c r="BD29">
        <v>26.6</v>
      </c>
      <c r="BF29" s="29">
        <v>42544</v>
      </c>
      <c r="BG29" s="46">
        <v>3</v>
      </c>
      <c r="BH29" t="s">
        <v>23</v>
      </c>
      <c r="BI29" t="s">
        <v>210</v>
      </c>
      <c r="BJ29">
        <v>26.9</v>
      </c>
      <c r="BK29">
        <v>7.7</v>
      </c>
      <c r="BL29">
        <v>34.6</v>
      </c>
    </row>
    <row r="30" spans="3:64" x14ac:dyDescent="0.25">
      <c r="C30">
        <v>4</v>
      </c>
      <c r="D30">
        <v>1108</v>
      </c>
      <c r="F30">
        <v>2106</v>
      </c>
      <c r="G30">
        <v>6</v>
      </c>
      <c r="K30" s="24"/>
      <c r="Z30" s="13">
        <v>42489</v>
      </c>
      <c r="AA30" s="20">
        <v>3</v>
      </c>
      <c r="AB30" t="s">
        <v>24</v>
      </c>
      <c r="AC30" s="26">
        <v>55</v>
      </c>
      <c r="AD30">
        <v>5.0999999999999996</v>
      </c>
      <c r="AE30">
        <v>4.2</v>
      </c>
      <c r="AF30">
        <v>9.3000000000000007</v>
      </c>
      <c r="AH30" t="s">
        <v>179</v>
      </c>
      <c r="AI30" s="20">
        <v>3</v>
      </c>
      <c r="AJ30" t="s">
        <v>24</v>
      </c>
      <c r="AK30" s="2">
        <v>119</v>
      </c>
      <c r="AL30">
        <v>10.6</v>
      </c>
      <c r="AM30">
        <v>23</v>
      </c>
      <c r="AN30">
        <v>33.6</v>
      </c>
      <c r="AP30" t="s">
        <v>191</v>
      </c>
      <c r="AQ30" s="21">
        <v>3</v>
      </c>
      <c r="AR30" t="s">
        <v>24</v>
      </c>
      <c r="AS30" t="s">
        <v>217</v>
      </c>
      <c r="AT30">
        <v>14.1</v>
      </c>
      <c r="AU30">
        <v>18.3</v>
      </c>
      <c r="AV30">
        <v>32.4</v>
      </c>
      <c r="AX30" t="s">
        <v>384</v>
      </c>
      <c r="AY30" s="39">
        <v>3</v>
      </c>
      <c r="AZ30" t="s">
        <v>24</v>
      </c>
      <c r="BA30" t="s">
        <v>381</v>
      </c>
      <c r="BB30">
        <v>23.8</v>
      </c>
      <c r="BC30">
        <v>10.7</v>
      </c>
      <c r="BD30">
        <v>34.5</v>
      </c>
      <c r="BF30" s="29">
        <v>42544</v>
      </c>
      <c r="BG30" s="46">
        <v>3</v>
      </c>
      <c r="BH30" t="s">
        <v>24</v>
      </c>
      <c r="BI30" t="s">
        <v>211</v>
      </c>
      <c r="BJ30">
        <v>7.4</v>
      </c>
      <c r="BK30">
        <v>14.1</v>
      </c>
      <c r="BL30">
        <v>21.5</v>
      </c>
    </row>
    <row r="31" spans="3:64" x14ac:dyDescent="0.25">
      <c r="C31">
        <v>6</v>
      </c>
      <c r="D31">
        <v>1101</v>
      </c>
      <c r="F31">
        <v>2107</v>
      </c>
      <c r="G31">
        <v>3</v>
      </c>
      <c r="K31" s="24"/>
      <c r="Z31" s="13">
        <v>42489</v>
      </c>
      <c r="AA31" s="20">
        <v>2</v>
      </c>
      <c r="AB31" t="s">
        <v>25</v>
      </c>
      <c r="AC31" s="26">
        <v>56</v>
      </c>
      <c r="AD31">
        <v>28.8</v>
      </c>
      <c r="AE31">
        <v>2.6</v>
      </c>
      <c r="AF31">
        <v>31.4</v>
      </c>
      <c r="AH31" t="s">
        <v>179</v>
      </c>
      <c r="AI31" s="20">
        <v>2</v>
      </c>
      <c r="AJ31" t="s">
        <v>25</v>
      </c>
      <c r="AK31" s="2">
        <v>120</v>
      </c>
      <c r="AL31">
        <v>16.7</v>
      </c>
      <c r="AM31">
        <v>11.5</v>
      </c>
      <c r="AN31">
        <v>28.2</v>
      </c>
      <c r="AP31" t="s">
        <v>191</v>
      </c>
      <c r="AQ31" s="21">
        <v>2</v>
      </c>
      <c r="AR31" t="s">
        <v>25</v>
      </c>
      <c r="AS31" t="s">
        <v>218</v>
      </c>
      <c r="AT31">
        <v>47.4</v>
      </c>
      <c r="AU31">
        <v>10.199999999999999</v>
      </c>
      <c r="AV31">
        <v>57.6</v>
      </c>
      <c r="AX31" t="s">
        <v>384</v>
      </c>
      <c r="AY31" s="39">
        <v>2</v>
      </c>
      <c r="AZ31" t="s">
        <v>25</v>
      </c>
      <c r="BA31" t="s">
        <v>382</v>
      </c>
      <c r="BB31">
        <v>25.4</v>
      </c>
      <c r="BC31">
        <v>14.3</v>
      </c>
      <c r="BD31">
        <v>39.700000000000003</v>
      </c>
      <c r="BF31" s="29">
        <v>42544</v>
      </c>
      <c r="BG31" s="46">
        <v>2</v>
      </c>
      <c r="BH31" t="s">
        <v>25</v>
      </c>
      <c r="BI31" t="s">
        <v>212</v>
      </c>
      <c r="BJ31">
        <v>44.4</v>
      </c>
      <c r="BK31">
        <v>15</v>
      </c>
      <c r="BL31">
        <v>59.4</v>
      </c>
    </row>
    <row r="32" spans="3:64" x14ac:dyDescent="0.25">
      <c r="C32">
        <v>2</v>
      </c>
      <c r="D32">
        <v>1102</v>
      </c>
      <c r="F32">
        <v>2108</v>
      </c>
      <c r="G32">
        <v>2</v>
      </c>
      <c r="Z32" s="13">
        <v>42489</v>
      </c>
      <c r="AA32" s="20">
        <v>2</v>
      </c>
      <c r="AB32" t="s">
        <v>26</v>
      </c>
      <c r="AC32" s="26">
        <v>57</v>
      </c>
      <c r="AD32">
        <v>10.6</v>
      </c>
      <c r="AE32">
        <v>3</v>
      </c>
      <c r="AF32">
        <v>13.6</v>
      </c>
      <c r="AH32" t="s">
        <v>179</v>
      </c>
      <c r="AI32" s="20">
        <v>2</v>
      </c>
      <c r="AJ32" t="s">
        <v>26</v>
      </c>
      <c r="AK32" s="2">
        <v>121</v>
      </c>
      <c r="AL32">
        <v>27.9</v>
      </c>
      <c r="AM32">
        <v>14.6</v>
      </c>
      <c r="AN32">
        <v>42.5</v>
      </c>
      <c r="AP32" t="s">
        <v>191</v>
      </c>
      <c r="AQ32" s="21">
        <v>2</v>
      </c>
      <c r="AR32" t="s">
        <v>26</v>
      </c>
      <c r="AS32" t="s">
        <v>219</v>
      </c>
      <c r="AT32">
        <v>35.799999999999997</v>
      </c>
      <c r="AU32">
        <v>14.4</v>
      </c>
      <c r="AV32">
        <v>50.2</v>
      </c>
      <c r="AX32" t="s">
        <v>384</v>
      </c>
      <c r="AY32" s="39">
        <v>2</v>
      </c>
      <c r="AZ32" t="s">
        <v>26</v>
      </c>
      <c r="BA32" t="s">
        <v>383</v>
      </c>
      <c r="BB32">
        <v>13.8</v>
      </c>
      <c r="BC32">
        <v>3</v>
      </c>
      <c r="BD32">
        <v>16.8</v>
      </c>
      <c r="BF32" s="29">
        <v>42544</v>
      </c>
      <c r="BG32" s="46">
        <v>2</v>
      </c>
      <c r="BH32" t="s">
        <v>26</v>
      </c>
      <c r="BI32" t="s">
        <v>213</v>
      </c>
      <c r="BJ32">
        <v>25</v>
      </c>
      <c r="BK32">
        <v>16.2</v>
      </c>
      <c r="BL32">
        <v>41.2</v>
      </c>
    </row>
    <row r="33" spans="2:64" x14ac:dyDescent="0.25">
      <c r="C33">
        <v>5</v>
      </c>
      <c r="D33">
        <v>1103</v>
      </c>
      <c r="AD33">
        <f>AVERAGE(AD5:AD32)*8</f>
        <v>96.85714285714289</v>
      </c>
      <c r="AE33">
        <f t="shared" ref="AE33" si="0">AVERAGE(AE5:AE32)*8</f>
        <v>47.914285714285711</v>
      </c>
      <c r="AF33">
        <f t="shared" ref="AF33" si="1">AVERAGE(AF5:AF32)*8</f>
        <v>144.79999999999998</v>
      </c>
      <c r="AL33">
        <f>AVERAGE(AL5:AL32)*8</f>
        <v>135.62857142857141</v>
      </c>
      <c r="AM33">
        <f t="shared" ref="AM33:AN33" si="2">AVERAGE(AM5:AM32)*8</f>
        <v>169.97142857142856</v>
      </c>
      <c r="AN33">
        <f t="shared" si="2"/>
        <v>305.59999999999997</v>
      </c>
    </row>
    <row r="34" spans="2:64" x14ac:dyDescent="0.25">
      <c r="C34">
        <v>8</v>
      </c>
      <c r="D34">
        <v>1104</v>
      </c>
    </row>
    <row r="35" spans="2:64" x14ac:dyDescent="0.25">
      <c r="E35" t="s">
        <v>59</v>
      </c>
      <c r="F35" t="s">
        <v>60</v>
      </c>
      <c r="G35" t="s">
        <v>87</v>
      </c>
      <c r="H35" t="s">
        <v>61</v>
      </c>
      <c r="M35" t="s">
        <v>59</v>
      </c>
      <c r="N35" t="s">
        <v>60</v>
      </c>
      <c r="O35" t="s">
        <v>87</v>
      </c>
      <c r="P35" t="s">
        <v>61</v>
      </c>
      <c r="U35" t="s">
        <v>59</v>
      </c>
      <c r="V35" t="s">
        <v>60</v>
      </c>
      <c r="W35" t="s">
        <v>87</v>
      </c>
      <c r="X35" t="s">
        <v>61</v>
      </c>
      <c r="AC35" t="s">
        <v>59</v>
      </c>
      <c r="AD35" t="s">
        <v>60</v>
      </c>
      <c r="AE35" t="s">
        <v>87</v>
      </c>
      <c r="AF35" t="s">
        <v>61</v>
      </c>
      <c r="AK35" t="s">
        <v>59</v>
      </c>
      <c r="AL35" t="s">
        <v>60</v>
      </c>
      <c r="AM35" t="s">
        <v>87</v>
      </c>
      <c r="AN35" t="s">
        <v>61</v>
      </c>
      <c r="AS35" t="s">
        <v>59</v>
      </c>
      <c r="AT35" t="s">
        <v>60</v>
      </c>
      <c r="AU35" t="s">
        <v>87</v>
      </c>
      <c r="AV35" t="s">
        <v>61</v>
      </c>
      <c r="BA35" t="s">
        <v>59</v>
      </c>
      <c r="BB35" t="s">
        <v>60</v>
      </c>
      <c r="BC35" t="s">
        <v>87</v>
      </c>
      <c r="BD35" t="s">
        <v>61</v>
      </c>
      <c r="BI35" t="s">
        <v>59</v>
      </c>
      <c r="BJ35" t="s">
        <v>60</v>
      </c>
      <c r="BK35" t="s">
        <v>87</v>
      </c>
      <c r="BL35" t="s">
        <v>61</v>
      </c>
    </row>
    <row r="36" spans="2:64" x14ac:dyDescent="0.25">
      <c r="B36">
        <v>1105</v>
      </c>
      <c r="C36">
        <v>7</v>
      </c>
      <c r="D36" t="s">
        <v>0</v>
      </c>
      <c r="E36">
        <f>AVERAGE(F5:F6)*8</f>
        <v>70</v>
      </c>
      <c r="F36">
        <f>AVERAGE(G5:G6)*8</f>
        <v>11.2</v>
      </c>
      <c r="G36">
        <f>AVERAGE(H5:H6)*8</f>
        <v>81.599999999999994</v>
      </c>
      <c r="H36" s="5">
        <f t="shared" ref="H36:H38" si="3">100*F36/G36</f>
        <v>13.725490196078432</v>
      </c>
      <c r="J36">
        <v>1102</v>
      </c>
      <c r="K36">
        <v>2</v>
      </c>
      <c r="L36" t="s">
        <v>89</v>
      </c>
      <c r="M36">
        <f>AVERAGE(N5:N6,N13:N14)*8</f>
        <v>90.600000000000009</v>
      </c>
      <c r="N36">
        <f>AVERAGE(O5:O6,O13:O14)*8</f>
        <v>64.599999999999994</v>
      </c>
      <c r="O36">
        <f>AVERAGE(P5:P6,P13:P14)*8</f>
        <v>155.19999999999999</v>
      </c>
      <c r="P36" s="5">
        <f t="shared" ref="P36:P38" si="4">100*N36/O36</f>
        <v>41.623711340206185</v>
      </c>
    </row>
    <row r="37" spans="2:64" x14ac:dyDescent="0.25">
      <c r="B37">
        <v>1106</v>
      </c>
      <c r="C37">
        <v>3</v>
      </c>
      <c r="D37" t="s">
        <v>111</v>
      </c>
      <c r="E37">
        <f>AVERAGE(F7:F8,F11:F12)*8</f>
        <v>82.6</v>
      </c>
      <c r="F37">
        <f>AVERAGE(G7:G8,G11:G12)*8</f>
        <v>108.19999999999999</v>
      </c>
      <c r="G37">
        <f>AVERAGE(H7:H8,H11:H12)*8</f>
        <v>190.79999999999998</v>
      </c>
      <c r="H37" s="5">
        <f t="shared" si="3"/>
        <v>56.708595387840667</v>
      </c>
      <c r="J37">
        <v>1105</v>
      </c>
      <c r="K37">
        <v>7</v>
      </c>
      <c r="L37" t="s">
        <v>0</v>
      </c>
      <c r="M37">
        <f>AVERAGE(N7:N8)*8</f>
        <v>29.6</v>
      </c>
      <c r="N37">
        <f>AVERAGE(O7:O8)*8</f>
        <v>8.8000000000000007</v>
      </c>
      <c r="O37">
        <f>AVERAGE(P7:P8)*8</f>
        <v>38.4</v>
      </c>
      <c r="P37" s="5">
        <f t="shared" si="4"/>
        <v>22.916666666666671</v>
      </c>
      <c r="S37" s="47">
        <v>1</v>
      </c>
      <c r="T37" t="s">
        <v>49</v>
      </c>
      <c r="U37">
        <f>AVERAGE(V13:V16)*8</f>
        <v>225.40000000000003</v>
      </c>
      <c r="V37">
        <f t="shared" ref="V37:W37" si="5">AVERAGE(W13:W16)*8</f>
        <v>70.2</v>
      </c>
      <c r="W37">
        <f t="shared" si="5"/>
        <v>295.59999999999997</v>
      </c>
      <c r="X37" s="5">
        <f t="shared" ref="X37:X42" si="6">100*V37/W37</f>
        <v>23.748308525033831</v>
      </c>
      <c r="AA37" s="47">
        <v>1</v>
      </c>
      <c r="AB37" t="s">
        <v>49</v>
      </c>
      <c r="AC37">
        <f>AVERAGE(AD15:AD16,AD19:AD20)*8</f>
        <v>145.4</v>
      </c>
      <c r="AD37">
        <f>AVERAGE(AE15:AE16,AE19:AE20)*8</f>
        <v>23.8</v>
      </c>
      <c r="AE37">
        <f>AVERAGE(AF15:AF16,AF19:AF20)*8</f>
        <v>169.2</v>
      </c>
      <c r="AF37" s="5">
        <f t="shared" ref="AF37:AF43" si="7">100*AD37/AE37</f>
        <v>14.066193853427897</v>
      </c>
      <c r="AI37" t="s">
        <v>0</v>
      </c>
      <c r="AJ37" t="s">
        <v>0</v>
      </c>
      <c r="AK37">
        <f>AVERAGE(AL15:AL16,AL19:AL20)*8</f>
        <v>179.00000000000003</v>
      </c>
      <c r="AL37">
        <f>AVERAGE(AM15:AM16,AM19:AM20)*8</f>
        <v>130</v>
      </c>
      <c r="AM37">
        <f>AVERAGE(AN15:AN16,AN19:AN20)*8</f>
        <v>309</v>
      </c>
      <c r="AN37" s="5">
        <f t="shared" ref="AN37:AN43" si="8">100*AL37/AM37</f>
        <v>42.071197411003233</v>
      </c>
      <c r="AQ37" s="47">
        <v>1</v>
      </c>
      <c r="AR37" t="s">
        <v>49</v>
      </c>
      <c r="AS37">
        <f>AVERAGE(AT15:AT16,AT19:AT20)*8</f>
        <v>279</v>
      </c>
      <c r="AT37">
        <f>AVERAGE(AU15:AU16,AU19:AU20)*8</f>
        <v>85.8</v>
      </c>
      <c r="AU37">
        <f>AVERAGE(AV15:AV16,AV19:AV20)*8</f>
        <v>364.79999999999995</v>
      </c>
      <c r="AV37" s="5">
        <f t="shared" ref="AV37:AV43" si="9">100*AT37/AU37</f>
        <v>23.519736842105267</v>
      </c>
      <c r="AY37" s="47">
        <v>1</v>
      </c>
      <c r="AZ37" t="s">
        <v>49</v>
      </c>
      <c r="BA37">
        <f>AVERAGE(BB15:BB16,BB19:BB20)*8</f>
        <v>170.20000000000002</v>
      </c>
      <c r="BB37">
        <f>AVERAGE(BC15:BC16,BC19:BC20)*8</f>
        <v>91</v>
      </c>
      <c r="BC37">
        <f>AVERAGE(BD15:BD16,BD19:BD20)*8</f>
        <v>261.2</v>
      </c>
      <c r="BD37" s="5">
        <f t="shared" ref="BD37:BD43" si="10">100*BB37/BC37</f>
        <v>34.839203675344564</v>
      </c>
      <c r="BG37" s="47">
        <v>1</v>
      </c>
      <c r="BH37" t="s">
        <v>49</v>
      </c>
      <c r="BI37">
        <f>AVERAGE(BJ15:BJ16,BJ19:BJ20)*8</f>
        <v>171.2</v>
      </c>
      <c r="BJ37">
        <f>AVERAGE(BK15:BK16,BK19:BK20)*8</f>
        <v>103.8</v>
      </c>
      <c r="BK37">
        <f>AVERAGE(BL15:BL16,BL19:BL20)*8</f>
        <v>275</v>
      </c>
      <c r="BL37" s="5">
        <f t="shared" ref="BL37:BL43" si="11">100*BJ37/BK37</f>
        <v>37.745454545454542</v>
      </c>
    </row>
    <row r="38" spans="2:64" x14ac:dyDescent="0.25">
      <c r="B38">
        <v>1107</v>
      </c>
      <c r="C38">
        <v>1</v>
      </c>
      <c r="D38" t="s">
        <v>49</v>
      </c>
      <c r="E38">
        <f>AVERAGE(F9:F10)*8</f>
        <v>69.599999999999994</v>
      </c>
      <c r="F38">
        <f>AVERAGE(G9:G10)*8</f>
        <v>224.8</v>
      </c>
      <c r="G38">
        <f>AVERAGE(H9:H10)*8</f>
        <v>294.39999999999998</v>
      </c>
      <c r="H38" s="5">
        <f t="shared" si="3"/>
        <v>76.358695652173921</v>
      </c>
      <c r="J38">
        <v>1107</v>
      </c>
      <c r="K38">
        <v>1</v>
      </c>
      <c r="L38" t="s">
        <v>49</v>
      </c>
      <c r="M38">
        <f>AVERAGE(N9:N12)*8</f>
        <v>91.8</v>
      </c>
      <c r="N38">
        <f>AVERAGE(O9:O12)*8</f>
        <v>72</v>
      </c>
      <c r="O38">
        <f>AVERAGE(P9:P12)*8</f>
        <v>163.80000000000001</v>
      </c>
      <c r="P38" s="5">
        <f t="shared" si="4"/>
        <v>43.956043956043956</v>
      </c>
      <c r="S38" s="47">
        <v>2</v>
      </c>
      <c r="T38" t="s">
        <v>89</v>
      </c>
      <c r="U38">
        <f>AVERAGE(V5:V6,V21:V22)*8</f>
        <v>248.8</v>
      </c>
      <c r="V38">
        <f t="shared" ref="V38:W38" si="12">AVERAGE(W5:W6,W21:W22)*8</f>
        <v>63.6</v>
      </c>
      <c r="W38">
        <f t="shared" si="12"/>
        <v>312.39999999999998</v>
      </c>
      <c r="X38" s="5">
        <f t="shared" si="6"/>
        <v>20.35851472471191</v>
      </c>
      <c r="AA38" s="47">
        <v>2</v>
      </c>
      <c r="AB38" t="s">
        <v>89</v>
      </c>
      <c r="AC38">
        <f>AVERAGE(AD7:AD8,AD31:AD32)*8</f>
        <v>145.39999999999998</v>
      </c>
      <c r="AD38">
        <f>AVERAGE(AE7:AE8,AE31:AE32)*8</f>
        <v>24.4</v>
      </c>
      <c r="AE38">
        <f>AVERAGE(AF7:AF8,AF31:AF32)*8</f>
        <v>169.79999999999998</v>
      </c>
      <c r="AF38" s="5">
        <f t="shared" si="7"/>
        <v>14.369846878680802</v>
      </c>
      <c r="AI38" t="s">
        <v>0</v>
      </c>
      <c r="AJ38" t="s">
        <v>0</v>
      </c>
      <c r="AK38">
        <f>AVERAGE(AL7:AL8,AL31:AL32)*8</f>
        <v>176.8</v>
      </c>
      <c r="AL38">
        <f>AVERAGE(AM7:AM8,AM31:AM32)*8</f>
        <v>119.39999999999999</v>
      </c>
      <c r="AM38">
        <f>AVERAGE(AN7:AN8,AN31:AN32)*8</f>
        <v>296.20000000000005</v>
      </c>
      <c r="AN38" s="5">
        <f t="shared" si="8"/>
        <v>40.310600945307222</v>
      </c>
      <c r="AQ38" s="47">
        <v>2</v>
      </c>
      <c r="AR38" t="s">
        <v>89</v>
      </c>
      <c r="AS38">
        <f>AVERAGE(AT7:AT8,AT31:AT32)*8</f>
        <v>277.60000000000002</v>
      </c>
      <c r="AT38">
        <f>AVERAGE(AU7:AU8,AU31:AU32)*8</f>
        <v>88.2</v>
      </c>
      <c r="AU38">
        <f>AVERAGE(AV7:AV8,AV31:AV32)*8</f>
        <v>365.79999999999995</v>
      </c>
      <c r="AV38" s="5">
        <f t="shared" si="9"/>
        <v>24.111536358665941</v>
      </c>
      <c r="AY38" s="47">
        <v>2</v>
      </c>
      <c r="AZ38" t="s">
        <v>89</v>
      </c>
      <c r="BA38">
        <f>AVERAGE(BB7:BB8,BB31:BB32)*8</f>
        <v>217.4</v>
      </c>
      <c r="BB38">
        <f>AVERAGE(BC7:BC8,BC31:BC32)*8</f>
        <v>96.4</v>
      </c>
      <c r="BC38">
        <f>AVERAGE(BD7:BD8,BD31:BD32)*8</f>
        <v>313.80000000000007</v>
      </c>
      <c r="BD38" s="5">
        <f t="shared" si="10"/>
        <v>30.720203951561498</v>
      </c>
      <c r="BG38" s="47">
        <v>2</v>
      </c>
      <c r="BH38" t="s">
        <v>89</v>
      </c>
      <c r="BI38">
        <f>AVERAGE(BJ7:BJ8,BJ31:BJ32)*8</f>
        <v>218.8</v>
      </c>
      <c r="BJ38">
        <f>AVERAGE(BK7:BK8,BK31:BK32)*8</f>
        <v>116.80000000000001</v>
      </c>
      <c r="BK38">
        <f>AVERAGE(BL7:BL8,BL31:BL32)*8</f>
        <v>335.6</v>
      </c>
      <c r="BL38" s="5">
        <f t="shared" si="11"/>
        <v>34.803337306317047</v>
      </c>
    </row>
    <row r="39" spans="2:64" x14ac:dyDescent="0.25">
      <c r="B39">
        <v>2107</v>
      </c>
      <c r="C39">
        <v>3</v>
      </c>
      <c r="D39" t="s">
        <v>111</v>
      </c>
      <c r="J39">
        <v>2102</v>
      </c>
      <c r="K39">
        <v>1</v>
      </c>
      <c r="L39" t="s">
        <v>49</v>
      </c>
      <c r="S39" s="47">
        <v>3</v>
      </c>
      <c r="T39" t="s">
        <v>111</v>
      </c>
      <c r="U39">
        <f>AVERAGE(V11:V12,V19:V20)*8</f>
        <v>103.19999999999999</v>
      </c>
      <c r="V39">
        <f t="shared" ref="V39:W39" si="13">AVERAGE(W11:W12,W19:W20)*8</f>
        <v>69.800000000000011</v>
      </c>
      <c r="W39">
        <f t="shared" si="13"/>
        <v>173</v>
      </c>
      <c r="X39" s="5">
        <f t="shared" si="6"/>
        <v>40.346820809248563</v>
      </c>
      <c r="AA39" s="47">
        <v>3</v>
      </c>
      <c r="AB39" t="s">
        <v>111</v>
      </c>
      <c r="AC39">
        <f>AVERAGE(AD13:AD14,AD29:AD30)*8</f>
        <v>125.00000000000001</v>
      </c>
      <c r="AD39">
        <f>AVERAGE(AE13:AE14,AE29:AE30)*8</f>
        <v>67.400000000000006</v>
      </c>
      <c r="AE39">
        <f>AVERAGE(AF13:AF14,AF29:AF30)*8</f>
        <v>192.4</v>
      </c>
      <c r="AF39" s="5">
        <f t="shared" si="7"/>
        <v>35.031185031185032</v>
      </c>
      <c r="AI39" t="s">
        <v>0</v>
      </c>
      <c r="AJ39" t="s">
        <v>0</v>
      </c>
      <c r="AK39">
        <f>AVERAGE(AL13:AL14,AL29:AL30)*8</f>
        <v>130</v>
      </c>
      <c r="AL39">
        <f>AVERAGE(AM13:AM14,AM29:AM30)*8</f>
        <v>175.2</v>
      </c>
      <c r="AM39">
        <f>AVERAGE(AN13:AN14,AN29:AN30)*8</f>
        <v>305.2</v>
      </c>
      <c r="AN39" s="5">
        <f t="shared" si="8"/>
        <v>57.404980340760162</v>
      </c>
      <c r="AQ39" s="47">
        <v>3</v>
      </c>
      <c r="AR39" t="s">
        <v>111</v>
      </c>
      <c r="AS39">
        <f>AVERAGE(AT13:AT14,AT29:AT30)*8</f>
        <v>152</v>
      </c>
      <c r="AT39">
        <f>AVERAGE(AU13:AU14,AU29:AU30)*8</f>
        <v>111.4</v>
      </c>
      <c r="AU39">
        <f>AVERAGE(AV13:AV14,AV29:AV30)*8</f>
        <v>263.40000000000003</v>
      </c>
      <c r="AV39" s="5">
        <f t="shared" si="9"/>
        <v>42.293090356871673</v>
      </c>
      <c r="AY39" s="47">
        <v>3</v>
      </c>
      <c r="AZ39" t="s">
        <v>111</v>
      </c>
      <c r="BA39">
        <f>AVERAGE(BB13:BB14,BB29:BB30)*8</f>
        <v>154.4</v>
      </c>
      <c r="BB39">
        <f>AVERAGE(BC13:BC14,BC29:BC30)*8</f>
        <v>97</v>
      </c>
      <c r="BC39">
        <f>AVERAGE(BD13:BD14,BD29:BD30)*8</f>
        <v>251.39999999999998</v>
      </c>
      <c r="BD39" s="5">
        <f t="shared" si="10"/>
        <v>38.583929992044553</v>
      </c>
      <c r="BG39" s="47">
        <v>3</v>
      </c>
      <c r="BH39" t="s">
        <v>111</v>
      </c>
      <c r="BI39">
        <f>AVERAGE(BJ13:BJ14,BJ29:BJ30)*8</f>
        <v>124.6</v>
      </c>
      <c r="BJ39">
        <f>AVERAGE(BK13:BK14,BK29:BK30)*8</f>
        <v>91.199999999999989</v>
      </c>
      <c r="BK39">
        <f>AVERAGE(BL13:BL14,BL29:BL30)*8</f>
        <v>215.8</v>
      </c>
      <c r="BL39" s="5">
        <f t="shared" si="11"/>
        <v>42.261353104726588</v>
      </c>
    </row>
    <row r="40" spans="2:64" x14ac:dyDescent="0.25">
      <c r="B40">
        <v>2108</v>
      </c>
      <c r="C40">
        <v>2</v>
      </c>
      <c r="D40" t="s">
        <v>89</v>
      </c>
      <c r="E40">
        <f>AVERAGE(F13:F14)*8</f>
        <v>69.2</v>
      </c>
      <c r="F40">
        <f>AVERAGE(G13:G14)*8</f>
        <v>160.4</v>
      </c>
      <c r="G40">
        <f>AVERAGE(H13:H14)*8</f>
        <v>229.60000000000002</v>
      </c>
      <c r="H40" s="5">
        <f t="shared" ref="H40" si="14">100*F40/G40</f>
        <v>69.860627177700337</v>
      </c>
      <c r="I40" s="5"/>
      <c r="J40">
        <v>2108</v>
      </c>
      <c r="K40">
        <v>2</v>
      </c>
      <c r="L40" t="s">
        <v>89</v>
      </c>
      <c r="Q40" s="5"/>
      <c r="S40" s="47">
        <v>4</v>
      </c>
      <c r="T40" t="s">
        <v>90</v>
      </c>
      <c r="U40">
        <f>AVERAGE(V17:V18)*8</f>
        <v>86.4</v>
      </c>
      <c r="V40">
        <f t="shared" ref="V40:W40" si="15">AVERAGE(W17:W18)*8</f>
        <v>329.6</v>
      </c>
      <c r="W40">
        <f t="shared" si="15"/>
        <v>416</v>
      </c>
      <c r="X40" s="5">
        <f t="shared" si="6"/>
        <v>79.230769230769226</v>
      </c>
      <c r="AA40" s="47">
        <v>4</v>
      </c>
      <c r="AB40" t="s">
        <v>90</v>
      </c>
      <c r="AC40">
        <f>AVERAGE(AD17:AD18,AD25:AD26)*8</f>
        <v>102.8</v>
      </c>
      <c r="AD40">
        <f>AVERAGE(AE17:AE18,AE25:AE26)*8</f>
        <v>74.8</v>
      </c>
      <c r="AE40">
        <f>AVERAGE(AF17:AF18,AF25:AF26)*8</f>
        <v>177.8</v>
      </c>
      <c r="AF40" s="5">
        <f t="shared" si="7"/>
        <v>42.069741282339706</v>
      </c>
      <c r="AI40" t="s">
        <v>0</v>
      </c>
      <c r="AJ40" t="s">
        <v>0</v>
      </c>
      <c r="AK40">
        <f>AVERAGE(AL17:AL18,AL25:AL26)*8</f>
        <v>140.6</v>
      </c>
      <c r="AL40">
        <f>AVERAGE(AM17:AM18,AM25:AM26)*8</f>
        <v>213.59999999999997</v>
      </c>
      <c r="AM40">
        <f>AVERAGE(AN17:AN18,AN25:AN26)*8</f>
        <v>354.2</v>
      </c>
      <c r="AN40" s="5">
        <f t="shared" si="8"/>
        <v>60.304912478825514</v>
      </c>
      <c r="AQ40" s="47">
        <v>4</v>
      </c>
      <c r="AR40" t="s">
        <v>90</v>
      </c>
      <c r="AS40">
        <f>AVERAGE(AT17:AT18,AT25:AT26)*8</f>
        <v>213.4</v>
      </c>
      <c r="AT40">
        <f>AVERAGE(AU17:AU18,AU25:AU26)*8</f>
        <v>126</v>
      </c>
      <c r="AU40">
        <f>AVERAGE(AV17:AV18,AV25:AV26)*8</f>
        <v>339.40000000000003</v>
      </c>
      <c r="AV40" s="5">
        <f t="shared" si="9"/>
        <v>37.124337065409541</v>
      </c>
      <c r="AY40" s="47">
        <v>4</v>
      </c>
      <c r="AZ40" t="s">
        <v>90</v>
      </c>
      <c r="BA40">
        <f>AVERAGE(BB17:BB18,BB25:BB26)*8</f>
        <v>143.80000000000001</v>
      </c>
      <c r="BB40">
        <f>AVERAGE(BC17:BC18,BC25:BC26)*8</f>
        <v>114.80000000000001</v>
      </c>
      <c r="BC40">
        <f>AVERAGE(BD17:BD18,BD25:BD26)*8</f>
        <v>258.60000000000002</v>
      </c>
      <c r="BD40" s="5">
        <f t="shared" si="10"/>
        <v>44.392884764114463</v>
      </c>
      <c r="BG40" s="47">
        <v>4</v>
      </c>
      <c r="BH40" t="s">
        <v>90</v>
      </c>
      <c r="BI40">
        <f>AVERAGE(BJ17:BJ18,BJ25:BJ26)*8</f>
        <v>167.8</v>
      </c>
      <c r="BJ40">
        <f>AVERAGE(BK17:BK18,BK25:BK26)*8</f>
        <v>96.199999999999989</v>
      </c>
      <c r="BK40">
        <f>AVERAGE(BL17:BL18,BL25:BL26)*8</f>
        <v>264</v>
      </c>
      <c r="BL40" s="5">
        <f t="shared" si="11"/>
        <v>36.439393939393931</v>
      </c>
    </row>
    <row r="41" spans="2:64" x14ac:dyDescent="0.25">
      <c r="I41" s="5"/>
      <c r="Q41" s="5"/>
      <c r="S41" s="47">
        <v>5</v>
      </c>
      <c r="T41" t="s">
        <v>91</v>
      </c>
      <c r="U41">
        <f>AVERAGE(V7:V8)*8</f>
        <v>58</v>
      </c>
      <c r="V41">
        <f t="shared" ref="V41:W41" si="16">AVERAGE(W7:W8)*8</f>
        <v>237.2</v>
      </c>
      <c r="W41">
        <f t="shared" si="16"/>
        <v>295.2</v>
      </c>
      <c r="X41" s="5">
        <f t="shared" si="6"/>
        <v>80.352303523035232</v>
      </c>
      <c r="AA41" s="47">
        <v>5</v>
      </c>
      <c r="AB41" t="s">
        <v>91</v>
      </c>
      <c r="AC41">
        <f>AVERAGE(AD9:AD10,AD23:AD24)*8</f>
        <v>76.8</v>
      </c>
      <c r="AD41">
        <f>AVERAGE(AE9:AE10,AE23:AE24)*8</f>
        <v>103.2</v>
      </c>
      <c r="AE41">
        <f>AVERAGE(AF9:AF10,AF23:AF24)*8</f>
        <v>180</v>
      </c>
      <c r="AF41" s="5">
        <f t="shared" si="7"/>
        <v>57.333333333333336</v>
      </c>
      <c r="AI41" t="s">
        <v>0</v>
      </c>
      <c r="AJ41" t="s">
        <v>0</v>
      </c>
      <c r="AK41">
        <f>AVERAGE(AL9:AL10,AL23:AL24)*8</f>
        <v>162.19999999999999</v>
      </c>
      <c r="AL41">
        <f>AVERAGE(AM9:AM10,AM23:AM24)*8</f>
        <v>275.8</v>
      </c>
      <c r="AM41">
        <f>AVERAGE(AN9:AN10,AN23:AN24)*8</f>
        <v>438</v>
      </c>
      <c r="AN41" s="5">
        <f t="shared" si="8"/>
        <v>62.968036529680369</v>
      </c>
      <c r="AQ41" s="47">
        <v>5</v>
      </c>
      <c r="AR41" t="s">
        <v>91</v>
      </c>
      <c r="AS41">
        <f>AVERAGE(AT9:AT10,AT23:AT24)*8</f>
        <v>222.2</v>
      </c>
      <c r="AT41">
        <f>AVERAGE(AU9:AU10,AU23:AU24)*8</f>
        <v>117</v>
      </c>
      <c r="AU41">
        <f>AVERAGE(AV9:AV10,AV23:AV24)*8</f>
        <v>339.19999999999993</v>
      </c>
      <c r="AV41" s="5">
        <f t="shared" si="9"/>
        <v>34.492924528301891</v>
      </c>
      <c r="AY41" s="47">
        <v>5</v>
      </c>
      <c r="AZ41" t="s">
        <v>91</v>
      </c>
      <c r="BA41">
        <f>AVERAGE(BB9:BB10,BB23:BB24)*8</f>
        <v>131.80000000000001</v>
      </c>
      <c r="BB41">
        <f>AVERAGE(BC9:BC10,BC23:BC24)*8</f>
        <v>129.79999999999998</v>
      </c>
      <c r="BC41">
        <f>AVERAGE(BD9:BD10,BD23:BD24)*8</f>
        <v>261.60000000000002</v>
      </c>
      <c r="BD41" s="5">
        <f t="shared" si="10"/>
        <v>49.617737003058096</v>
      </c>
      <c r="BG41" s="47">
        <v>5</v>
      </c>
      <c r="BH41" t="s">
        <v>91</v>
      </c>
      <c r="BI41">
        <f>AVERAGE(BJ9:BJ10,BJ23:BJ24)*8</f>
        <v>207.60000000000002</v>
      </c>
      <c r="BJ41">
        <f>AVERAGE(BK9:BK10,BK23:BK24)*8</f>
        <v>155</v>
      </c>
      <c r="BK41">
        <f>AVERAGE(BL9:BL10,BL23:BL24)*8</f>
        <v>362.6</v>
      </c>
      <c r="BL41" s="5">
        <f t="shared" si="11"/>
        <v>42.74682846111417</v>
      </c>
    </row>
    <row r="42" spans="2:64" x14ac:dyDescent="0.25">
      <c r="I42" s="5"/>
      <c r="Q42" s="5"/>
      <c r="S42" s="47">
        <v>7</v>
      </c>
      <c r="T42" t="s">
        <v>0</v>
      </c>
      <c r="U42">
        <f>AVERAGE(V9:V10)*8</f>
        <v>43.6</v>
      </c>
      <c r="V42">
        <f t="shared" ref="V42:W42" si="17">AVERAGE(W9:W10)*8</f>
        <v>20</v>
      </c>
      <c r="W42">
        <f t="shared" si="17"/>
        <v>63.599999999999994</v>
      </c>
      <c r="X42" s="5">
        <f t="shared" si="6"/>
        <v>31.446540880503147</v>
      </c>
      <c r="AA42" s="47">
        <v>6</v>
      </c>
      <c r="AB42" t="s">
        <v>152</v>
      </c>
      <c r="AC42">
        <f>AVERAGE(AD5:AD6,AD27:AD28)*8</f>
        <v>52.000000000000007</v>
      </c>
      <c r="AD42">
        <f>AVERAGE(AE5:AE6,AE27:AE28)*8</f>
        <v>22.799999999999997</v>
      </c>
      <c r="AE42">
        <f>AVERAGE(AF5:AF6,AF27:AF28)*8</f>
        <v>74.8</v>
      </c>
      <c r="AF42" s="5">
        <f t="shared" si="7"/>
        <v>30.481283422459889</v>
      </c>
      <c r="AI42" t="s">
        <v>0</v>
      </c>
      <c r="AJ42" t="s">
        <v>0</v>
      </c>
      <c r="AK42">
        <f>AVERAGE(AL5:AL6,AL27:AL28)*8</f>
        <v>84.4</v>
      </c>
      <c r="AL42">
        <f>AVERAGE(AM5:AM6,AM27:AM28)*8</f>
        <v>142.6</v>
      </c>
      <c r="AM42">
        <f>AVERAGE(AN5:AN6,AN27:AN28)*8</f>
        <v>227</v>
      </c>
      <c r="AN42" s="5">
        <f t="shared" si="8"/>
        <v>62.819383259911895</v>
      </c>
      <c r="AQ42" s="47">
        <v>6</v>
      </c>
      <c r="AR42" t="s">
        <v>152</v>
      </c>
      <c r="AS42">
        <f>AVERAGE(AT5:AT6,AT27:AT28)*8</f>
        <v>84.8</v>
      </c>
      <c r="AT42">
        <f>AVERAGE(AU5:AU6,AU27:AU28)*8</f>
        <v>99.399999999999991</v>
      </c>
      <c r="AU42">
        <f>AVERAGE(AV5:AV6,AV27:AV28)*8</f>
        <v>184.2</v>
      </c>
      <c r="AV42" s="5">
        <f t="shared" si="9"/>
        <v>53.963083604777417</v>
      </c>
      <c r="AY42" s="47">
        <v>6</v>
      </c>
      <c r="AZ42" t="s">
        <v>152</v>
      </c>
      <c r="BA42">
        <f>AVERAGE(BB5:BB6,BB27:BB28)*8</f>
        <v>107.80000000000001</v>
      </c>
      <c r="BB42">
        <f>AVERAGE(BC5:BC6,BC27:BC28)*8</f>
        <v>144</v>
      </c>
      <c r="BC42">
        <f>AVERAGE(BD5:BD6,BD27:BD28)*8</f>
        <v>251.79999999999998</v>
      </c>
      <c r="BD42" s="5">
        <f t="shared" si="10"/>
        <v>57.188244638602072</v>
      </c>
      <c r="BG42" s="47">
        <v>6</v>
      </c>
      <c r="BH42" t="s">
        <v>152</v>
      </c>
      <c r="BI42">
        <f>AVERAGE(BJ5:BJ6,BJ27:BJ28)*8</f>
        <v>183.2</v>
      </c>
      <c r="BJ42">
        <f>AVERAGE(BK5:BK6,BK27:BK28)*8</f>
        <v>118.2</v>
      </c>
      <c r="BK42">
        <f>AVERAGE(BL5:BL6,BL27:BL28)*8</f>
        <v>301.39999999999998</v>
      </c>
      <c r="BL42" s="5">
        <f t="shared" si="11"/>
        <v>39.216987392169877</v>
      </c>
    </row>
    <row r="43" spans="2:64" x14ac:dyDescent="0.25">
      <c r="AA43" s="47">
        <v>7</v>
      </c>
      <c r="AB43" t="s">
        <v>0</v>
      </c>
      <c r="AC43">
        <f>AVERAGE(AD11:AD12,AD21:AD22)*8</f>
        <v>30.6</v>
      </c>
      <c r="AD43">
        <f>AVERAGE(AE11:AE12,AE21:AE22)*8</f>
        <v>19</v>
      </c>
      <c r="AE43">
        <f>AVERAGE(AF11:AF12,AF21:AF22)*8</f>
        <v>49.599999999999994</v>
      </c>
      <c r="AF43" s="5">
        <f t="shared" si="7"/>
        <v>38.306451612903231</v>
      </c>
      <c r="AI43" t="s">
        <v>0</v>
      </c>
      <c r="AJ43" t="s">
        <v>0</v>
      </c>
      <c r="AK43">
        <f>AVERAGE(AL11:AL12,AL21:AL22)*8</f>
        <v>76.399999999999991</v>
      </c>
      <c r="AL43">
        <f>AVERAGE(AM11:AM12,AM21:AM22)*8</f>
        <v>133.19999999999999</v>
      </c>
      <c r="AM43">
        <f>AVERAGE(AN11:AN12,AN21:AN22)*8</f>
        <v>209.60000000000002</v>
      </c>
      <c r="AN43" s="5">
        <f t="shared" si="8"/>
        <v>63.549618320610669</v>
      </c>
      <c r="AQ43" s="47">
        <v>7</v>
      </c>
      <c r="AR43" t="s">
        <v>0</v>
      </c>
      <c r="AS43">
        <f>AVERAGE(AT11:AT12,AT21:AT22)*8</f>
        <v>100.60000000000001</v>
      </c>
      <c r="AT43">
        <f>AVERAGE(AU11:AU12,AU21:AU22)*8</f>
        <v>87.4</v>
      </c>
      <c r="AU43">
        <f>AVERAGE(AV11:AV12,AV21:AV22)*8</f>
        <v>188.00000000000003</v>
      </c>
      <c r="AV43" s="5">
        <f t="shared" si="9"/>
        <v>46.489361702127653</v>
      </c>
      <c r="AY43" s="47">
        <v>7</v>
      </c>
      <c r="AZ43" t="s">
        <v>0</v>
      </c>
      <c r="BA43">
        <f>AVERAGE(BB11:BB12,BB21:BB22)*8</f>
        <v>52</v>
      </c>
      <c r="BB43">
        <f>AVERAGE(BC11:BC12,BC21:BC22)*8</f>
        <v>114.6</v>
      </c>
      <c r="BC43">
        <f>AVERAGE(BD11:BD12,BD21:BD22)*8</f>
        <v>166.60000000000002</v>
      </c>
      <c r="BD43" s="5">
        <f t="shared" si="10"/>
        <v>68.787515006002394</v>
      </c>
      <c r="BG43" s="47">
        <v>7</v>
      </c>
      <c r="BH43" t="s">
        <v>0</v>
      </c>
      <c r="BI43">
        <f>AVERAGE(BJ11:BJ12,BJ21:BJ22)*8</f>
        <v>123.8</v>
      </c>
      <c r="BJ43">
        <f>AVERAGE(BK11:BK12,BK21:BK22)*8</f>
        <v>96.4</v>
      </c>
      <c r="BK43">
        <f>AVERAGE(BL11:BL12,BL21:BL22)*8</f>
        <v>220.2</v>
      </c>
      <c r="BL43" s="5">
        <f t="shared" si="11"/>
        <v>43.778383287920072</v>
      </c>
    </row>
    <row r="51" spans="1:44" x14ac:dyDescent="0.25">
      <c r="D51" t="s">
        <v>116</v>
      </c>
      <c r="E51" t="s">
        <v>117</v>
      </c>
      <c r="F51" t="s">
        <v>87</v>
      </c>
      <c r="G51" t="s">
        <v>61</v>
      </c>
      <c r="L51" t="s">
        <v>116</v>
      </c>
      <c r="M51" t="s">
        <v>117</v>
      </c>
      <c r="N51" t="s">
        <v>87</v>
      </c>
      <c r="O51" t="s">
        <v>61</v>
      </c>
      <c r="T51" t="s">
        <v>116</v>
      </c>
      <c r="U51" t="s">
        <v>117</v>
      </c>
      <c r="V51" t="s">
        <v>87</v>
      </c>
      <c r="W51" t="s">
        <v>61</v>
      </c>
    </row>
    <row r="53" spans="1:44" x14ac:dyDescent="0.25">
      <c r="C53" t="s">
        <v>65</v>
      </c>
      <c r="D53">
        <v>70</v>
      </c>
      <c r="E53">
        <v>11.2</v>
      </c>
      <c r="F53">
        <v>81.599999999999994</v>
      </c>
      <c r="G53" s="5">
        <f>100*E53/F53</f>
        <v>13.725490196078432</v>
      </c>
      <c r="K53" t="s">
        <v>65</v>
      </c>
      <c r="L53">
        <v>29.6</v>
      </c>
      <c r="M53">
        <v>8.8000000000000007</v>
      </c>
      <c r="N53">
        <v>38.4</v>
      </c>
      <c r="O53" s="5">
        <f t="shared" ref="O53:O55" si="18">100*M53/N53</f>
        <v>22.916666666666671</v>
      </c>
      <c r="S53" t="s">
        <v>65</v>
      </c>
      <c r="T53">
        <v>43.6</v>
      </c>
      <c r="U53">
        <v>20</v>
      </c>
      <c r="V53">
        <v>63.599999999999994</v>
      </c>
      <c r="W53" s="5">
        <f t="shared" ref="W53:W57" si="19">100*U53/V53</f>
        <v>31.446540880503147</v>
      </c>
    </row>
    <row r="54" spans="1:44" x14ac:dyDescent="0.25">
      <c r="C54" t="s">
        <v>113</v>
      </c>
      <c r="D54">
        <v>82.6</v>
      </c>
      <c r="E54">
        <v>108.19999999999999</v>
      </c>
      <c r="F54">
        <v>190.79999999999998</v>
      </c>
      <c r="G54" s="5">
        <f>100*E54/F54</f>
        <v>56.708595387840667</v>
      </c>
      <c r="K54" t="s">
        <v>89</v>
      </c>
      <c r="L54">
        <v>90.600000000000009</v>
      </c>
      <c r="M54">
        <v>64.599999999999994</v>
      </c>
      <c r="N54">
        <v>155.19999999999999</v>
      </c>
      <c r="O54" s="5">
        <f t="shared" si="18"/>
        <v>41.623711340206185</v>
      </c>
      <c r="S54" t="s">
        <v>113</v>
      </c>
      <c r="T54">
        <v>103.19999999999999</v>
      </c>
      <c r="U54">
        <v>69.800000000000011</v>
      </c>
      <c r="V54">
        <v>173</v>
      </c>
      <c r="W54" s="5">
        <f t="shared" si="19"/>
        <v>40.346820809248563</v>
      </c>
      <c r="AN54">
        <v>1</v>
      </c>
      <c r="AO54">
        <v>2</v>
      </c>
    </row>
    <row r="55" spans="1:44" x14ac:dyDescent="0.25">
      <c r="C55" t="s">
        <v>114</v>
      </c>
      <c r="D55">
        <f>AVERAGE(E38,E40)</f>
        <v>69.400000000000006</v>
      </c>
      <c r="E55">
        <f t="shared" ref="E55:F55" si="20">AVERAGE(F38,F40)</f>
        <v>192.60000000000002</v>
      </c>
      <c r="F55">
        <f t="shared" si="20"/>
        <v>262</v>
      </c>
      <c r="G55" s="5">
        <f>100*E55/F55</f>
        <v>73.51145038167941</v>
      </c>
      <c r="K55" t="s">
        <v>49</v>
      </c>
      <c r="L55">
        <v>91.8</v>
      </c>
      <c r="M55">
        <v>72</v>
      </c>
      <c r="N55">
        <v>163.80000000000001</v>
      </c>
      <c r="O55" s="5">
        <f t="shared" si="18"/>
        <v>43.956043956043956</v>
      </c>
      <c r="S55" t="s">
        <v>89</v>
      </c>
      <c r="T55">
        <v>248.8</v>
      </c>
      <c r="U55">
        <v>63.6</v>
      </c>
      <c r="V55">
        <v>312.39999999999998</v>
      </c>
      <c r="W55" s="5">
        <f t="shared" si="19"/>
        <v>20.35851472471191</v>
      </c>
      <c r="AN55" t="s">
        <v>89</v>
      </c>
      <c r="AO55" t="s">
        <v>49</v>
      </c>
      <c r="AP55" t="s">
        <v>90</v>
      </c>
      <c r="AQ55" t="s">
        <v>91</v>
      </c>
      <c r="AR55" t="s">
        <v>0</v>
      </c>
    </row>
    <row r="56" spans="1:44" x14ac:dyDescent="0.25">
      <c r="E56" s="6"/>
      <c r="F56" s="6"/>
      <c r="G56" s="6"/>
      <c r="H56" s="5"/>
      <c r="O56" s="7"/>
      <c r="S56" t="s">
        <v>49</v>
      </c>
      <c r="T56">
        <v>225.40000000000003</v>
      </c>
      <c r="U56">
        <v>70.2</v>
      </c>
      <c r="V56">
        <v>295.59999999999997</v>
      </c>
      <c r="W56" s="5">
        <f t="shared" si="19"/>
        <v>23.748308525033831</v>
      </c>
      <c r="AE56" t="s">
        <v>102</v>
      </c>
      <c r="AF56">
        <v>1</v>
      </c>
      <c r="AG56" t="s">
        <v>49</v>
      </c>
      <c r="AH56">
        <v>225.40000000000003</v>
      </c>
      <c r="AI56">
        <v>70.2</v>
      </c>
      <c r="AJ56">
        <v>295.59999999999997</v>
      </c>
      <c r="AK56">
        <v>23.748308525033831</v>
      </c>
      <c r="AM56" t="s">
        <v>102</v>
      </c>
      <c r="AN56">
        <v>312.39999999999998</v>
      </c>
      <c r="AO56">
        <v>295.59999999999997</v>
      </c>
      <c r="AP56">
        <v>416</v>
      </c>
      <c r="AQ56">
        <v>295.2</v>
      </c>
      <c r="AR56">
        <v>63.599999999999994</v>
      </c>
    </row>
    <row r="57" spans="1:44" x14ac:dyDescent="0.25">
      <c r="E57" s="6"/>
      <c r="F57" s="6"/>
      <c r="G57" s="6"/>
      <c r="H57" s="5"/>
      <c r="O57" s="7"/>
      <c r="S57" t="s">
        <v>115</v>
      </c>
      <c r="T57">
        <f>AVERAGE(U38,U42)</f>
        <v>146.20000000000002</v>
      </c>
      <c r="U57">
        <f t="shared" ref="U57:V57" si="21">AVERAGE(V38,V42)</f>
        <v>41.8</v>
      </c>
      <c r="V57">
        <f t="shared" si="21"/>
        <v>188</v>
      </c>
      <c r="W57" s="5">
        <f t="shared" si="19"/>
        <v>22.23404255319149</v>
      </c>
      <c r="AF57">
        <v>2</v>
      </c>
      <c r="AG57" t="s">
        <v>89</v>
      </c>
      <c r="AH57">
        <v>248.8</v>
      </c>
      <c r="AI57">
        <v>63.6</v>
      </c>
      <c r="AJ57">
        <v>312.39999999999998</v>
      </c>
      <c r="AK57">
        <v>20.35851472471191</v>
      </c>
      <c r="AM57" s="13">
        <v>42489</v>
      </c>
      <c r="AN57">
        <v>169.79999999999998</v>
      </c>
      <c r="AO57">
        <v>169.2</v>
      </c>
      <c r="AP57">
        <v>177.8</v>
      </c>
      <c r="AQ57">
        <v>180</v>
      </c>
      <c r="AR57">
        <v>49.599999999999994</v>
      </c>
    </row>
    <row r="58" spans="1:44" x14ac:dyDescent="0.25">
      <c r="O58" s="7"/>
      <c r="AF58">
        <v>4</v>
      </c>
      <c r="AG58" t="s">
        <v>90</v>
      </c>
      <c r="AH58">
        <v>86.4</v>
      </c>
      <c r="AI58">
        <v>329.6</v>
      </c>
      <c r="AJ58">
        <v>416</v>
      </c>
      <c r="AK58">
        <v>79.230769230769226</v>
      </c>
      <c r="AM58" t="s">
        <v>179</v>
      </c>
      <c r="AN58">
        <v>296.20000000000005</v>
      </c>
      <c r="AO58">
        <v>309</v>
      </c>
      <c r="AP58">
        <v>354.2</v>
      </c>
      <c r="AQ58">
        <v>438</v>
      </c>
      <c r="AR58">
        <v>209.60000000000002</v>
      </c>
    </row>
    <row r="59" spans="1:44" x14ac:dyDescent="0.25">
      <c r="AF59">
        <v>5</v>
      </c>
      <c r="AG59" t="s">
        <v>91</v>
      </c>
      <c r="AH59">
        <v>58</v>
      </c>
      <c r="AI59">
        <v>237.2</v>
      </c>
      <c r="AJ59">
        <v>295.2</v>
      </c>
      <c r="AK59">
        <v>80.352303523035232</v>
      </c>
      <c r="AM59" t="s">
        <v>191</v>
      </c>
      <c r="AN59">
        <v>365.79999999999995</v>
      </c>
      <c r="AO59">
        <v>364.79999999999995</v>
      </c>
      <c r="AP59">
        <v>339.40000000000003</v>
      </c>
      <c r="AQ59">
        <v>339.19999999999993</v>
      </c>
      <c r="AR59">
        <v>188.00000000000003</v>
      </c>
    </row>
    <row r="60" spans="1:44" x14ac:dyDescent="0.25">
      <c r="AF60">
        <v>7</v>
      </c>
      <c r="AG60" t="s">
        <v>0</v>
      </c>
      <c r="AH60">
        <v>43.6</v>
      </c>
      <c r="AI60">
        <v>20</v>
      </c>
      <c r="AJ60">
        <v>63.599999999999994</v>
      </c>
      <c r="AK60">
        <v>31.446540880503147</v>
      </c>
    </row>
    <row r="61" spans="1:44" x14ac:dyDescent="0.25">
      <c r="A61" t="s">
        <v>55</v>
      </c>
      <c r="B61" t="s">
        <v>56</v>
      </c>
      <c r="C61" t="s">
        <v>57</v>
      </c>
      <c r="D61" t="s">
        <v>58</v>
      </c>
      <c r="AE61" s="13">
        <v>42489</v>
      </c>
      <c r="AF61">
        <v>1</v>
      </c>
      <c r="AG61" t="s">
        <v>49</v>
      </c>
      <c r="AH61">
        <v>145.4</v>
      </c>
      <c r="AI61">
        <v>23.8</v>
      </c>
      <c r="AJ61">
        <v>169.2</v>
      </c>
      <c r="AK61">
        <v>14.066193853427897</v>
      </c>
    </row>
    <row r="62" spans="1:44" x14ac:dyDescent="0.25">
      <c r="A62">
        <v>1</v>
      </c>
      <c r="B62">
        <v>1107</v>
      </c>
      <c r="C62">
        <v>2102</v>
      </c>
      <c r="D62">
        <v>3108</v>
      </c>
      <c r="AF62">
        <v>2</v>
      </c>
      <c r="AG62" t="s">
        <v>89</v>
      </c>
      <c r="AH62">
        <v>145.39999999999998</v>
      </c>
      <c r="AI62">
        <v>24.4</v>
      </c>
      <c r="AJ62">
        <v>169.79999999999998</v>
      </c>
      <c r="AK62">
        <v>14.369846878680802</v>
      </c>
      <c r="AN62" t="s">
        <v>89</v>
      </c>
      <c r="AO62" t="s">
        <v>49</v>
      </c>
      <c r="AP62" t="s">
        <v>90</v>
      </c>
      <c r="AQ62" t="s">
        <v>91</v>
      </c>
      <c r="AR62" t="s">
        <v>0</v>
      </c>
    </row>
    <row r="63" spans="1:44" x14ac:dyDescent="0.25">
      <c r="A63">
        <v>2</v>
      </c>
      <c r="B63">
        <v>1102</v>
      </c>
      <c r="C63">
        <v>2108</v>
      </c>
      <c r="D63">
        <v>3105</v>
      </c>
      <c r="L63" t="s">
        <v>70</v>
      </c>
      <c r="M63" t="s">
        <v>43</v>
      </c>
      <c r="AF63">
        <v>4</v>
      </c>
      <c r="AG63" t="s">
        <v>90</v>
      </c>
      <c r="AH63">
        <v>102.8</v>
      </c>
      <c r="AI63">
        <v>74.8</v>
      </c>
      <c r="AJ63">
        <v>177.8</v>
      </c>
      <c r="AK63">
        <v>42.069741282339706</v>
      </c>
      <c r="AM63" t="s">
        <v>102</v>
      </c>
      <c r="AN63">
        <v>20.35851472471191</v>
      </c>
      <c r="AO63">
        <v>23.748308525033831</v>
      </c>
      <c r="AP63">
        <v>79.230769230769226</v>
      </c>
      <c r="AQ63">
        <v>80.352303523035232</v>
      </c>
      <c r="AR63">
        <v>31.446540880503147</v>
      </c>
    </row>
    <row r="64" spans="1:44" x14ac:dyDescent="0.25">
      <c r="A64">
        <v>3</v>
      </c>
      <c r="B64">
        <v>1106</v>
      </c>
      <c r="C64">
        <v>2107</v>
      </c>
      <c r="D64">
        <v>3101</v>
      </c>
      <c r="J64" s="50">
        <v>42320</v>
      </c>
      <c r="K64" t="s">
        <v>0</v>
      </c>
      <c r="L64">
        <v>81.599999999999994</v>
      </c>
      <c r="M64">
        <v>13.725490196078432</v>
      </c>
      <c r="AF64">
        <v>5</v>
      </c>
      <c r="AG64" t="s">
        <v>91</v>
      </c>
      <c r="AH64">
        <v>76.8</v>
      </c>
      <c r="AI64">
        <v>103.2</v>
      </c>
      <c r="AJ64">
        <v>180</v>
      </c>
      <c r="AK64">
        <v>57.333333333333336</v>
      </c>
      <c r="AM64" s="13">
        <v>42489</v>
      </c>
      <c r="AN64">
        <v>14.369846878680802</v>
      </c>
      <c r="AO64">
        <v>14.066193853427897</v>
      </c>
      <c r="AP64">
        <v>42.069741282339706</v>
      </c>
      <c r="AQ64">
        <v>57.333333333333336</v>
      </c>
      <c r="AR64">
        <v>38.306451612903231</v>
      </c>
    </row>
    <row r="65" spans="1:44" x14ac:dyDescent="0.25">
      <c r="A65">
        <v>4</v>
      </c>
      <c r="B65">
        <v>1108</v>
      </c>
      <c r="C65">
        <v>2105</v>
      </c>
      <c r="D65">
        <v>3107</v>
      </c>
      <c r="J65" s="51"/>
      <c r="K65" t="s">
        <v>67</v>
      </c>
      <c r="L65">
        <v>262</v>
      </c>
      <c r="M65">
        <v>73.51145038167941</v>
      </c>
      <c r="AF65">
        <v>7</v>
      </c>
      <c r="AG65" t="s">
        <v>0</v>
      </c>
      <c r="AH65">
        <v>30.6</v>
      </c>
      <c r="AI65">
        <v>19</v>
      </c>
      <c r="AJ65">
        <v>49.599999999999994</v>
      </c>
      <c r="AK65">
        <v>38.306451612903231</v>
      </c>
      <c r="AM65" t="s">
        <v>179</v>
      </c>
      <c r="AN65">
        <v>40.310600945307222</v>
      </c>
      <c r="AO65">
        <v>42.071197411003233</v>
      </c>
      <c r="AP65">
        <v>60.304912478825514</v>
      </c>
      <c r="AQ65">
        <v>62.968036529680369</v>
      </c>
      <c r="AR65">
        <v>63.549618320610669</v>
      </c>
    </row>
    <row r="66" spans="1:44" x14ac:dyDescent="0.25">
      <c r="A66">
        <v>5</v>
      </c>
      <c r="B66">
        <v>1103</v>
      </c>
      <c r="C66">
        <v>2104</v>
      </c>
      <c r="D66">
        <v>3106</v>
      </c>
      <c r="J66" s="50">
        <v>42429</v>
      </c>
      <c r="K66" t="s">
        <v>0</v>
      </c>
      <c r="L66">
        <v>38.4</v>
      </c>
      <c r="M66">
        <v>22.916666666666671</v>
      </c>
      <c r="AE66" t="s">
        <v>179</v>
      </c>
      <c r="AF66">
        <v>1</v>
      </c>
      <c r="AG66" t="s">
        <v>49</v>
      </c>
      <c r="AH66">
        <v>179.00000000000003</v>
      </c>
      <c r="AI66">
        <v>130</v>
      </c>
      <c r="AJ66">
        <v>309</v>
      </c>
      <c r="AK66">
        <v>42.071197411003233</v>
      </c>
      <c r="AM66" t="s">
        <v>191</v>
      </c>
      <c r="AN66">
        <v>24.111536358665941</v>
      </c>
      <c r="AO66">
        <v>23.519736842105267</v>
      </c>
      <c r="AP66">
        <v>37.124337065409541</v>
      </c>
      <c r="AQ66">
        <v>34.492924528301891</v>
      </c>
      <c r="AR66">
        <v>46.489361702127653</v>
      </c>
    </row>
    <row r="67" spans="1:44" x14ac:dyDescent="0.25">
      <c r="A67">
        <v>6</v>
      </c>
      <c r="B67">
        <v>1101</v>
      </c>
      <c r="C67">
        <v>2106</v>
      </c>
      <c r="D67">
        <v>3103</v>
      </c>
      <c r="J67" s="51"/>
      <c r="K67" t="s">
        <v>68</v>
      </c>
      <c r="L67">
        <v>155.19999999999999</v>
      </c>
      <c r="M67">
        <v>41.623711340206185</v>
      </c>
      <c r="AF67">
        <v>2</v>
      </c>
      <c r="AG67" t="s">
        <v>89</v>
      </c>
      <c r="AH67">
        <v>176.8</v>
      </c>
      <c r="AI67">
        <v>119.39999999999999</v>
      </c>
      <c r="AJ67">
        <v>296.20000000000005</v>
      </c>
      <c r="AK67">
        <v>40.310600945307222</v>
      </c>
    </row>
    <row r="68" spans="1:44" x14ac:dyDescent="0.25">
      <c r="A68">
        <v>7</v>
      </c>
      <c r="B68">
        <v>1105</v>
      </c>
      <c r="C68">
        <v>2103</v>
      </c>
      <c r="D68">
        <v>3104</v>
      </c>
      <c r="J68" s="51"/>
      <c r="K68" t="s">
        <v>69</v>
      </c>
      <c r="L68">
        <v>163.80000000000001</v>
      </c>
      <c r="M68">
        <v>43.956043956043956</v>
      </c>
      <c r="AF68">
        <v>4</v>
      </c>
      <c r="AG68" t="s">
        <v>90</v>
      </c>
      <c r="AH68">
        <v>140.6</v>
      </c>
      <c r="AI68">
        <v>213.59999999999997</v>
      </c>
      <c r="AJ68">
        <v>354.2</v>
      </c>
      <c r="AK68">
        <v>60.304912478825514</v>
      </c>
    </row>
    <row r="69" spans="1:44" x14ac:dyDescent="0.25">
      <c r="A69">
        <v>8</v>
      </c>
      <c r="B69">
        <v>1104</v>
      </c>
      <c r="C69">
        <v>2101</v>
      </c>
      <c r="D69">
        <v>3102</v>
      </c>
      <c r="AF69">
        <v>5</v>
      </c>
      <c r="AG69" t="s">
        <v>91</v>
      </c>
      <c r="AH69">
        <v>162.19999999999999</v>
      </c>
      <c r="AI69">
        <v>275.8</v>
      </c>
      <c r="AJ69">
        <v>438</v>
      </c>
      <c r="AK69">
        <v>62.968036529680369</v>
      </c>
    </row>
    <row r="70" spans="1:44" x14ac:dyDescent="0.25">
      <c r="AF70">
        <v>7</v>
      </c>
      <c r="AG70" t="s">
        <v>0</v>
      </c>
      <c r="AH70">
        <v>76.399999999999991</v>
      </c>
      <c r="AI70">
        <v>133.19999999999999</v>
      </c>
      <c r="AJ70">
        <v>209.60000000000002</v>
      </c>
      <c r="AK70">
        <v>63.549618320610669</v>
      </c>
    </row>
    <row r="71" spans="1:44" x14ac:dyDescent="0.25">
      <c r="C71">
        <v>1</v>
      </c>
      <c r="D71" t="s">
        <v>1</v>
      </c>
      <c r="L71" t="s">
        <v>72</v>
      </c>
      <c r="M71" t="s">
        <v>43</v>
      </c>
      <c r="AE71" t="s">
        <v>191</v>
      </c>
      <c r="AF71">
        <v>1</v>
      </c>
      <c r="AG71" t="s">
        <v>49</v>
      </c>
      <c r="AH71">
        <v>279</v>
      </c>
      <c r="AI71">
        <v>85.8</v>
      </c>
      <c r="AJ71">
        <v>364.79999999999995</v>
      </c>
      <c r="AK71">
        <v>23.519736842105267</v>
      </c>
    </row>
    <row r="72" spans="1:44" x14ac:dyDescent="0.25">
      <c r="C72">
        <v>2</v>
      </c>
      <c r="D72" t="s">
        <v>2</v>
      </c>
      <c r="J72" s="50">
        <v>42321</v>
      </c>
      <c r="K72" t="s">
        <v>65</v>
      </c>
      <c r="L72">
        <v>60.400000000000006</v>
      </c>
      <c r="M72">
        <v>34</v>
      </c>
      <c r="AF72">
        <v>2</v>
      </c>
      <c r="AG72" t="s">
        <v>89</v>
      </c>
      <c r="AH72">
        <v>277.60000000000002</v>
      </c>
      <c r="AI72">
        <v>88.2</v>
      </c>
      <c r="AJ72">
        <v>365.79999999999995</v>
      </c>
      <c r="AK72">
        <v>24.111536358665941</v>
      </c>
    </row>
    <row r="73" spans="1:44" x14ac:dyDescent="0.25">
      <c r="C73">
        <v>3</v>
      </c>
      <c r="D73" t="s">
        <v>3</v>
      </c>
      <c r="J73" s="50"/>
      <c r="K73" t="s">
        <v>71</v>
      </c>
      <c r="L73">
        <v>207</v>
      </c>
      <c r="M73">
        <v>82</v>
      </c>
      <c r="AF73">
        <v>4</v>
      </c>
      <c r="AG73" t="s">
        <v>90</v>
      </c>
      <c r="AH73">
        <v>213.4</v>
      </c>
      <c r="AI73">
        <v>126</v>
      </c>
      <c r="AJ73">
        <v>339.40000000000003</v>
      </c>
      <c r="AK73">
        <v>37.124337065409541</v>
      </c>
    </row>
    <row r="74" spans="1:44" x14ac:dyDescent="0.25">
      <c r="C74">
        <v>4</v>
      </c>
      <c r="D74" t="s">
        <v>4</v>
      </c>
      <c r="J74" s="50">
        <v>42376</v>
      </c>
      <c r="K74" t="s">
        <v>65</v>
      </c>
      <c r="L74">
        <v>60</v>
      </c>
      <c r="M74">
        <v>41</v>
      </c>
      <c r="AF74">
        <v>5</v>
      </c>
      <c r="AG74" t="s">
        <v>91</v>
      </c>
      <c r="AH74">
        <v>222.2</v>
      </c>
      <c r="AI74">
        <v>117</v>
      </c>
      <c r="AJ74">
        <v>339.19999999999993</v>
      </c>
      <c r="AK74">
        <v>34.492924528301891</v>
      </c>
    </row>
    <row r="75" spans="1:44" x14ac:dyDescent="0.25">
      <c r="C75">
        <v>5</v>
      </c>
      <c r="D75" t="s">
        <v>5</v>
      </c>
      <c r="J75" s="50"/>
      <c r="K75" t="s">
        <v>71</v>
      </c>
      <c r="L75">
        <v>250.8</v>
      </c>
      <c r="M75">
        <v>77</v>
      </c>
      <c r="AF75">
        <v>7</v>
      </c>
      <c r="AG75" t="s">
        <v>0</v>
      </c>
      <c r="AH75">
        <v>100.60000000000001</v>
      </c>
      <c r="AI75">
        <v>87.4</v>
      </c>
      <c r="AJ75">
        <v>188.00000000000003</v>
      </c>
      <c r="AK75">
        <v>46.489361702127653</v>
      </c>
    </row>
    <row r="76" spans="1:44" x14ac:dyDescent="0.25">
      <c r="C76">
        <v>6</v>
      </c>
      <c r="D76" t="s">
        <v>6</v>
      </c>
      <c r="J76" s="50">
        <v>42423</v>
      </c>
      <c r="K76" t="s">
        <v>65</v>
      </c>
      <c r="L76">
        <v>42.8</v>
      </c>
      <c r="M76">
        <v>36</v>
      </c>
    </row>
    <row r="77" spans="1:44" x14ac:dyDescent="0.25">
      <c r="C77">
        <v>7</v>
      </c>
      <c r="D77" t="s">
        <v>0</v>
      </c>
      <c r="J77" s="50"/>
      <c r="K77" t="s">
        <v>1</v>
      </c>
      <c r="L77">
        <v>122.8</v>
      </c>
      <c r="M77">
        <v>58</v>
      </c>
    </row>
    <row r="78" spans="1:44" x14ac:dyDescent="0.25">
      <c r="J78" s="50"/>
      <c r="K78" t="s">
        <v>2</v>
      </c>
      <c r="L78">
        <v>131.4</v>
      </c>
      <c r="M78">
        <v>64</v>
      </c>
    </row>
  </sheetData>
  <sortState columnSort="1" ref="AN54:AO66">
    <sortCondition ref="AN54:AO54"/>
  </sortState>
  <mergeCells count="5">
    <mergeCell ref="J66:J68"/>
    <mergeCell ref="J64:J65"/>
    <mergeCell ref="J72:J73"/>
    <mergeCell ref="J74:J75"/>
    <mergeCell ref="J76:J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5"/>
  <sheetViews>
    <sheetView topLeftCell="A73" workbookViewId="0">
      <selection activeCell="J74" sqref="J74"/>
    </sheetView>
  </sheetViews>
  <sheetFormatPr defaultRowHeight="15" x14ac:dyDescent="0.25"/>
  <cols>
    <col min="2" max="2" width="11.28515625" customWidth="1"/>
    <col min="17" max="17" width="10.85546875" customWidth="1"/>
    <col min="32" max="32" width="9.140625" style="7"/>
    <col min="44" max="44" width="9.140625" customWidth="1"/>
    <col min="56" max="56" width="9.28515625" customWidth="1"/>
  </cols>
  <sheetData>
    <row r="1" spans="1:76" x14ac:dyDescent="0.25">
      <c r="A1" t="s">
        <v>150</v>
      </c>
    </row>
    <row r="3" spans="1:76" x14ac:dyDescent="0.25">
      <c r="B3" t="s">
        <v>186</v>
      </c>
      <c r="L3" t="s">
        <v>188</v>
      </c>
      <c r="U3" t="s">
        <v>189</v>
      </c>
      <c r="AD3" t="s">
        <v>190</v>
      </c>
      <c r="AL3" t="s">
        <v>137</v>
      </c>
      <c r="AT3" t="s">
        <v>249</v>
      </c>
      <c r="BB3" t="s">
        <v>220</v>
      </c>
      <c r="BJ3" t="s">
        <v>310</v>
      </c>
      <c r="BR3" t="s">
        <v>413</v>
      </c>
    </row>
    <row r="4" spans="1:76" x14ac:dyDescent="0.25">
      <c r="B4" t="s">
        <v>121</v>
      </c>
      <c r="C4" t="s">
        <v>99</v>
      </c>
      <c r="D4" s="20" t="s">
        <v>149</v>
      </c>
      <c r="E4" t="s">
        <v>98</v>
      </c>
      <c r="F4" t="s">
        <v>86</v>
      </c>
      <c r="G4" t="s">
        <v>59</v>
      </c>
      <c r="H4" t="s">
        <v>60</v>
      </c>
      <c r="I4" t="s">
        <v>87</v>
      </c>
      <c r="L4" t="s">
        <v>121</v>
      </c>
      <c r="M4" t="s">
        <v>99</v>
      </c>
      <c r="N4" s="20" t="s">
        <v>149</v>
      </c>
      <c r="O4" t="s">
        <v>98</v>
      </c>
      <c r="P4" t="s">
        <v>86</v>
      </c>
      <c r="Q4" t="s">
        <v>59</v>
      </c>
      <c r="R4" t="s">
        <v>60</v>
      </c>
      <c r="S4" t="s">
        <v>87</v>
      </c>
      <c r="U4" t="s">
        <v>121</v>
      </c>
      <c r="V4" t="s">
        <v>99</v>
      </c>
      <c r="W4" s="20" t="s">
        <v>149</v>
      </c>
      <c r="X4" t="s">
        <v>98</v>
      </c>
      <c r="Y4" t="s">
        <v>86</v>
      </c>
      <c r="Z4" t="s">
        <v>59</v>
      </c>
      <c r="AA4" t="s">
        <v>60</v>
      </c>
      <c r="AB4" t="s">
        <v>87</v>
      </c>
      <c r="AD4" t="s">
        <v>121</v>
      </c>
      <c r="AE4" s="7" t="s">
        <v>149</v>
      </c>
      <c r="AF4" t="s">
        <v>98</v>
      </c>
      <c r="AG4" t="s">
        <v>86</v>
      </c>
      <c r="AH4" t="s">
        <v>59</v>
      </c>
      <c r="AI4" t="s">
        <v>60</v>
      </c>
      <c r="AJ4" t="s">
        <v>87</v>
      </c>
      <c r="AL4" t="s">
        <v>121</v>
      </c>
      <c r="AM4" s="5" t="s">
        <v>149</v>
      </c>
      <c r="AN4" t="s">
        <v>98</v>
      </c>
      <c r="AO4" t="s">
        <v>86</v>
      </c>
      <c r="AP4" t="s">
        <v>59</v>
      </c>
      <c r="AQ4" t="s">
        <v>60</v>
      </c>
      <c r="AR4" t="s">
        <v>87</v>
      </c>
      <c r="AT4" t="s">
        <v>121</v>
      </c>
      <c r="AU4" s="5" t="s">
        <v>149</v>
      </c>
      <c r="AV4" t="s">
        <v>98</v>
      </c>
      <c r="AW4" t="s">
        <v>86</v>
      </c>
      <c r="AX4" t="s">
        <v>59</v>
      </c>
      <c r="AY4" t="s">
        <v>60</v>
      </c>
      <c r="AZ4" t="s">
        <v>87</v>
      </c>
      <c r="BB4" t="s">
        <v>121</v>
      </c>
      <c r="BC4" s="5" t="s">
        <v>149</v>
      </c>
      <c r="BD4" t="s">
        <v>98</v>
      </c>
      <c r="BE4" t="s">
        <v>86</v>
      </c>
      <c r="BF4" t="s">
        <v>59</v>
      </c>
      <c r="BG4" t="s">
        <v>60</v>
      </c>
      <c r="BH4" t="s">
        <v>87</v>
      </c>
      <c r="BJ4" t="s">
        <v>121</v>
      </c>
      <c r="BK4" s="5" t="s">
        <v>149</v>
      </c>
      <c r="BL4" t="s">
        <v>98</v>
      </c>
      <c r="BM4" t="s">
        <v>86</v>
      </c>
      <c r="BN4" t="s">
        <v>59</v>
      </c>
      <c r="BO4" t="s">
        <v>60</v>
      </c>
      <c r="BP4" t="s">
        <v>87</v>
      </c>
      <c r="BR4" t="s">
        <v>121</v>
      </c>
      <c r="BS4" s="5" t="s">
        <v>149</v>
      </c>
      <c r="BT4" t="s">
        <v>98</v>
      </c>
      <c r="BU4" t="s">
        <v>86</v>
      </c>
      <c r="BV4" t="s">
        <v>59</v>
      </c>
      <c r="BW4" t="s">
        <v>60</v>
      </c>
      <c r="BX4" t="s">
        <v>87</v>
      </c>
    </row>
    <row r="5" spans="1:76" x14ac:dyDescent="0.25">
      <c r="D5" s="20"/>
      <c r="N5" s="20"/>
      <c r="W5" s="20"/>
      <c r="AE5" s="7"/>
      <c r="AF5"/>
      <c r="AM5" s="17"/>
      <c r="AU5" s="19"/>
    </row>
    <row r="6" spans="1:76" x14ac:dyDescent="0.25">
      <c r="B6" s="10">
        <v>42321</v>
      </c>
      <c r="C6" t="s">
        <v>101</v>
      </c>
      <c r="D6" s="20">
        <v>3</v>
      </c>
      <c r="E6" t="s">
        <v>51</v>
      </c>
      <c r="F6">
        <v>11</v>
      </c>
      <c r="G6">
        <v>6.9</v>
      </c>
      <c r="H6">
        <v>15.3</v>
      </c>
      <c r="I6">
        <v>22.2</v>
      </c>
      <c r="L6" s="10">
        <v>42376</v>
      </c>
      <c r="M6" t="s">
        <v>119</v>
      </c>
      <c r="N6" s="20">
        <v>7</v>
      </c>
      <c r="O6" t="s">
        <v>27</v>
      </c>
      <c r="P6">
        <v>1</v>
      </c>
      <c r="Q6">
        <v>4.4000000000000004</v>
      </c>
      <c r="R6">
        <v>2.9</v>
      </c>
      <c r="S6">
        <v>7.3</v>
      </c>
      <c r="U6" s="13">
        <v>42423</v>
      </c>
      <c r="V6" t="s">
        <v>120</v>
      </c>
      <c r="W6" s="20">
        <v>7</v>
      </c>
      <c r="X6" t="s">
        <v>27</v>
      </c>
      <c r="Y6">
        <v>1</v>
      </c>
      <c r="Z6">
        <v>4.9000000000000004</v>
      </c>
      <c r="AA6">
        <v>2.2999999999999998</v>
      </c>
      <c r="AB6">
        <v>7.2</v>
      </c>
      <c r="AD6" s="1" t="s">
        <v>122</v>
      </c>
      <c r="AE6" s="14">
        <v>4</v>
      </c>
      <c r="AF6" s="1" t="s">
        <v>75</v>
      </c>
      <c r="AG6" s="2">
        <v>1</v>
      </c>
      <c r="AH6" s="3">
        <v>8.1999999999999993</v>
      </c>
      <c r="AI6" s="3">
        <v>41.9</v>
      </c>
      <c r="AJ6" s="3">
        <v>50.1</v>
      </c>
      <c r="AK6" s="3"/>
      <c r="AL6" t="s">
        <v>170</v>
      </c>
      <c r="AM6" s="17">
        <v>4</v>
      </c>
      <c r="AN6" t="s">
        <v>75</v>
      </c>
      <c r="AO6">
        <v>125</v>
      </c>
      <c r="AP6">
        <v>9.6</v>
      </c>
      <c r="AQ6">
        <v>23.8</v>
      </c>
      <c r="AR6">
        <v>33.4</v>
      </c>
      <c r="AT6" t="s">
        <v>177</v>
      </c>
      <c r="AU6" s="19">
        <v>4</v>
      </c>
      <c r="AV6" t="s">
        <v>75</v>
      </c>
      <c r="AW6" s="19">
        <v>41</v>
      </c>
      <c r="AX6">
        <v>12.9</v>
      </c>
      <c r="AY6">
        <v>9.5</v>
      </c>
      <c r="AZ6">
        <v>22.4</v>
      </c>
      <c r="BB6" s="13">
        <v>42510</v>
      </c>
      <c r="BC6" s="21">
        <v>4</v>
      </c>
      <c r="BD6" t="s">
        <v>75</v>
      </c>
      <c r="BE6" t="s">
        <v>221</v>
      </c>
      <c r="BF6">
        <v>16.3</v>
      </c>
      <c r="BG6">
        <v>5.2</v>
      </c>
      <c r="BH6">
        <v>21.5</v>
      </c>
      <c r="BJ6" s="13">
        <v>42524</v>
      </c>
      <c r="BK6" s="27">
        <v>4</v>
      </c>
      <c r="BL6" t="s">
        <v>75</v>
      </c>
      <c r="BM6" t="s">
        <v>312</v>
      </c>
      <c r="BN6">
        <v>12.3</v>
      </c>
      <c r="BO6">
        <v>1.8</v>
      </c>
      <c r="BP6">
        <v>14.1</v>
      </c>
      <c r="BR6" s="22">
        <v>42538</v>
      </c>
      <c r="BS6" s="40">
        <v>4</v>
      </c>
      <c r="BT6" s="16" t="s">
        <v>75</v>
      </c>
      <c r="BU6" t="s">
        <v>212</v>
      </c>
      <c r="BV6">
        <v>7.2</v>
      </c>
      <c r="BW6">
        <v>2.6</v>
      </c>
      <c r="BX6">
        <v>9.8000000000000007</v>
      </c>
    </row>
    <row r="7" spans="1:76" x14ac:dyDescent="0.25">
      <c r="B7" s="10">
        <v>42321</v>
      </c>
      <c r="C7" t="s">
        <v>101</v>
      </c>
      <c r="D7" s="20">
        <v>3</v>
      </c>
      <c r="E7" t="s">
        <v>52</v>
      </c>
      <c r="F7">
        <v>12</v>
      </c>
      <c r="G7">
        <v>2.9</v>
      </c>
      <c r="H7">
        <v>19.8</v>
      </c>
      <c r="I7">
        <v>22.7</v>
      </c>
      <c r="L7" s="10">
        <v>42376</v>
      </c>
      <c r="M7" t="s">
        <v>119</v>
      </c>
      <c r="N7" s="20">
        <v>7</v>
      </c>
      <c r="O7" t="s">
        <v>28</v>
      </c>
      <c r="P7">
        <v>2</v>
      </c>
      <c r="Q7">
        <v>4.5</v>
      </c>
      <c r="R7">
        <v>3.2</v>
      </c>
      <c r="S7">
        <v>7.7</v>
      </c>
      <c r="U7" s="13">
        <v>42423</v>
      </c>
      <c r="V7" t="s">
        <v>120</v>
      </c>
      <c r="W7" s="20">
        <v>7</v>
      </c>
      <c r="X7" t="s">
        <v>28</v>
      </c>
      <c r="Y7">
        <v>2</v>
      </c>
      <c r="Z7">
        <v>2</v>
      </c>
      <c r="AA7">
        <v>1.5</v>
      </c>
      <c r="AB7">
        <v>3.5</v>
      </c>
      <c r="AD7" s="1" t="s">
        <v>122</v>
      </c>
      <c r="AE7" s="14">
        <v>4</v>
      </c>
      <c r="AF7" s="1" t="s">
        <v>76</v>
      </c>
      <c r="AG7" s="2">
        <v>2</v>
      </c>
      <c r="AH7" s="3">
        <v>3.5</v>
      </c>
      <c r="AI7" s="3">
        <v>1.1000000000000001</v>
      </c>
      <c r="AJ7" s="3">
        <v>4.5999999999999996</v>
      </c>
      <c r="AK7" s="3"/>
      <c r="AL7" t="s">
        <v>170</v>
      </c>
      <c r="AM7" s="17">
        <v>4</v>
      </c>
      <c r="AN7" t="s">
        <v>76</v>
      </c>
      <c r="AO7">
        <v>126</v>
      </c>
      <c r="AP7">
        <v>4.8</v>
      </c>
      <c r="AQ7">
        <v>2.9</v>
      </c>
      <c r="AR7">
        <v>7.7</v>
      </c>
      <c r="AT7" t="s">
        <v>177</v>
      </c>
      <c r="AU7" s="19">
        <v>4</v>
      </c>
      <c r="AV7" t="s">
        <v>76</v>
      </c>
      <c r="AW7" s="19">
        <v>42</v>
      </c>
      <c r="AX7">
        <v>5</v>
      </c>
      <c r="AY7">
        <v>7.3</v>
      </c>
      <c r="AZ7">
        <v>12.3</v>
      </c>
      <c r="BB7" s="13">
        <v>42510</v>
      </c>
      <c r="BC7" s="21">
        <v>4</v>
      </c>
      <c r="BD7" t="s">
        <v>76</v>
      </c>
      <c r="BE7" t="s">
        <v>222</v>
      </c>
      <c r="BF7">
        <v>8.6999999999999993</v>
      </c>
      <c r="BG7">
        <v>6</v>
      </c>
      <c r="BH7">
        <v>14.7</v>
      </c>
      <c r="BJ7" s="13">
        <v>42524</v>
      </c>
      <c r="BK7" s="27">
        <v>4</v>
      </c>
      <c r="BL7" t="s">
        <v>76</v>
      </c>
      <c r="BM7" t="s">
        <v>313</v>
      </c>
      <c r="BN7">
        <v>4.8</v>
      </c>
      <c r="BO7">
        <v>1.3</v>
      </c>
      <c r="BP7">
        <v>6.1</v>
      </c>
      <c r="BR7" s="22">
        <v>42538</v>
      </c>
      <c r="BS7" s="40">
        <v>4</v>
      </c>
      <c r="BT7" s="16" t="s">
        <v>76</v>
      </c>
      <c r="BU7" t="s">
        <v>213</v>
      </c>
      <c r="BV7">
        <v>2.2000000000000002</v>
      </c>
      <c r="BW7">
        <v>2.2000000000000002</v>
      </c>
      <c r="BX7">
        <v>4.4000000000000004</v>
      </c>
    </row>
    <row r="8" spans="1:76" x14ac:dyDescent="0.25">
      <c r="B8" s="10">
        <v>42321</v>
      </c>
      <c r="C8" t="s">
        <v>101</v>
      </c>
      <c r="D8" s="20">
        <v>7</v>
      </c>
      <c r="E8" t="s">
        <v>27</v>
      </c>
      <c r="F8">
        <v>13</v>
      </c>
      <c r="G8">
        <v>5.8</v>
      </c>
      <c r="H8">
        <v>2.6</v>
      </c>
      <c r="I8">
        <v>8.4</v>
      </c>
      <c r="L8" s="10">
        <v>42376</v>
      </c>
      <c r="M8" t="s">
        <v>119</v>
      </c>
      <c r="N8" s="20">
        <v>1</v>
      </c>
      <c r="O8" t="s">
        <v>29</v>
      </c>
      <c r="P8">
        <v>3</v>
      </c>
      <c r="Q8">
        <v>8.3000000000000007</v>
      </c>
      <c r="R8">
        <v>44.7</v>
      </c>
      <c r="S8">
        <v>53</v>
      </c>
      <c r="U8" s="13">
        <v>42423</v>
      </c>
      <c r="V8" t="s">
        <v>120</v>
      </c>
      <c r="W8" s="20">
        <v>1</v>
      </c>
      <c r="X8" t="s">
        <v>29</v>
      </c>
      <c r="Y8">
        <v>3</v>
      </c>
      <c r="Z8">
        <v>9.9</v>
      </c>
      <c r="AA8">
        <v>17.8</v>
      </c>
      <c r="AB8">
        <v>27.7</v>
      </c>
      <c r="AD8" s="1" t="s">
        <v>122</v>
      </c>
      <c r="AE8" s="14">
        <v>3</v>
      </c>
      <c r="AF8" s="1" t="s">
        <v>51</v>
      </c>
      <c r="AG8" s="2">
        <v>3</v>
      </c>
      <c r="AH8" s="3">
        <v>8.1999999999999993</v>
      </c>
      <c r="AI8" s="3">
        <v>17.600000000000001</v>
      </c>
      <c r="AJ8" s="3">
        <v>25.8</v>
      </c>
      <c r="AK8" s="3"/>
      <c r="AL8" t="s">
        <v>170</v>
      </c>
      <c r="AM8" s="17">
        <v>3</v>
      </c>
      <c r="AN8" t="s">
        <v>51</v>
      </c>
      <c r="AO8">
        <v>127</v>
      </c>
      <c r="AP8">
        <v>13.1</v>
      </c>
      <c r="AQ8">
        <v>19.7</v>
      </c>
      <c r="AR8">
        <v>32.799999999999997</v>
      </c>
      <c r="AT8" t="s">
        <v>177</v>
      </c>
      <c r="AU8" s="19">
        <v>3</v>
      </c>
      <c r="AV8" t="s">
        <v>51</v>
      </c>
      <c r="AW8" s="19">
        <v>43</v>
      </c>
      <c r="AX8">
        <v>19</v>
      </c>
      <c r="AY8">
        <v>24.9</v>
      </c>
      <c r="AZ8">
        <v>43.9</v>
      </c>
      <c r="BB8" s="13">
        <v>42510</v>
      </c>
      <c r="BC8" s="21">
        <v>3</v>
      </c>
      <c r="BD8" t="s">
        <v>51</v>
      </c>
      <c r="BE8" t="s">
        <v>223</v>
      </c>
      <c r="BF8">
        <v>27.1</v>
      </c>
      <c r="BG8">
        <v>10.7</v>
      </c>
      <c r="BH8">
        <v>37.799999999999997</v>
      </c>
      <c r="BJ8" s="13">
        <v>42524</v>
      </c>
      <c r="BK8" s="27">
        <v>3</v>
      </c>
      <c r="BL8" t="s">
        <v>51</v>
      </c>
      <c r="BM8" t="s">
        <v>314</v>
      </c>
      <c r="BN8">
        <v>35.4</v>
      </c>
      <c r="BO8">
        <v>14.3</v>
      </c>
      <c r="BP8">
        <v>49.7</v>
      </c>
      <c r="BR8" s="22">
        <v>42538</v>
      </c>
      <c r="BS8" s="40">
        <v>3</v>
      </c>
      <c r="BT8" s="16" t="s">
        <v>51</v>
      </c>
      <c r="BU8" t="s">
        <v>214</v>
      </c>
      <c r="BV8">
        <v>26.5</v>
      </c>
      <c r="BW8">
        <v>14</v>
      </c>
      <c r="BX8">
        <v>40.5</v>
      </c>
    </row>
    <row r="9" spans="1:76" x14ac:dyDescent="0.25">
      <c r="B9" s="10">
        <v>42321</v>
      </c>
      <c r="C9" t="s">
        <v>101</v>
      </c>
      <c r="D9" s="20">
        <v>7</v>
      </c>
      <c r="E9" t="s">
        <v>28</v>
      </c>
      <c r="F9">
        <v>14</v>
      </c>
      <c r="G9">
        <v>4.2</v>
      </c>
      <c r="H9">
        <v>2.5</v>
      </c>
      <c r="I9">
        <v>6.7</v>
      </c>
      <c r="L9" s="10">
        <v>42376</v>
      </c>
      <c r="M9" t="s">
        <v>119</v>
      </c>
      <c r="N9" s="20">
        <v>1</v>
      </c>
      <c r="O9" t="s">
        <v>30</v>
      </c>
      <c r="P9">
        <v>4</v>
      </c>
      <c r="Q9">
        <v>5.9</v>
      </c>
      <c r="R9">
        <v>3.8</v>
      </c>
      <c r="S9">
        <v>9.6999999999999993</v>
      </c>
      <c r="U9" s="13">
        <v>42423</v>
      </c>
      <c r="V9" t="s">
        <v>120</v>
      </c>
      <c r="W9" s="20">
        <v>1</v>
      </c>
      <c r="X9" t="s">
        <v>30</v>
      </c>
      <c r="Y9">
        <v>4</v>
      </c>
      <c r="Z9">
        <v>3.7</v>
      </c>
      <c r="AA9">
        <v>2</v>
      </c>
      <c r="AB9">
        <v>5.7</v>
      </c>
      <c r="AD9" s="1" t="s">
        <v>122</v>
      </c>
      <c r="AE9" s="14">
        <v>3</v>
      </c>
      <c r="AF9" s="1" t="s">
        <v>52</v>
      </c>
      <c r="AG9" s="2">
        <v>4</v>
      </c>
      <c r="AH9" s="3">
        <v>4.2</v>
      </c>
      <c r="AI9" s="3">
        <v>2.9</v>
      </c>
      <c r="AJ9" s="3">
        <v>7.1</v>
      </c>
      <c r="AK9" s="3"/>
      <c r="AL9" t="s">
        <v>170</v>
      </c>
      <c r="AM9" s="17">
        <v>3</v>
      </c>
      <c r="AN9" t="s">
        <v>52</v>
      </c>
      <c r="AO9">
        <v>128</v>
      </c>
      <c r="AP9">
        <v>7.7</v>
      </c>
      <c r="AQ9">
        <v>7.3</v>
      </c>
      <c r="AR9">
        <v>15</v>
      </c>
      <c r="AT9" t="s">
        <v>177</v>
      </c>
      <c r="AU9" s="19">
        <v>3</v>
      </c>
      <c r="AV9" t="s">
        <v>52</v>
      </c>
      <c r="AW9" s="19">
        <v>44</v>
      </c>
      <c r="AX9">
        <v>7.5</v>
      </c>
      <c r="AY9">
        <v>4.3</v>
      </c>
      <c r="AZ9">
        <v>11.8</v>
      </c>
      <c r="BB9" s="13">
        <v>42510</v>
      </c>
      <c r="BC9" s="21">
        <v>3</v>
      </c>
      <c r="BD9" t="s">
        <v>52</v>
      </c>
      <c r="BE9" t="s">
        <v>224</v>
      </c>
      <c r="BF9">
        <v>12.1</v>
      </c>
      <c r="BG9">
        <v>5.3</v>
      </c>
      <c r="BH9">
        <v>17.399999999999999</v>
      </c>
      <c r="BJ9" s="13">
        <v>42524</v>
      </c>
      <c r="BK9" s="27">
        <v>3</v>
      </c>
      <c r="BL9" t="s">
        <v>52</v>
      </c>
      <c r="BM9" t="s">
        <v>315</v>
      </c>
      <c r="BN9">
        <v>8.6</v>
      </c>
      <c r="BO9">
        <v>1.5</v>
      </c>
      <c r="BP9">
        <v>10.1</v>
      </c>
      <c r="BR9" s="22">
        <v>42538</v>
      </c>
      <c r="BS9" s="40">
        <v>3</v>
      </c>
      <c r="BT9" s="16" t="s">
        <v>52</v>
      </c>
      <c r="BU9" t="s">
        <v>215</v>
      </c>
      <c r="BV9">
        <v>10.6</v>
      </c>
      <c r="BW9">
        <v>0.8</v>
      </c>
      <c r="BX9">
        <v>11.4</v>
      </c>
    </row>
    <row r="10" spans="1:76" x14ac:dyDescent="0.25">
      <c r="B10" s="10">
        <v>42321</v>
      </c>
      <c r="C10" t="s">
        <v>101</v>
      </c>
      <c r="D10" s="20">
        <v>1</v>
      </c>
      <c r="E10" t="s">
        <v>29</v>
      </c>
      <c r="F10">
        <v>15</v>
      </c>
      <c r="G10">
        <v>7.2</v>
      </c>
      <c r="H10">
        <v>33.4</v>
      </c>
      <c r="I10">
        <v>40.6</v>
      </c>
      <c r="L10" s="4"/>
      <c r="U10" s="13">
        <v>42423</v>
      </c>
      <c r="V10" t="s">
        <v>120</v>
      </c>
      <c r="W10" s="20">
        <v>2</v>
      </c>
      <c r="X10" t="s">
        <v>31</v>
      </c>
      <c r="Y10">
        <v>5</v>
      </c>
      <c r="Z10">
        <v>8.1999999999999993</v>
      </c>
      <c r="AA10">
        <v>19.5</v>
      </c>
      <c r="AB10">
        <v>27.7</v>
      </c>
      <c r="AD10" s="1" t="s">
        <v>122</v>
      </c>
      <c r="AE10" s="15">
        <v>7</v>
      </c>
      <c r="AF10" s="1" t="s">
        <v>27</v>
      </c>
      <c r="AG10" s="2">
        <v>5</v>
      </c>
      <c r="AH10" s="3">
        <v>4.3</v>
      </c>
      <c r="AI10" s="3">
        <v>1.8</v>
      </c>
      <c r="AJ10" s="3">
        <v>6.1</v>
      </c>
      <c r="AK10" s="3"/>
      <c r="AL10" t="s">
        <v>170</v>
      </c>
      <c r="AM10" s="17">
        <v>7</v>
      </c>
      <c r="AN10" t="s">
        <v>27</v>
      </c>
      <c r="AO10">
        <v>129</v>
      </c>
      <c r="AP10">
        <v>4</v>
      </c>
      <c r="AQ10">
        <v>4.7</v>
      </c>
      <c r="AR10">
        <v>8.6999999999999993</v>
      </c>
      <c r="AT10" t="s">
        <v>177</v>
      </c>
      <c r="AU10" s="19">
        <v>7</v>
      </c>
      <c r="AV10" t="s">
        <v>27</v>
      </c>
      <c r="AW10" s="19">
        <v>45</v>
      </c>
      <c r="AX10">
        <v>6.7</v>
      </c>
      <c r="AY10">
        <v>3.5</v>
      </c>
      <c r="AZ10">
        <v>10.199999999999999</v>
      </c>
      <c r="BB10" s="13">
        <v>42510</v>
      </c>
      <c r="BC10" s="21">
        <v>7</v>
      </c>
      <c r="BD10" t="s">
        <v>27</v>
      </c>
      <c r="BE10" t="s">
        <v>225</v>
      </c>
      <c r="BF10">
        <v>6.4</v>
      </c>
      <c r="BG10">
        <v>4.3</v>
      </c>
      <c r="BH10">
        <v>10.7</v>
      </c>
      <c r="BJ10" s="13">
        <v>42524</v>
      </c>
      <c r="BK10" s="27">
        <v>7</v>
      </c>
      <c r="BL10" t="s">
        <v>27</v>
      </c>
      <c r="BM10" t="s">
        <v>316</v>
      </c>
      <c r="BN10">
        <v>5.8</v>
      </c>
      <c r="BO10">
        <v>3</v>
      </c>
      <c r="BP10">
        <v>8.8000000000000007</v>
      </c>
      <c r="BR10" s="22">
        <v>42538</v>
      </c>
      <c r="BS10" s="40">
        <v>7</v>
      </c>
      <c r="BT10" s="16" t="s">
        <v>27</v>
      </c>
      <c r="BU10" t="s">
        <v>216</v>
      </c>
      <c r="BV10">
        <v>4.3</v>
      </c>
      <c r="BW10">
        <v>2.2999999999999998</v>
      </c>
      <c r="BX10">
        <v>6.6</v>
      </c>
    </row>
    <row r="11" spans="1:76" x14ac:dyDescent="0.25">
      <c r="B11" s="10">
        <v>42321</v>
      </c>
      <c r="C11" t="s">
        <v>101</v>
      </c>
      <c r="D11" s="20">
        <v>1</v>
      </c>
      <c r="E11" t="s">
        <v>30</v>
      </c>
      <c r="F11">
        <v>16</v>
      </c>
      <c r="G11">
        <v>3.3</v>
      </c>
      <c r="H11">
        <v>6.1</v>
      </c>
      <c r="I11">
        <v>9.4</v>
      </c>
      <c r="L11" s="4"/>
      <c r="U11" s="13">
        <v>42423</v>
      </c>
      <c r="V11" t="s">
        <v>120</v>
      </c>
      <c r="W11" s="20">
        <v>2</v>
      </c>
      <c r="X11" t="s">
        <v>32</v>
      </c>
      <c r="Y11">
        <v>6</v>
      </c>
      <c r="Z11">
        <v>5.2</v>
      </c>
      <c r="AA11">
        <v>2.4</v>
      </c>
      <c r="AB11">
        <v>7.6</v>
      </c>
      <c r="AD11" s="1" t="s">
        <v>122</v>
      </c>
      <c r="AE11" s="15">
        <v>7</v>
      </c>
      <c r="AF11" s="1" t="s">
        <v>28</v>
      </c>
      <c r="AG11" s="2">
        <v>6</v>
      </c>
      <c r="AH11" s="3">
        <v>2.8</v>
      </c>
      <c r="AI11" s="3">
        <v>3.2</v>
      </c>
      <c r="AJ11" s="3">
        <v>6</v>
      </c>
      <c r="AK11" s="3"/>
      <c r="AL11" t="s">
        <v>170</v>
      </c>
      <c r="AM11" s="17">
        <v>7</v>
      </c>
      <c r="AN11" t="s">
        <v>28</v>
      </c>
      <c r="AO11">
        <v>130</v>
      </c>
      <c r="AP11">
        <v>3.7</v>
      </c>
      <c r="AQ11">
        <v>3.8</v>
      </c>
      <c r="AR11">
        <v>7.5</v>
      </c>
      <c r="AT11" t="s">
        <v>177</v>
      </c>
      <c r="AU11" s="19">
        <v>7</v>
      </c>
      <c r="AV11" t="s">
        <v>28</v>
      </c>
      <c r="AW11" s="19">
        <v>46</v>
      </c>
      <c r="AX11">
        <v>4.7</v>
      </c>
      <c r="AY11">
        <v>3</v>
      </c>
      <c r="AZ11">
        <v>7.7</v>
      </c>
      <c r="BB11" s="13">
        <v>42510</v>
      </c>
      <c r="BC11" s="21">
        <v>7</v>
      </c>
      <c r="BD11" t="s">
        <v>28</v>
      </c>
      <c r="BE11" t="s">
        <v>226</v>
      </c>
      <c r="BF11">
        <v>5.3</v>
      </c>
      <c r="BG11">
        <v>6.5</v>
      </c>
      <c r="BH11">
        <v>11.8</v>
      </c>
      <c r="BJ11" s="13">
        <v>42524</v>
      </c>
      <c r="BK11" s="27">
        <v>7</v>
      </c>
      <c r="BL11" t="s">
        <v>28</v>
      </c>
      <c r="BM11" t="s">
        <v>317</v>
      </c>
      <c r="BN11">
        <v>5.2</v>
      </c>
      <c r="BO11">
        <v>2.1</v>
      </c>
      <c r="BP11">
        <v>7.3</v>
      </c>
      <c r="BR11" s="22">
        <v>42538</v>
      </c>
      <c r="BS11" s="40">
        <v>7</v>
      </c>
      <c r="BT11" s="16" t="s">
        <v>28</v>
      </c>
      <c r="BU11" t="s">
        <v>217</v>
      </c>
      <c r="BV11">
        <v>1.3</v>
      </c>
      <c r="BW11">
        <v>1.7</v>
      </c>
      <c r="BX11">
        <v>3</v>
      </c>
    </row>
    <row r="12" spans="1:76" x14ac:dyDescent="0.25">
      <c r="B12" s="10">
        <v>42321</v>
      </c>
      <c r="C12" t="s">
        <v>101</v>
      </c>
      <c r="D12" s="20">
        <v>2</v>
      </c>
      <c r="E12" t="s">
        <v>33</v>
      </c>
      <c r="F12">
        <v>17</v>
      </c>
      <c r="G12">
        <v>6</v>
      </c>
      <c r="H12">
        <v>37.200000000000003</v>
      </c>
      <c r="I12">
        <v>43.2</v>
      </c>
      <c r="L12" s="4"/>
      <c r="U12" s="13">
        <v>42423</v>
      </c>
      <c r="V12" t="s">
        <v>120</v>
      </c>
      <c r="W12" s="20">
        <v>2</v>
      </c>
      <c r="X12" t="s">
        <v>33</v>
      </c>
      <c r="Y12">
        <v>7</v>
      </c>
      <c r="Z12">
        <v>7.2</v>
      </c>
      <c r="AA12">
        <v>19.3</v>
      </c>
      <c r="AB12">
        <v>26.5</v>
      </c>
      <c r="AD12" s="1" t="s">
        <v>122</v>
      </c>
      <c r="AE12" s="15">
        <v>1</v>
      </c>
      <c r="AF12" s="1" t="s">
        <v>29</v>
      </c>
      <c r="AG12" s="2">
        <v>7</v>
      </c>
      <c r="AH12" s="3">
        <v>28.3</v>
      </c>
      <c r="AI12" s="3">
        <v>14.3</v>
      </c>
      <c r="AJ12" s="3">
        <v>42.6</v>
      </c>
      <c r="AK12" s="3"/>
      <c r="AL12" t="s">
        <v>170</v>
      </c>
      <c r="AM12" s="17">
        <v>1</v>
      </c>
      <c r="AN12" t="s">
        <v>29</v>
      </c>
      <c r="AO12">
        <v>131</v>
      </c>
      <c r="AP12">
        <v>46.6</v>
      </c>
      <c r="AQ12">
        <v>25.1</v>
      </c>
      <c r="AR12">
        <v>71.7</v>
      </c>
      <c r="AT12" t="s">
        <v>177</v>
      </c>
      <c r="AU12" s="19">
        <v>1</v>
      </c>
      <c r="AV12" t="s">
        <v>29</v>
      </c>
      <c r="AW12" s="19">
        <v>47</v>
      </c>
      <c r="AX12">
        <v>27.5</v>
      </c>
      <c r="AY12">
        <v>3.9</v>
      </c>
      <c r="AZ12">
        <v>31.4</v>
      </c>
      <c r="BB12" s="13">
        <v>42510</v>
      </c>
      <c r="BC12" s="21">
        <v>1</v>
      </c>
      <c r="BD12" t="s">
        <v>29</v>
      </c>
      <c r="BE12" t="s">
        <v>227</v>
      </c>
      <c r="BF12">
        <v>36.200000000000003</v>
      </c>
      <c r="BG12">
        <v>5.4</v>
      </c>
      <c r="BH12">
        <v>41.6</v>
      </c>
      <c r="BJ12" s="13">
        <v>42524</v>
      </c>
      <c r="BK12" s="27">
        <v>1</v>
      </c>
      <c r="BL12" t="s">
        <v>29</v>
      </c>
      <c r="BM12" t="s">
        <v>192</v>
      </c>
      <c r="BN12">
        <v>28.9</v>
      </c>
      <c r="BO12">
        <v>2.8</v>
      </c>
      <c r="BP12">
        <v>31.7</v>
      </c>
      <c r="BR12" s="22">
        <v>42538</v>
      </c>
      <c r="BS12" s="40">
        <v>1</v>
      </c>
      <c r="BT12" s="16" t="s">
        <v>29</v>
      </c>
      <c r="BU12" t="s">
        <v>218</v>
      </c>
      <c r="BV12">
        <v>19.3</v>
      </c>
      <c r="BW12">
        <v>3.7</v>
      </c>
      <c r="BX12">
        <v>23</v>
      </c>
    </row>
    <row r="13" spans="1:76" x14ac:dyDescent="0.25">
      <c r="B13" s="10">
        <v>42321</v>
      </c>
      <c r="C13" t="s">
        <v>101</v>
      </c>
      <c r="D13" s="20">
        <v>2</v>
      </c>
      <c r="E13" t="s">
        <v>34</v>
      </c>
      <c r="F13">
        <v>18</v>
      </c>
      <c r="G13">
        <v>2.2000000000000002</v>
      </c>
      <c r="H13">
        <v>8.1</v>
      </c>
      <c r="I13">
        <v>10.3</v>
      </c>
      <c r="L13" s="4"/>
      <c r="U13" s="13">
        <v>42423</v>
      </c>
      <c r="V13" t="s">
        <v>120</v>
      </c>
      <c r="W13" s="20">
        <v>2</v>
      </c>
      <c r="X13" t="s">
        <v>34</v>
      </c>
      <c r="Y13">
        <v>8</v>
      </c>
      <c r="Z13">
        <v>2.9</v>
      </c>
      <c r="AA13">
        <v>1</v>
      </c>
      <c r="AB13">
        <v>3.9</v>
      </c>
      <c r="AD13" s="1" t="s">
        <v>122</v>
      </c>
      <c r="AE13" s="15">
        <v>1</v>
      </c>
      <c r="AF13" s="1" t="s">
        <v>79</v>
      </c>
      <c r="AG13" s="2">
        <v>8</v>
      </c>
      <c r="AH13" s="3">
        <v>16</v>
      </c>
      <c r="AI13" s="3">
        <v>2.7</v>
      </c>
      <c r="AJ13" s="3">
        <v>18.7</v>
      </c>
      <c r="AK13" s="3"/>
      <c r="AL13" t="s">
        <v>170</v>
      </c>
      <c r="AM13" s="17">
        <v>1</v>
      </c>
      <c r="AN13" t="s">
        <v>79</v>
      </c>
      <c r="AO13">
        <v>132</v>
      </c>
      <c r="AP13">
        <v>15.9</v>
      </c>
      <c r="AQ13">
        <v>3</v>
      </c>
      <c r="AR13">
        <v>18.899999999999999</v>
      </c>
      <c r="AT13" t="s">
        <v>177</v>
      </c>
      <c r="AU13" s="19">
        <v>1</v>
      </c>
      <c r="AV13" t="s">
        <v>79</v>
      </c>
      <c r="AW13" s="19">
        <v>48</v>
      </c>
      <c r="AX13">
        <v>12.1</v>
      </c>
      <c r="AY13">
        <v>3.6</v>
      </c>
      <c r="AZ13">
        <v>15.7</v>
      </c>
      <c r="BB13" s="13">
        <v>42510</v>
      </c>
      <c r="BC13" s="21">
        <v>1</v>
      </c>
      <c r="BD13" t="s">
        <v>79</v>
      </c>
      <c r="BE13" t="s">
        <v>228</v>
      </c>
      <c r="BF13">
        <v>14.7</v>
      </c>
      <c r="BG13">
        <v>5.3</v>
      </c>
      <c r="BH13">
        <v>20</v>
      </c>
      <c r="BJ13" s="13">
        <v>42524</v>
      </c>
      <c r="BK13" s="27">
        <v>1</v>
      </c>
      <c r="BL13" t="s">
        <v>79</v>
      </c>
      <c r="BM13" t="s">
        <v>193</v>
      </c>
      <c r="BN13">
        <v>17.3</v>
      </c>
      <c r="BO13">
        <v>2.2000000000000002</v>
      </c>
      <c r="BP13">
        <v>19.5</v>
      </c>
      <c r="BR13" s="22">
        <v>42538</v>
      </c>
      <c r="BS13" s="40">
        <v>1</v>
      </c>
      <c r="BT13" s="16" t="s">
        <v>79</v>
      </c>
      <c r="BU13" t="s">
        <v>219</v>
      </c>
      <c r="BV13">
        <v>17</v>
      </c>
      <c r="BW13">
        <v>1.1000000000000001</v>
      </c>
      <c r="BX13">
        <v>18.100000000000001</v>
      </c>
    </row>
    <row r="14" spans="1:76" x14ac:dyDescent="0.25">
      <c r="B14" s="10">
        <v>42321</v>
      </c>
      <c r="C14" t="s">
        <v>101</v>
      </c>
      <c r="D14" s="20">
        <v>3</v>
      </c>
      <c r="E14" t="s">
        <v>53</v>
      </c>
      <c r="F14">
        <v>19</v>
      </c>
      <c r="G14">
        <v>4.7</v>
      </c>
      <c r="H14">
        <v>11.4</v>
      </c>
      <c r="I14">
        <v>16.100000000000001</v>
      </c>
      <c r="U14" s="13">
        <v>42423</v>
      </c>
      <c r="V14" t="s">
        <v>120</v>
      </c>
      <c r="W14" s="20">
        <v>1</v>
      </c>
      <c r="X14" t="s">
        <v>35</v>
      </c>
      <c r="Y14">
        <v>9</v>
      </c>
      <c r="Z14">
        <v>8.6999999999999993</v>
      </c>
      <c r="AA14">
        <v>14.8</v>
      </c>
      <c r="AB14">
        <v>23.5</v>
      </c>
      <c r="AD14" s="1" t="s">
        <v>122</v>
      </c>
      <c r="AE14" s="15">
        <v>2</v>
      </c>
      <c r="AF14" s="1" t="s">
        <v>31</v>
      </c>
      <c r="AG14" s="2">
        <v>9</v>
      </c>
      <c r="AH14" s="3">
        <v>24.5</v>
      </c>
      <c r="AI14" s="3">
        <v>15</v>
      </c>
      <c r="AJ14" s="3">
        <v>39.5</v>
      </c>
      <c r="AK14" s="3"/>
      <c r="AL14" t="s">
        <v>170</v>
      </c>
      <c r="AM14" s="17">
        <v>2</v>
      </c>
      <c r="AN14" t="s">
        <v>31</v>
      </c>
      <c r="AO14">
        <v>133</v>
      </c>
      <c r="AP14">
        <v>25.2</v>
      </c>
      <c r="AQ14">
        <v>12.4</v>
      </c>
      <c r="AR14">
        <v>37.6</v>
      </c>
      <c r="AT14" t="s">
        <v>177</v>
      </c>
      <c r="AU14" s="19">
        <v>2</v>
      </c>
      <c r="AV14" t="s">
        <v>31</v>
      </c>
      <c r="AW14" s="19">
        <v>49</v>
      </c>
      <c r="AX14">
        <v>27.4</v>
      </c>
      <c r="AY14">
        <v>4</v>
      </c>
      <c r="AZ14">
        <v>31.4</v>
      </c>
      <c r="BB14" s="13">
        <v>42510</v>
      </c>
      <c r="BC14" s="21">
        <v>2</v>
      </c>
      <c r="BD14" t="s">
        <v>31</v>
      </c>
      <c r="BE14" t="s">
        <v>229</v>
      </c>
      <c r="BF14">
        <v>35.799999999999997</v>
      </c>
      <c r="BG14">
        <v>4.5</v>
      </c>
      <c r="BH14">
        <v>40.299999999999997</v>
      </c>
      <c r="BJ14" s="13">
        <v>42524</v>
      </c>
      <c r="BK14" s="27">
        <v>2</v>
      </c>
      <c r="BL14" t="s">
        <v>31</v>
      </c>
      <c r="BM14" t="s">
        <v>194</v>
      </c>
      <c r="BN14">
        <v>24.8</v>
      </c>
      <c r="BO14">
        <v>3.4</v>
      </c>
      <c r="BP14">
        <v>28.2</v>
      </c>
      <c r="BR14" s="22">
        <v>42538</v>
      </c>
      <c r="BS14" s="40">
        <v>2</v>
      </c>
      <c r="BT14" s="16" t="s">
        <v>31</v>
      </c>
      <c r="BU14" t="s">
        <v>250</v>
      </c>
      <c r="BV14">
        <v>12.1</v>
      </c>
      <c r="BW14">
        <v>2.4</v>
      </c>
      <c r="BX14">
        <v>14.5</v>
      </c>
    </row>
    <row r="15" spans="1:76" x14ac:dyDescent="0.25">
      <c r="B15" s="10">
        <v>42321</v>
      </c>
      <c r="C15" t="s">
        <v>101</v>
      </c>
      <c r="D15" s="20">
        <v>3</v>
      </c>
      <c r="E15" t="s">
        <v>54</v>
      </c>
      <c r="F15">
        <v>20</v>
      </c>
      <c r="G15">
        <v>1.9</v>
      </c>
      <c r="H15">
        <v>3.9</v>
      </c>
      <c r="I15">
        <v>5.8</v>
      </c>
      <c r="U15" s="13">
        <v>42423</v>
      </c>
      <c r="V15" t="s">
        <v>120</v>
      </c>
      <c r="W15" s="20">
        <v>1</v>
      </c>
      <c r="X15" t="s">
        <v>36</v>
      </c>
      <c r="Y15">
        <v>10</v>
      </c>
      <c r="Z15">
        <v>3.4</v>
      </c>
      <c r="AA15">
        <v>1.1000000000000001</v>
      </c>
      <c r="AB15">
        <v>4.5</v>
      </c>
      <c r="AD15" s="1" t="s">
        <v>122</v>
      </c>
      <c r="AE15" s="15">
        <v>2</v>
      </c>
      <c r="AF15" s="1" t="s">
        <v>32</v>
      </c>
      <c r="AG15" s="2">
        <v>10</v>
      </c>
      <c r="AH15" s="3">
        <v>10.8</v>
      </c>
      <c r="AI15" s="3">
        <v>3.2</v>
      </c>
      <c r="AJ15" s="3">
        <v>14</v>
      </c>
      <c r="AK15" s="3"/>
      <c r="AL15" t="s">
        <v>170</v>
      </c>
      <c r="AM15" s="17">
        <v>2</v>
      </c>
      <c r="AN15" t="s">
        <v>32</v>
      </c>
      <c r="AO15">
        <v>134</v>
      </c>
      <c r="AP15">
        <v>6.1</v>
      </c>
      <c r="AQ15">
        <v>2.5</v>
      </c>
      <c r="AR15">
        <v>8.6</v>
      </c>
      <c r="AT15" t="s">
        <v>177</v>
      </c>
      <c r="AU15" s="19">
        <v>2</v>
      </c>
      <c r="AV15" t="s">
        <v>32</v>
      </c>
      <c r="AW15" s="19">
        <v>50</v>
      </c>
      <c r="AX15">
        <v>15.1</v>
      </c>
      <c r="AY15">
        <v>3.7</v>
      </c>
      <c r="AZ15">
        <v>18.8</v>
      </c>
      <c r="BB15" s="13">
        <v>42510</v>
      </c>
      <c r="BC15" s="21">
        <v>2</v>
      </c>
      <c r="BD15" t="s">
        <v>32</v>
      </c>
      <c r="BE15" t="s">
        <v>230</v>
      </c>
      <c r="BF15">
        <v>21.3</v>
      </c>
      <c r="BG15">
        <v>3</v>
      </c>
      <c r="BH15">
        <v>24.3</v>
      </c>
      <c r="BJ15" s="13">
        <v>42524</v>
      </c>
      <c r="BK15" s="27">
        <v>2</v>
      </c>
      <c r="BL15" t="s">
        <v>32</v>
      </c>
      <c r="BM15" t="s">
        <v>195</v>
      </c>
      <c r="BN15">
        <v>12.4</v>
      </c>
      <c r="BO15">
        <v>3.4</v>
      </c>
      <c r="BP15">
        <v>15.8</v>
      </c>
      <c r="BR15" s="22">
        <v>42538</v>
      </c>
      <c r="BS15" s="40">
        <v>2</v>
      </c>
      <c r="BT15" s="16" t="s">
        <v>32</v>
      </c>
      <c r="BU15" t="s">
        <v>251</v>
      </c>
      <c r="BV15">
        <v>6.9</v>
      </c>
      <c r="BW15">
        <v>1.9</v>
      </c>
      <c r="BX15">
        <v>8.8000000000000007</v>
      </c>
    </row>
    <row r="16" spans="1:76" x14ac:dyDescent="0.25">
      <c r="AD16" s="1" t="s">
        <v>122</v>
      </c>
      <c r="AE16" s="15">
        <v>5</v>
      </c>
      <c r="AF16" s="1" t="s">
        <v>80</v>
      </c>
      <c r="AG16" s="2">
        <v>11</v>
      </c>
      <c r="AH16" s="3">
        <v>5.9</v>
      </c>
      <c r="AI16" s="3">
        <v>16.399999999999999</v>
      </c>
      <c r="AJ16" s="3">
        <v>22.3</v>
      </c>
      <c r="AK16" s="3"/>
      <c r="AL16" t="s">
        <v>170</v>
      </c>
      <c r="AM16" s="17">
        <v>6</v>
      </c>
      <c r="AN16" t="s">
        <v>129</v>
      </c>
      <c r="AO16">
        <v>135</v>
      </c>
      <c r="AP16">
        <v>4.7</v>
      </c>
      <c r="AQ16">
        <v>3.5</v>
      </c>
      <c r="AR16">
        <v>8.1999999999999993</v>
      </c>
      <c r="AT16" t="s">
        <v>177</v>
      </c>
      <c r="AU16" s="19">
        <v>6</v>
      </c>
      <c r="AV16" t="s">
        <v>129</v>
      </c>
      <c r="AW16" s="19">
        <v>51</v>
      </c>
      <c r="AX16">
        <v>9.9</v>
      </c>
      <c r="AY16">
        <v>2.4</v>
      </c>
      <c r="AZ16">
        <v>12.3</v>
      </c>
      <c r="BB16" s="13">
        <v>42510</v>
      </c>
      <c r="BC16" s="21">
        <v>6</v>
      </c>
      <c r="BD16" t="s">
        <v>129</v>
      </c>
      <c r="BE16" t="s">
        <v>231</v>
      </c>
      <c r="BF16">
        <v>12</v>
      </c>
      <c r="BG16">
        <v>6.7</v>
      </c>
      <c r="BH16">
        <v>18.7</v>
      </c>
      <c r="BJ16" s="13">
        <v>42524</v>
      </c>
      <c r="BK16" s="27">
        <v>6</v>
      </c>
      <c r="BL16" t="s">
        <v>129</v>
      </c>
      <c r="BM16" t="s">
        <v>196</v>
      </c>
      <c r="BN16">
        <v>6.8</v>
      </c>
      <c r="BO16">
        <v>1.4</v>
      </c>
      <c r="BP16">
        <v>8.1999999999999993</v>
      </c>
      <c r="BR16" s="22">
        <v>42538</v>
      </c>
      <c r="BS16" s="40">
        <v>6</v>
      </c>
      <c r="BT16" s="16" t="s">
        <v>129</v>
      </c>
      <c r="BU16" t="s">
        <v>252</v>
      </c>
      <c r="BV16">
        <v>15.3</v>
      </c>
      <c r="BW16">
        <v>5</v>
      </c>
      <c r="BX16">
        <v>20.3</v>
      </c>
    </row>
    <row r="17" spans="28:76" x14ac:dyDescent="0.25">
      <c r="AD17" s="1" t="s">
        <v>122</v>
      </c>
      <c r="AE17" s="15">
        <v>5</v>
      </c>
      <c r="AF17" s="1" t="s">
        <v>81</v>
      </c>
      <c r="AG17" s="2">
        <v>12</v>
      </c>
      <c r="AH17" s="3">
        <v>3</v>
      </c>
      <c r="AI17" s="3">
        <v>3.1</v>
      </c>
      <c r="AJ17" s="3">
        <v>6.1</v>
      </c>
      <c r="AK17" s="3"/>
      <c r="AL17" t="s">
        <v>170</v>
      </c>
      <c r="AM17" s="17">
        <v>6</v>
      </c>
      <c r="AN17" t="s">
        <v>130</v>
      </c>
      <c r="AO17">
        <v>136</v>
      </c>
      <c r="AP17">
        <v>5.3</v>
      </c>
      <c r="AQ17">
        <v>6.2</v>
      </c>
      <c r="AR17">
        <v>11.5</v>
      </c>
      <c r="AT17" t="s">
        <v>177</v>
      </c>
      <c r="AU17" s="19">
        <v>6</v>
      </c>
      <c r="AV17" t="s">
        <v>130</v>
      </c>
      <c r="AW17" s="19">
        <v>52</v>
      </c>
      <c r="AX17">
        <v>4.5999999999999996</v>
      </c>
      <c r="AY17">
        <v>3.6</v>
      </c>
      <c r="AZ17">
        <v>8.1999999999999993</v>
      </c>
      <c r="BB17" s="13">
        <v>42510</v>
      </c>
      <c r="BC17" s="21">
        <v>6</v>
      </c>
      <c r="BD17" t="s">
        <v>130</v>
      </c>
      <c r="BE17" t="s">
        <v>232</v>
      </c>
      <c r="BF17">
        <v>7</v>
      </c>
      <c r="BG17">
        <v>5.7</v>
      </c>
      <c r="BH17">
        <v>12.7</v>
      </c>
      <c r="BJ17" s="13">
        <v>42524</v>
      </c>
      <c r="BK17" s="27">
        <v>6</v>
      </c>
      <c r="BL17" t="s">
        <v>130</v>
      </c>
      <c r="BM17" t="s">
        <v>197</v>
      </c>
      <c r="BN17">
        <v>4.4000000000000004</v>
      </c>
      <c r="BO17">
        <v>1.7</v>
      </c>
      <c r="BP17">
        <v>6.1</v>
      </c>
      <c r="BR17" s="22">
        <v>42538</v>
      </c>
      <c r="BS17" s="40">
        <v>6</v>
      </c>
      <c r="BT17" s="16" t="s">
        <v>130</v>
      </c>
      <c r="BU17" t="s">
        <v>253</v>
      </c>
      <c r="BV17">
        <v>4.5999999999999996</v>
      </c>
      <c r="BW17">
        <v>1.6</v>
      </c>
      <c r="BX17">
        <v>6.2</v>
      </c>
    </row>
    <row r="18" spans="28:76" x14ac:dyDescent="0.25">
      <c r="AD18" s="1" t="s">
        <v>122</v>
      </c>
      <c r="AE18" s="15">
        <v>2</v>
      </c>
      <c r="AF18" s="1" t="s">
        <v>33</v>
      </c>
      <c r="AG18" s="2">
        <v>13</v>
      </c>
      <c r="AH18" s="3">
        <v>27</v>
      </c>
      <c r="AI18" s="3">
        <v>11.5</v>
      </c>
      <c r="AJ18" s="3">
        <v>38.5</v>
      </c>
      <c r="AK18" s="3"/>
      <c r="AL18" t="s">
        <v>170</v>
      </c>
      <c r="AM18" s="17">
        <v>5</v>
      </c>
      <c r="AN18" t="s">
        <v>171</v>
      </c>
      <c r="AO18">
        <v>137</v>
      </c>
      <c r="AP18">
        <v>7.7</v>
      </c>
      <c r="AQ18">
        <v>44.3</v>
      </c>
      <c r="AR18">
        <v>52</v>
      </c>
      <c r="AT18" t="s">
        <v>177</v>
      </c>
      <c r="AU18" s="19">
        <v>5</v>
      </c>
      <c r="AV18" t="s">
        <v>171</v>
      </c>
      <c r="AW18" s="19">
        <v>53</v>
      </c>
      <c r="AX18">
        <v>24.2</v>
      </c>
      <c r="AY18">
        <v>47.8</v>
      </c>
      <c r="AZ18">
        <v>72</v>
      </c>
      <c r="BB18" s="13">
        <v>42510</v>
      </c>
      <c r="BC18" s="21">
        <v>5</v>
      </c>
      <c r="BD18" t="s">
        <v>171</v>
      </c>
      <c r="BE18" t="s">
        <v>233</v>
      </c>
      <c r="BF18">
        <v>25.5</v>
      </c>
      <c r="BG18">
        <v>11.9</v>
      </c>
      <c r="BH18">
        <v>37.4</v>
      </c>
      <c r="BJ18" s="13">
        <v>42524</v>
      </c>
      <c r="BK18" s="27">
        <v>5</v>
      </c>
      <c r="BL18" t="s">
        <v>171</v>
      </c>
      <c r="BM18" t="s">
        <v>198</v>
      </c>
      <c r="BN18">
        <v>47.6</v>
      </c>
      <c r="BO18">
        <v>15.4</v>
      </c>
      <c r="BP18">
        <v>63</v>
      </c>
      <c r="BR18" s="22">
        <v>42538</v>
      </c>
      <c r="BS18" s="40">
        <v>5</v>
      </c>
      <c r="BT18" s="16" t="s">
        <v>171</v>
      </c>
      <c r="BU18" t="s">
        <v>254</v>
      </c>
      <c r="BV18">
        <v>46.6</v>
      </c>
      <c r="BW18">
        <v>10.6</v>
      </c>
      <c r="BX18">
        <v>57.2</v>
      </c>
    </row>
    <row r="19" spans="28:76" x14ac:dyDescent="0.25">
      <c r="AD19" s="1" t="s">
        <v>122</v>
      </c>
      <c r="AE19" s="15">
        <v>2</v>
      </c>
      <c r="AF19" s="1" t="s">
        <v>34</v>
      </c>
      <c r="AG19" s="2">
        <v>14</v>
      </c>
      <c r="AH19" s="3">
        <v>15.8</v>
      </c>
      <c r="AI19" s="3">
        <v>2.2000000000000002</v>
      </c>
      <c r="AJ19" s="3">
        <v>18</v>
      </c>
      <c r="AK19" s="3"/>
      <c r="AL19" t="s">
        <v>170</v>
      </c>
      <c r="AM19" s="17">
        <v>5</v>
      </c>
      <c r="AN19" t="s">
        <v>172</v>
      </c>
      <c r="AO19">
        <v>138</v>
      </c>
      <c r="AP19">
        <v>3.4</v>
      </c>
      <c r="AQ19">
        <v>1.7</v>
      </c>
      <c r="AR19">
        <v>5.0999999999999996</v>
      </c>
      <c r="AT19" t="s">
        <v>177</v>
      </c>
      <c r="AU19" s="19">
        <v>5</v>
      </c>
      <c r="AV19" t="s">
        <v>172</v>
      </c>
      <c r="AW19" s="19">
        <v>54</v>
      </c>
      <c r="AX19">
        <v>6.1</v>
      </c>
      <c r="AY19">
        <v>2.5</v>
      </c>
      <c r="AZ19">
        <v>8.6</v>
      </c>
      <c r="BB19" s="13">
        <v>42510</v>
      </c>
      <c r="BC19" s="21">
        <v>5</v>
      </c>
      <c r="BD19" t="s">
        <v>172</v>
      </c>
      <c r="BE19" t="s">
        <v>234</v>
      </c>
      <c r="BF19">
        <v>6.9</v>
      </c>
      <c r="BG19">
        <v>1.9</v>
      </c>
      <c r="BH19">
        <v>8.8000000000000007</v>
      </c>
      <c r="BJ19" s="13">
        <v>42524</v>
      </c>
      <c r="BK19" s="27">
        <v>5</v>
      </c>
      <c r="BL19" t="s">
        <v>172</v>
      </c>
      <c r="BM19" t="s">
        <v>199</v>
      </c>
      <c r="BN19">
        <v>9.4</v>
      </c>
      <c r="BO19">
        <v>1.7</v>
      </c>
      <c r="BP19">
        <v>11.1</v>
      </c>
      <c r="BR19" s="22">
        <v>42538</v>
      </c>
      <c r="BS19" s="40">
        <v>5</v>
      </c>
      <c r="BT19" s="16" t="s">
        <v>172</v>
      </c>
      <c r="BU19" t="s">
        <v>255</v>
      </c>
      <c r="BV19">
        <v>6.9</v>
      </c>
      <c r="BW19">
        <v>0.7</v>
      </c>
      <c r="BX19">
        <v>7.6</v>
      </c>
    </row>
    <row r="20" spans="28:76" x14ac:dyDescent="0.25">
      <c r="AD20" s="1" t="s">
        <v>122</v>
      </c>
      <c r="AE20" s="15">
        <v>1</v>
      </c>
      <c r="AF20" s="1" t="s">
        <v>35</v>
      </c>
      <c r="AG20" s="2">
        <v>15</v>
      </c>
      <c r="AH20" s="3">
        <v>28.6</v>
      </c>
      <c r="AI20" s="3">
        <v>9.1999999999999993</v>
      </c>
      <c r="AJ20" s="3">
        <v>37.799999999999997</v>
      </c>
      <c r="AK20" s="3"/>
      <c r="AL20" t="s">
        <v>170</v>
      </c>
      <c r="AM20" s="17">
        <v>7</v>
      </c>
      <c r="AN20" t="s">
        <v>131</v>
      </c>
      <c r="AO20">
        <v>139</v>
      </c>
      <c r="AP20">
        <v>5.4</v>
      </c>
      <c r="AQ20">
        <v>4.0999999999999996</v>
      </c>
      <c r="AR20">
        <v>9.5</v>
      </c>
      <c r="AT20" t="s">
        <v>177</v>
      </c>
      <c r="AU20" s="19">
        <v>7</v>
      </c>
      <c r="AV20" t="s">
        <v>131</v>
      </c>
      <c r="AW20" s="19">
        <v>55</v>
      </c>
      <c r="AX20">
        <v>4.0999999999999996</v>
      </c>
      <c r="AY20">
        <v>5.4</v>
      </c>
      <c r="AZ20">
        <v>9.5</v>
      </c>
      <c r="BB20" s="13">
        <v>42510</v>
      </c>
      <c r="BC20" s="21">
        <v>7</v>
      </c>
      <c r="BD20" t="s">
        <v>131</v>
      </c>
      <c r="BE20" t="s">
        <v>235</v>
      </c>
      <c r="BF20">
        <v>5.5</v>
      </c>
      <c r="BG20">
        <v>4.7</v>
      </c>
      <c r="BH20">
        <v>10.199999999999999</v>
      </c>
      <c r="BJ20" s="13">
        <v>42524</v>
      </c>
      <c r="BK20" s="27">
        <v>7</v>
      </c>
      <c r="BL20" t="s">
        <v>131</v>
      </c>
      <c r="BM20" t="s">
        <v>200</v>
      </c>
      <c r="BN20">
        <v>1.8</v>
      </c>
      <c r="BO20">
        <v>0.9</v>
      </c>
      <c r="BP20">
        <v>2.7</v>
      </c>
      <c r="BR20" s="22">
        <v>42538</v>
      </c>
      <c r="BS20" s="40">
        <v>7</v>
      </c>
      <c r="BT20" s="16" t="s">
        <v>131</v>
      </c>
      <c r="BU20" t="s">
        <v>256</v>
      </c>
      <c r="BV20">
        <v>3.1</v>
      </c>
      <c r="BW20">
        <v>2.2999999999999998</v>
      </c>
      <c r="BX20">
        <v>5.4</v>
      </c>
    </row>
    <row r="21" spans="28:76" x14ac:dyDescent="0.25">
      <c r="AD21" s="1" t="s">
        <v>122</v>
      </c>
      <c r="AE21" s="15">
        <v>1</v>
      </c>
      <c r="AF21" s="1" t="s">
        <v>36</v>
      </c>
      <c r="AG21" s="2">
        <v>16</v>
      </c>
      <c r="AH21" s="3">
        <v>14</v>
      </c>
      <c r="AI21" s="3">
        <v>1.7</v>
      </c>
      <c r="AJ21" s="3">
        <v>15.7</v>
      </c>
      <c r="AK21" s="3"/>
      <c r="AL21" t="s">
        <v>170</v>
      </c>
      <c r="AM21" s="17">
        <v>7</v>
      </c>
      <c r="AN21" t="s">
        <v>132</v>
      </c>
      <c r="AO21">
        <v>140</v>
      </c>
      <c r="AP21">
        <v>3.6</v>
      </c>
      <c r="AQ21">
        <v>3.6</v>
      </c>
      <c r="AR21">
        <v>7.2</v>
      </c>
      <c r="AT21" t="s">
        <v>177</v>
      </c>
      <c r="AU21" s="19">
        <v>7</v>
      </c>
      <c r="AV21" t="s">
        <v>132</v>
      </c>
      <c r="AW21" s="19">
        <v>56</v>
      </c>
      <c r="AX21">
        <v>2.9</v>
      </c>
      <c r="AY21">
        <v>3.9</v>
      </c>
      <c r="AZ21">
        <v>6.8</v>
      </c>
      <c r="BB21" s="13">
        <v>42510</v>
      </c>
      <c r="BC21" s="21">
        <v>7</v>
      </c>
      <c r="BD21" t="s">
        <v>132</v>
      </c>
      <c r="BE21" t="s">
        <v>236</v>
      </c>
      <c r="BF21">
        <v>4.3</v>
      </c>
      <c r="BG21">
        <v>7.9</v>
      </c>
      <c r="BH21">
        <v>12.2</v>
      </c>
      <c r="BJ21" s="13">
        <v>42524</v>
      </c>
      <c r="BK21" s="27">
        <v>7</v>
      </c>
      <c r="BL21" t="s">
        <v>132</v>
      </c>
      <c r="BM21" t="s">
        <v>201</v>
      </c>
      <c r="BN21">
        <v>3.6</v>
      </c>
      <c r="BO21">
        <v>2.2000000000000002</v>
      </c>
      <c r="BP21">
        <v>5.8</v>
      </c>
      <c r="BR21" s="22">
        <v>42538</v>
      </c>
      <c r="BS21" s="40">
        <v>7</v>
      </c>
      <c r="BT21" s="16" t="s">
        <v>132</v>
      </c>
      <c r="BU21" t="s">
        <v>257</v>
      </c>
      <c r="BV21">
        <v>2</v>
      </c>
      <c r="BW21">
        <v>2.1</v>
      </c>
      <c r="BX21">
        <v>4.0999999999999996</v>
      </c>
    </row>
    <row r="22" spans="28:76" x14ac:dyDescent="0.25">
      <c r="AD22" s="1" t="s">
        <v>122</v>
      </c>
      <c r="AE22" s="15">
        <v>3</v>
      </c>
      <c r="AF22" s="1" t="s">
        <v>53</v>
      </c>
      <c r="AG22" s="2">
        <v>17</v>
      </c>
      <c r="AH22" s="3">
        <v>21.3</v>
      </c>
      <c r="AI22" s="3">
        <v>9.5</v>
      </c>
      <c r="AJ22" s="3">
        <v>30.8</v>
      </c>
      <c r="AK22" s="3"/>
      <c r="AL22" t="s">
        <v>170</v>
      </c>
      <c r="AM22" s="17">
        <v>5</v>
      </c>
      <c r="AN22" t="s">
        <v>80</v>
      </c>
      <c r="AO22">
        <v>141</v>
      </c>
      <c r="AP22">
        <v>8.9</v>
      </c>
      <c r="AQ22">
        <v>21.8</v>
      </c>
      <c r="AR22">
        <v>30.7</v>
      </c>
      <c r="AT22" t="s">
        <v>177</v>
      </c>
      <c r="AU22" s="19">
        <v>5</v>
      </c>
      <c r="AV22" t="s">
        <v>80</v>
      </c>
      <c r="AW22" s="19">
        <v>57</v>
      </c>
      <c r="AX22">
        <v>11.9</v>
      </c>
      <c r="AY22">
        <v>19.7</v>
      </c>
      <c r="AZ22">
        <v>31.6</v>
      </c>
      <c r="BB22" s="13">
        <v>42510</v>
      </c>
      <c r="BC22" s="21">
        <v>5</v>
      </c>
      <c r="BD22" t="s">
        <v>80</v>
      </c>
      <c r="BE22" t="s">
        <v>237</v>
      </c>
      <c r="BF22">
        <v>20.100000000000001</v>
      </c>
      <c r="BG22">
        <v>28.7</v>
      </c>
      <c r="BH22">
        <v>48.8</v>
      </c>
      <c r="BJ22" s="13">
        <v>42524</v>
      </c>
      <c r="BK22" s="27">
        <v>5</v>
      </c>
      <c r="BL22" t="s">
        <v>80</v>
      </c>
      <c r="BM22" t="s">
        <v>202</v>
      </c>
      <c r="BN22">
        <v>30.4</v>
      </c>
      <c r="BO22">
        <v>17.399999999999999</v>
      </c>
      <c r="BP22">
        <v>47.8</v>
      </c>
      <c r="BR22" s="22">
        <v>42538</v>
      </c>
      <c r="BS22" s="40">
        <v>5</v>
      </c>
      <c r="BT22" s="16" t="s">
        <v>80</v>
      </c>
      <c r="BU22" t="s">
        <v>258</v>
      </c>
      <c r="BV22">
        <v>42.9</v>
      </c>
      <c r="BW22">
        <v>19.8</v>
      </c>
      <c r="BX22">
        <v>62.7</v>
      </c>
    </row>
    <row r="23" spans="28:76" x14ac:dyDescent="0.25">
      <c r="AD23" s="1" t="s">
        <v>122</v>
      </c>
      <c r="AE23" s="15">
        <v>3</v>
      </c>
      <c r="AF23" s="1" t="s">
        <v>54</v>
      </c>
      <c r="AG23" s="2">
        <v>18</v>
      </c>
      <c r="AH23" s="3">
        <v>4.8</v>
      </c>
      <c r="AI23" s="3">
        <v>3</v>
      </c>
      <c r="AJ23" s="3">
        <v>7.8</v>
      </c>
      <c r="AK23" s="3"/>
      <c r="AL23" t="s">
        <v>170</v>
      </c>
      <c r="AM23" s="17">
        <v>5</v>
      </c>
      <c r="AN23" t="s">
        <v>81</v>
      </c>
      <c r="AO23">
        <v>142</v>
      </c>
      <c r="AP23">
        <v>4.5</v>
      </c>
      <c r="AQ23">
        <v>15.1</v>
      </c>
      <c r="AR23">
        <v>19.600000000000001</v>
      </c>
      <c r="AT23" t="s">
        <v>177</v>
      </c>
      <c r="AU23" s="19">
        <v>5</v>
      </c>
      <c r="AV23" t="s">
        <v>81</v>
      </c>
      <c r="AW23" s="19">
        <v>58</v>
      </c>
      <c r="AX23">
        <v>4.2</v>
      </c>
      <c r="AY23">
        <v>5.4</v>
      </c>
      <c r="AZ23">
        <v>9.6</v>
      </c>
      <c r="BB23" s="13">
        <v>42510</v>
      </c>
      <c r="BC23" s="21">
        <v>5</v>
      </c>
      <c r="BD23" t="s">
        <v>81</v>
      </c>
      <c r="BE23" t="s">
        <v>238</v>
      </c>
      <c r="BF23">
        <v>6.8</v>
      </c>
      <c r="BG23">
        <v>6.3</v>
      </c>
      <c r="BH23">
        <v>13.1</v>
      </c>
      <c r="BJ23" s="13">
        <v>42524</v>
      </c>
      <c r="BK23" s="27">
        <v>5</v>
      </c>
      <c r="BL23" t="s">
        <v>81</v>
      </c>
      <c r="BM23" t="s">
        <v>203</v>
      </c>
      <c r="BN23">
        <v>5.7</v>
      </c>
      <c r="BO23">
        <v>4.8</v>
      </c>
      <c r="BP23">
        <v>10.5</v>
      </c>
      <c r="BR23" s="22">
        <v>42538</v>
      </c>
      <c r="BS23" s="40">
        <v>5</v>
      </c>
      <c r="BT23" s="16" t="s">
        <v>81</v>
      </c>
      <c r="BU23" t="s">
        <v>259</v>
      </c>
      <c r="BV23">
        <v>8.8000000000000007</v>
      </c>
      <c r="BW23">
        <v>2.9</v>
      </c>
      <c r="BX23">
        <v>11.7</v>
      </c>
    </row>
    <row r="24" spans="28:76" x14ac:dyDescent="0.25">
      <c r="AD24" s="1"/>
      <c r="AE24" s="14"/>
      <c r="AF24" s="2"/>
      <c r="AG24" s="3"/>
      <c r="AH24" s="3"/>
      <c r="AI24" s="3"/>
      <c r="AL24" t="s">
        <v>170</v>
      </c>
      <c r="AM24" s="17">
        <v>2</v>
      </c>
      <c r="AN24" t="s">
        <v>33</v>
      </c>
      <c r="AO24">
        <v>143</v>
      </c>
      <c r="AP24">
        <v>25.4</v>
      </c>
      <c r="AQ24">
        <v>5.5</v>
      </c>
      <c r="AR24">
        <v>30.9</v>
      </c>
      <c r="AT24" t="s">
        <v>177</v>
      </c>
      <c r="AU24" s="19">
        <v>2</v>
      </c>
      <c r="AV24" t="s">
        <v>33</v>
      </c>
      <c r="AW24" s="19">
        <v>59</v>
      </c>
      <c r="AX24">
        <v>23.4</v>
      </c>
      <c r="AY24">
        <v>6.7</v>
      </c>
      <c r="AZ24">
        <v>30.1</v>
      </c>
      <c r="BB24" s="13">
        <v>42510</v>
      </c>
      <c r="BC24" s="21">
        <v>2</v>
      </c>
      <c r="BD24" t="s">
        <v>33</v>
      </c>
      <c r="BE24" t="s">
        <v>239</v>
      </c>
      <c r="BF24">
        <v>33.799999999999997</v>
      </c>
      <c r="BG24">
        <v>6.2</v>
      </c>
      <c r="BH24">
        <v>40</v>
      </c>
      <c r="BJ24" s="13">
        <v>42524</v>
      </c>
      <c r="BK24" s="27">
        <v>2</v>
      </c>
      <c r="BL24" t="s">
        <v>33</v>
      </c>
      <c r="BM24" t="s">
        <v>204</v>
      </c>
      <c r="BN24">
        <v>34.5</v>
      </c>
      <c r="BO24">
        <v>2</v>
      </c>
      <c r="BP24">
        <v>36.5</v>
      </c>
      <c r="BR24" s="22">
        <v>42538</v>
      </c>
      <c r="BS24" s="40">
        <v>2</v>
      </c>
      <c r="BT24" s="35" t="s">
        <v>33</v>
      </c>
      <c r="BU24" t="s">
        <v>260</v>
      </c>
      <c r="BV24">
        <v>22</v>
      </c>
      <c r="BW24">
        <v>3.5</v>
      </c>
      <c r="BX24">
        <v>25.5</v>
      </c>
    </row>
    <row r="25" spans="28:76" x14ac:dyDescent="0.25">
      <c r="AD25" s="1"/>
      <c r="AE25" s="14"/>
      <c r="AF25" s="2"/>
      <c r="AG25" s="3"/>
      <c r="AH25" s="3"/>
      <c r="AI25" s="3"/>
      <c r="AL25" t="s">
        <v>170</v>
      </c>
      <c r="AM25" s="17">
        <v>2</v>
      </c>
      <c r="AN25" t="s">
        <v>34</v>
      </c>
      <c r="AO25">
        <v>144</v>
      </c>
      <c r="AP25">
        <v>8</v>
      </c>
      <c r="AQ25">
        <v>3.6</v>
      </c>
      <c r="AR25">
        <v>11.6</v>
      </c>
      <c r="AT25" t="s">
        <v>177</v>
      </c>
      <c r="AU25" s="19">
        <v>2</v>
      </c>
      <c r="AV25" t="s">
        <v>34</v>
      </c>
      <c r="AW25" s="19">
        <v>60</v>
      </c>
      <c r="AX25">
        <v>13.5</v>
      </c>
      <c r="AY25">
        <v>3.8</v>
      </c>
      <c r="AZ25">
        <v>17.3</v>
      </c>
      <c r="BB25" s="13">
        <v>42510</v>
      </c>
      <c r="BC25" s="21">
        <v>2</v>
      </c>
      <c r="BD25" t="s">
        <v>34</v>
      </c>
      <c r="BE25" t="s">
        <v>240</v>
      </c>
      <c r="BF25">
        <v>16.3</v>
      </c>
      <c r="BG25">
        <v>6.2</v>
      </c>
      <c r="BH25">
        <v>22.5</v>
      </c>
      <c r="BJ25" s="13">
        <v>42524</v>
      </c>
      <c r="BK25" s="27">
        <v>2</v>
      </c>
      <c r="BL25" t="s">
        <v>34</v>
      </c>
      <c r="BM25" t="s">
        <v>205</v>
      </c>
      <c r="BN25">
        <v>7.1</v>
      </c>
      <c r="BO25">
        <v>1.3</v>
      </c>
      <c r="BP25">
        <v>8.4</v>
      </c>
      <c r="BR25" s="22">
        <v>42538</v>
      </c>
      <c r="BS25" s="40">
        <v>2</v>
      </c>
      <c r="BT25" s="35" t="s">
        <v>34</v>
      </c>
      <c r="BU25" t="s">
        <v>261</v>
      </c>
      <c r="BV25">
        <v>4.4000000000000004</v>
      </c>
      <c r="BW25">
        <v>1.6</v>
      </c>
      <c r="BX25">
        <v>6</v>
      </c>
    </row>
    <row r="26" spans="28:76" x14ac:dyDescent="0.25">
      <c r="AB26" s="1"/>
      <c r="AC26" s="1"/>
      <c r="AD26" s="2"/>
      <c r="AE26" s="14"/>
      <c r="AF26" s="3"/>
      <c r="AL26" t="s">
        <v>170</v>
      </c>
      <c r="AM26" s="17">
        <v>1</v>
      </c>
      <c r="AN26" t="s">
        <v>35</v>
      </c>
      <c r="AO26">
        <v>145</v>
      </c>
      <c r="AP26">
        <v>42</v>
      </c>
      <c r="AQ26">
        <v>13.2</v>
      </c>
      <c r="AR26">
        <v>55.2</v>
      </c>
      <c r="AT26" t="s">
        <v>177</v>
      </c>
      <c r="AU26" s="19">
        <v>1</v>
      </c>
      <c r="AV26" t="s">
        <v>35</v>
      </c>
      <c r="AW26" s="19">
        <v>61</v>
      </c>
      <c r="AX26">
        <v>23.3</v>
      </c>
      <c r="AY26">
        <v>5.4</v>
      </c>
      <c r="AZ26">
        <v>28.7</v>
      </c>
      <c r="BB26" s="13">
        <v>42510</v>
      </c>
      <c r="BC26" s="21">
        <v>1</v>
      </c>
      <c r="BD26" t="s">
        <v>35</v>
      </c>
      <c r="BE26" t="s">
        <v>241</v>
      </c>
      <c r="BF26">
        <v>31</v>
      </c>
      <c r="BG26">
        <v>7.9</v>
      </c>
      <c r="BH26">
        <v>38.9</v>
      </c>
      <c r="BJ26" s="13">
        <v>42524</v>
      </c>
      <c r="BK26" s="27">
        <v>1</v>
      </c>
      <c r="BL26" t="s">
        <v>35</v>
      </c>
      <c r="BM26" t="s">
        <v>206</v>
      </c>
      <c r="BN26">
        <v>29.2</v>
      </c>
      <c r="BO26">
        <v>3</v>
      </c>
      <c r="BP26">
        <v>32.200000000000003</v>
      </c>
      <c r="BR26" s="22">
        <v>42538</v>
      </c>
      <c r="BS26" s="40">
        <v>1</v>
      </c>
      <c r="BT26" s="35" t="s">
        <v>35</v>
      </c>
      <c r="BU26" t="s">
        <v>262</v>
      </c>
      <c r="BV26">
        <v>21</v>
      </c>
      <c r="BW26">
        <v>3.6</v>
      </c>
      <c r="BX26">
        <v>24.6</v>
      </c>
    </row>
    <row r="27" spans="28:76" x14ac:dyDescent="0.25">
      <c r="AB27" s="1"/>
      <c r="AC27" s="1"/>
      <c r="AD27" s="2"/>
      <c r="AE27" s="14"/>
      <c r="AF27" s="3"/>
      <c r="AL27" t="s">
        <v>170</v>
      </c>
      <c r="AM27" s="17">
        <v>1</v>
      </c>
      <c r="AN27" t="s">
        <v>36</v>
      </c>
      <c r="AO27">
        <v>146</v>
      </c>
      <c r="AP27">
        <v>15.8</v>
      </c>
      <c r="AQ27">
        <v>5.5</v>
      </c>
      <c r="AR27">
        <v>21.3</v>
      </c>
      <c r="AT27" t="s">
        <v>177</v>
      </c>
      <c r="AU27" s="19">
        <v>1</v>
      </c>
      <c r="AV27" t="s">
        <v>36</v>
      </c>
      <c r="AW27" s="19">
        <v>62</v>
      </c>
      <c r="AX27">
        <v>14.3</v>
      </c>
      <c r="AY27">
        <v>8.6</v>
      </c>
      <c r="AZ27">
        <v>22.9</v>
      </c>
      <c r="BB27" s="13">
        <v>42510</v>
      </c>
      <c r="BC27" s="21">
        <v>1</v>
      </c>
      <c r="BD27" t="s">
        <v>36</v>
      </c>
      <c r="BE27" t="s">
        <v>242</v>
      </c>
      <c r="BF27">
        <v>16.899999999999999</v>
      </c>
      <c r="BG27">
        <v>6.8</v>
      </c>
      <c r="BH27">
        <v>23.7</v>
      </c>
      <c r="BJ27" s="13">
        <v>42524</v>
      </c>
      <c r="BK27" s="27">
        <v>1</v>
      </c>
      <c r="BL27" t="s">
        <v>36</v>
      </c>
      <c r="BM27" t="s">
        <v>207</v>
      </c>
      <c r="BN27">
        <v>18.2</v>
      </c>
      <c r="BO27">
        <v>1.8</v>
      </c>
      <c r="BP27">
        <v>20</v>
      </c>
      <c r="BR27" s="22">
        <v>42538</v>
      </c>
      <c r="BS27" s="40">
        <v>1</v>
      </c>
      <c r="BT27" s="35" t="s">
        <v>36</v>
      </c>
      <c r="BU27" t="s">
        <v>263</v>
      </c>
      <c r="BV27">
        <v>20.9</v>
      </c>
      <c r="BW27">
        <v>2.2000000000000002</v>
      </c>
      <c r="BX27">
        <v>23.1</v>
      </c>
    </row>
    <row r="28" spans="28:76" x14ac:dyDescent="0.25">
      <c r="AB28" s="1"/>
      <c r="AC28" s="1"/>
      <c r="AD28" s="2"/>
      <c r="AE28" s="14"/>
      <c r="AF28" s="3"/>
      <c r="AL28" t="s">
        <v>170</v>
      </c>
      <c r="AM28" s="17">
        <v>6</v>
      </c>
      <c r="AN28" t="s">
        <v>135</v>
      </c>
      <c r="AO28">
        <v>147</v>
      </c>
      <c r="AP28">
        <v>6.4</v>
      </c>
      <c r="AQ28">
        <v>4.8</v>
      </c>
      <c r="AR28">
        <v>11.2</v>
      </c>
      <c r="AT28" t="s">
        <v>177</v>
      </c>
      <c r="AU28" s="19">
        <v>6</v>
      </c>
      <c r="AV28" t="s">
        <v>135</v>
      </c>
      <c r="AW28" s="19">
        <v>63</v>
      </c>
      <c r="AX28">
        <v>10.8</v>
      </c>
      <c r="AY28">
        <v>7.5</v>
      </c>
      <c r="AZ28">
        <v>18.3</v>
      </c>
      <c r="BB28" s="13">
        <v>42510</v>
      </c>
      <c r="BC28" s="21">
        <v>6</v>
      </c>
      <c r="BD28" t="s">
        <v>135</v>
      </c>
      <c r="BE28" t="s">
        <v>243</v>
      </c>
      <c r="BF28">
        <v>15.5</v>
      </c>
      <c r="BG28">
        <v>4.7</v>
      </c>
      <c r="BH28">
        <v>20.2</v>
      </c>
      <c r="BJ28" s="13">
        <v>42524</v>
      </c>
      <c r="BK28" s="27">
        <v>6</v>
      </c>
      <c r="BL28" t="s">
        <v>135</v>
      </c>
      <c r="BM28" t="s">
        <v>208</v>
      </c>
      <c r="BN28">
        <v>30.9</v>
      </c>
      <c r="BO28">
        <v>10.4</v>
      </c>
      <c r="BP28">
        <v>41.3</v>
      </c>
      <c r="BR28" s="22">
        <v>42538</v>
      </c>
      <c r="BS28" s="40">
        <v>6</v>
      </c>
      <c r="BT28" s="35" t="s">
        <v>135</v>
      </c>
      <c r="BU28" t="s">
        <v>264</v>
      </c>
      <c r="BV28">
        <v>19.600000000000001</v>
      </c>
      <c r="BW28">
        <v>14.3</v>
      </c>
      <c r="BX28">
        <v>33.9</v>
      </c>
    </row>
    <row r="29" spans="28:76" x14ac:dyDescent="0.25">
      <c r="AB29" s="1"/>
      <c r="AC29" s="1"/>
      <c r="AD29" s="2"/>
      <c r="AE29" s="14"/>
      <c r="AF29" s="3"/>
      <c r="AL29" t="s">
        <v>170</v>
      </c>
      <c r="AM29" s="17">
        <v>6</v>
      </c>
      <c r="AN29" t="s">
        <v>136</v>
      </c>
      <c r="AO29">
        <v>148</v>
      </c>
      <c r="AP29">
        <v>4.5999999999999996</v>
      </c>
      <c r="AQ29">
        <v>4.9000000000000004</v>
      </c>
      <c r="AR29">
        <v>9.5</v>
      </c>
      <c r="AT29" t="s">
        <v>177</v>
      </c>
      <c r="AU29" s="19">
        <v>6</v>
      </c>
      <c r="AV29" t="s">
        <v>136</v>
      </c>
      <c r="AW29" s="19">
        <v>64</v>
      </c>
      <c r="AX29">
        <v>4</v>
      </c>
      <c r="AY29">
        <v>2.8</v>
      </c>
      <c r="AZ29">
        <v>6.8</v>
      </c>
      <c r="BB29" s="13">
        <v>42510</v>
      </c>
      <c r="BC29" s="21">
        <v>6</v>
      </c>
      <c r="BD29" t="s">
        <v>136</v>
      </c>
      <c r="BE29" t="s">
        <v>244</v>
      </c>
      <c r="BF29">
        <v>6.2</v>
      </c>
      <c r="BG29">
        <v>3.6</v>
      </c>
      <c r="BH29">
        <v>9.8000000000000007</v>
      </c>
      <c r="BJ29" s="13">
        <v>42524</v>
      </c>
      <c r="BK29" s="27">
        <v>6</v>
      </c>
      <c r="BL29" t="s">
        <v>136</v>
      </c>
      <c r="BM29" t="s">
        <v>209</v>
      </c>
      <c r="BN29">
        <v>9.1999999999999993</v>
      </c>
      <c r="BO29">
        <v>4.7</v>
      </c>
      <c r="BP29">
        <v>13.9</v>
      </c>
      <c r="BR29" s="22">
        <v>42538</v>
      </c>
      <c r="BS29" s="40">
        <v>6</v>
      </c>
      <c r="BT29" s="35" t="s">
        <v>136</v>
      </c>
      <c r="BU29" t="s">
        <v>265</v>
      </c>
      <c r="BV29">
        <v>5.0999999999999996</v>
      </c>
      <c r="BW29">
        <v>2.7</v>
      </c>
      <c r="BX29">
        <v>7.8</v>
      </c>
    </row>
    <row r="30" spans="28:76" x14ac:dyDescent="0.25">
      <c r="AB30" s="1"/>
      <c r="AC30" s="1"/>
      <c r="AD30" s="2"/>
      <c r="AE30" s="14"/>
      <c r="AF30" s="3"/>
      <c r="AL30" t="s">
        <v>170</v>
      </c>
      <c r="AM30" s="17">
        <v>3</v>
      </c>
      <c r="AN30" t="s">
        <v>53</v>
      </c>
      <c r="AO30">
        <v>149</v>
      </c>
      <c r="AP30">
        <v>23.1</v>
      </c>
      <c r="AQ30">
        <v>13.9</v>
      </c>
      <c r="AR30">
        <v>37</v>
      </c>
      <c r="AT30" t="s">
        <v>177</v>
      </c>
      <c r="AU30" s="19">
        <v>3</v>
      </c>
      <c r="AV30" t="s">
        <v>53</v>
      </c>
      <c r="AW30" s="19">
        <v>65</v>
      </c>
      <c r="AX30">
        <v>23.3</v>
      </c>
      <c r="AY30">
        <v>6.9</v>
      </c>
      <c r="AZ30">
        <v>30.2</v>
      </c>
      <c r="BB30" s="13">
        <v>42510</v>
      </c>
      <c r="BC30" s="21">
        <v>3</v>
      </c>
      <c r="BD30" t="s">
        <v>53</v>
      </c>
      <c r="BE30" t="s">
        <v>245</v>
      </c>
      <c r="BF30">
        <v>24.6</v>
      </c>
      <c r="BG30">
        <v>4.0999999999999996</v>
      </c>
      <c r="BH30">
        <v>28.7</v>
      </c>
      <c r="BJ30" s="13">
        <v>42524</v>
      </c>
      <c r="BK30" s="27">
        <v>3</v>
      </c>
      <c r="BL30" t="s">
        <v>53</v>
      </c>
      <c r="BM30" t="s">
        <v>210</v>
      </c>
      <c r="BN30">
        <v>14.2</v>
      </c>
      <c r="BO30">
        <v>2.1</v>
      </c>
      <c r="BP30">
        <v>16.3</v>
      </c>
      <c r="BR30" s="22">
        <v>42538</v>
      </c>
      <c r="BS30" s="40">
        <v>3</v>
      </c>
      <c r="BT30" s="35" t="s">
        <v>53</v>
      </c>
      <c r="BU30" t="s">
        <v>266</v>
      </c>
      <c r="BV30">
        <v>20.3</v>
      </c>
      <c r="BW30">
        <v>4.4000000000000004</v>
      </c>
      <c r="BX30">
        <v>24.7</v>
      </c>
    </row>
    <row r="31" spans="28:76" x14ac:dyDescent="0.25">
      <c r="AB31" s="1"/>
      <c r="AC31" s="1"/>
      <c r="AD31" s="2"/>
      <c r="AE31" s="14"/>
      <c r="AF31" s="3"/>
      <c r="AL31" t="s">
        <v>170</v>
      </c>
      <c r="AM31" s="17">
        <v>3</v>
      </c>
      <c r="AN31" t="s">
        <v>54</v>
      </c>
      <c r="AO31">
        <v>150</v>
      </c>
      <c r="AP31">
        <v>8.8000000000000007</v>
      </c>
      <c r="AQ31">
        <v>5.5</v>
      </c>
      <c r="AR31">
        <v>14.3</v>
      </c>
      <c r="AT31" t="s">
        <v>177</v>
      </c>
      <c r="AU31" s="19">
        <v>3</v>
      </c>
      <c r="AV31" t="s">
        <v>54</v>
      </c>
      <c r="AW31" s="19">
        <v>66</v>
      </c>
      <c r="AX31">
        <v>8.6</v>
      </c>
      <c r="AY31">
        <v>5.9</v>
      </c>
      <c r="AZ31">
        <v>14.5</v>
      </c>
      <c r="BB31" s="13">
        <v>42510</v>
      </c>
      <c r="BC31" s="21">
        <v>3</v>
      </c>
      <c r="BD31" t="s">
        <v>54</v>
      </c>
      <c r="BE31" t="s">
        <v>246</v>
      </c>
      <c r="BF31">
        <v>10.8</v>
      </c>
      <c r="BG31">
        <v>6.9</v>
      </c>
      <c r="BH31">
        <v>17.7</v>
      </c>
      <c r="BJ31" s="13">
        <v>42524</v>
      </c>
      <c r="BK31" s="27">
        <v>3</v>
      </c>
      <c r="BL31" t="s">
        <v>54</v>
      </c>
      <c r="BM31" t="s">
        <v>211</v>
      </c>
      <c r="BN31">
        <v>24.2</v>
      </c>
      <c r="BO31">
        <v>3.8</v>
      </c>
      <c r="BP31">
        <v>28</v>
      </c>
      <c r="BR31" s="22">
        <v>42538</v>
      </c>
      <c r="BS31" s="40">
        <v>3</v>
      </c>
      <c r="BT31" s="35" t="s">
        <v>54</v>
      </c>
      <c r="BU31" t="s">
        <v>267</v>
      </c>
      <c r="BV31">
        <v>7.3</v>
      </c>
      <c r="BW31">
        <v>2.2000000000000002</v>
      </c>
      <c r="BX31">
        <v>9.5</v>
      </c>
    </row>
    <row r="32" spans="28:76" x14ac:dyDescent="0.25">
      <c r="AB32" s="1"/>
      <c r="AC32" s="1"/>
      <c r="AD32" s="2" t="s">
        <v>290</v>
      </c>
      <c r="AE32" s="14"/>
      <c r="AF32" s="3"/>
      <c r="AL32" t="s">
        <v>170</v>
      </c>
      <c r="AM32" s="17">
        <v>4</v>
      </c>
      <c r="AN32" t="s">
        <v>173</v>
      </c>
      <c r="AO32">
        <v>151</v>
      </c>
      <c r="AP32">
        <v>11.5</v>
      </c>
      <c r="AQ32">
        <v>34.4</v>
      </c>
      <c r="AR32">
        <v>45.9</v>
      </c>
      <c r="AT32" t="s">
        <v>177</v>
      </c>
      <c r="AU32" s="19">
        <v>4</v>
      </c>
      <c r="AV32" t="s">
        <v>173</v>
      </c>
      <c r="AW32" s="19">
        <v>67</v>
      </c>
      <c r="AX32">
        <v>19.899999999999999</v>
      </c>
      <c r="AY32">
        <v>45.1</v>
      </c>
      <c r="AZ32">
        <v>65</v>
      </c>
      <c r="BB32" s="13">
        <v>42510</v>
      </c>
      <c r="BC32" s="21">
        <v>4</v>
      </c>
      <c r="BD32" t="s">
        <v>173</v>
      </c>
      <c r="BE32" t="s">
        <v>247</v>
      </c>
      <c r="BF32">
        <v>35.9</v>
      </c>
      <c r="BG32">
        <v>23.6</v>
      </c>
      <c r="BH32">
        <v>59.5</v>
      </c>
      <c r="BJ32" s="13">
        <v>42524</v>
      </c>
      <c r="BK32" s="27">
        <v>4</v>
      </c>
      <c r="BL32" t="s">
        <v>173</v>
      </c>
      <c r="BM32" t="s">
        <v>212</v>
      </c>
      <c r="BN32">
        <v>39.5</v>
      </c>
      <c r="BO32">
        <v>18.399999999999999</v>
      </c>
      <c r="BP32">
        <v>57.9</v>
      </c>
      <c r="BR32" s="22">
        <v>42538</v>
      </c>
      <c r="BS32" s="40">
        <v>4</v>
      </c>
      <c r="BT32" s="35" t="s">
        <v>173</v>
      </c>
      <c r="BU32" t="s">
        <v>268</v>
      </c>
      <c r="BV32">
        <v>35.700000000000003</v>
      </c>
      <c r="BW32">
        <v>24.6</v>
      </c>
      <c r="BX32">
        <v>60.3</v>
      </c>
    </row>
    <row r="33" spans="1:76" x14ac:dyDescent="0.25">
      <c r="AB33" s="1"/>
      <c r="AC33" s="1"/>
      <c r="AD33" s="2"/>
      <c r="AE33" s="14"/>
      <c r="AF33" s="3"/>
      <c r="AL33" t="s">
        <v>170</v>
      </c>
      <c r="AM33" s="17">
        <v>4</v>
      </c>
      <c r="AN33" t="s">
        <v>174</v>
      </c>
      <c r="AO33">
        <v>152</v>
      </c>
      <c r="AP33">
        <v>4.2</v>
      </c>
      <c r="AQ33">
        <v>9.9</v>
      </c>
      <c r="AR33">
        <v>14.1</v>
      </c>
      <c r="AT33" t="s">
        <v>177</v>
      </c>
      <c r="AU33" s="19">
        <v>4</v>
      </c>
      <c r="AV33" t="s">
        <v>174</v>
      </c>
      <c r="AW33" s="19">
        <v>68</v>
      </c>
      <c r="AX33">
        <v>4.8</v>
      </c>
      <c r="AY33">
        <v>3.6</v>
      </c>
      <c r="AZ33">
        <v>8.4</v>
      </c>
      <c r="BB33" s="13">
        <v>42510</v>
      </c>
      <c r="BC33" s="21">
        <v>4</v>
      </c>
      <c r="BD33" t="s">
        <v>174</v>
      </c>
      <c r="BE33" t="s">
        <v>248</v>
      </c>
      <c r="BF33">
        <v>9.4</v>
      </c>
      <c r="BG33">
        <v>3.7</v>
      </c>
      <c r="BH33">
        <v>13.1</v>
      </c>
      <c r="BJ33" s="13">
        <v>42524</v>
      </c>
      <c r="BK33" s="27">
        <v>4</v>
      </c>
      <c r="BL33" t="s">
        <v>174</v>
      </c>
      <c r="BM33" t="s">
        <v>213</v>
      </c>
      <c r="BN33">
        <v>7.9</v>
      </c>
      <c r="BO33">
        <v>4</v>
      </c>
      <c r="BP33">
        <v>11.9</v>
      </c>
      <c r="BR33" s="22">
        <v>42538</v>
      </c>
      <c r="BS33" s="40">
        <v>4</v>
      </c>
      <c r="BT33" s="35" t="s">
        <v>174</v>
      </c>
      <c r="BU33" t="s">
        <v>269</v>
      </c>
      <c r="BV33">
        <v>6</v>
      </c>
      <c r="BW33">
        <v>3.6</v>
      </c>
      <c r="BX33">
        <v>9.6</v>
      </c>
    </row>
    <row r="34" spans="1:76" x14ac:dyDescent="0.25">
      <c r="AB34" s="1"/>
      <c r="AC34" s="1"/>
      <c r="AD34" s="2"/>
      <c r="AE34" s="14"/>
      <c r="AF34" s="3"/>
    </row>
    <row r="35" spans="1:76" x14ac:dyDescent="0.25">
      <c r="AB35" s="1"/>
      <c r="AC35" s="1"/>
      <c r="AD35" s="2"/>
      <c r="AE35" s="14"/>
      <c r="AF35" s="3"/>
    </row>
    <row r="36" spans="1:76" x14ac:dyDescent="0.25">
      <c r="E36" t="s">
        <v>59</v>
      </c>
      <c r="F36" t="s">
        <v>60</v>
      </c>
      <c r="G36" t="s">
        <v>87</v>
      </c>
      <c r="H36" t="s">
        <v>61</v>
      </c>
      <c r="O36" t="s">
        <v>59</v>
      </c>
      <c r="P36" t="s">
        <v>60</v>
      </c>
      <c r="Q36" t="s">
        <v>87</v>
      </c>
      <c r="R36" t="s">
        <v>61</v>
      </c>
      <c r="X36" t="s">
        <v>59</v>
      </c>
      <c r="Y36" t="s">
        <v>60</v>
      </c>
      <c r="Z36" t="s">
        <v>87</v>
      </c>
      <c r="AA36" t="s">
        <v>61</v>
      </c>
      <c r="AF36" s="5"/>
      <c r="AG36" t="s">
        <v>59</v>
      </c>
      <c r="AH36" t="s">
        <v>60</v>
      </c>
      <c r="AI36" t="s">
        <v>87</v>
      </c>
      <c r="AJ36" t="s">
        <v>61</v>
      </c>
      <c r="AO36" t="s">
        <v>59</v>
      </c>
      <c r="AP36" t="s">
        <v>60</v>
      </c>
      <c r="AQ36" t="s">
        <v>87</v>
      </c>
      <c r="AR36" t="s">
        <v>61</v>
      </c>
      <c r="AW36" t="s">
        <v>59</v>
      </c>
      <c r="AX36" t="s">
        <v>60</v>
      </c>
      <c r="AY36" t="s">
        <v>87</v>
      </c>
      <c r="AZ36" t="s">
        <v>61</v>
      </c>
      <c r="BE36" t="s">
        <v>59</v>
      </c>
      <c r="BF36" t="s">
        <v>60</v>
      </c>
      <c r="BG36" t="s">
        <v>87</v>
      </c>
      <c r="BH36" t="s">
        <v>61</v>
      </c>
      <c r="BM36" t="s">
        <v>59</v>
      </c>
      <c r="BN36" t="s">
        <v>60</v>
      </c>
      <c r="BO36" t="s">
        <v>87</v>
      </c>
      <c r="BP36" t="s">
        <v>61</v>
      </c>
      <c r="BU36" t="s">
        <v>59</v>
      </c>
      <c r="BV36" t="s">
        <v>60</v>
      </c>
      <c r="BW36" t="s">
        <v>87</v>
      </c>
      <c r="BX36" t="s">
        <v>61</v>
      </c>
    </row>
    <row r="37" spans="1:76" x14ac:dyDescent="0.25">
      <c r="B37">
        <v>102</v>
      </c>
      <c r="C37" t="s">
        <v>111</v>
      </c>
      <c r="D37">
        <v>3</v>
      </c>
      <c r="E37">
        <f>AVERAGE(G6:G7,G14:G15)*8</f>
        <v>32.799999999999997</v>
      </c>
      <c r="F37">
        <f>AVERAGE(H6:H7,H14:H15)*8</f>
        <v>100.8</v>
      </c>
      <c r="G37">
        <f>AVERAGE(I6:I7,I14:I15)*8</f>
        <v>133.6</v>
      </c>
      <c r="H37" s="5">
        <f>100*F37/G37</f>
        <v>75.449101796407192</v>
      </c>
      <c r="L37">
        <v>103</v>
      </c>
      <c r="M37" t="s">
        <v>0</v>
      </c>
      <c r="N37">
        <v>7</v>
      </c>
      <c r="O37">
        <f>AVERAGE(Q6:Q7)*8</f>
        <v>35.6</v>
      </c>
      <c r="P37">
        <f>AVERAGE(R6:R7)*8</f>
        <v>24.4</v>
      </c>
      <c r="Q37">
        <f>AVERAGE(S6:S7)*8</f>
        <v>60</v>
      </c>
      <c r="R37" s="5">
        <f>100*P37/Q37</f>
        <v>40.666666666666664</v>
      </c>
      <c r="U37">
        <v>103</v>
      </c>
      <c r="V37" t="s">
        <v>0</v>
      </c>
      <c r="W37">
        <v>7</v>
      </c>
      <c r="X37">
        <f>AVERAGE(Z6:Z7)*8</f>
        <v>27.6</v>
      </c>
      <c r="Y37">
        <f>AVERAGE(AA6:AA7)*8</f>
        <v>15.2</v>
      </c>
      <c r="Z37">
        <f>AVERAGE(AB6:AB7)*8</f>
        <v>42.8</v>
      </c>
      <c r="AA37" s="5">
        <f t="shared" ref="AA37:AA39" si="0">100*Y37/Z37</f>
        <v>35.514018691588788</v>
      </c>
      <c r="AE37" s="47">
        <v>1</v>
      </c>
      <c r="AF37" t="s">
        <v>49</v>
      </c>
      <c r="AG37">
        <f>AVERAGE(AH12:AH13,AH20:AH21)*8</f>
        <v>173.8</v>
      </c>
      <c r="AH37">
        <f>AVERAGE(AI12:AI13,AI20:AI21)*8</f>
        <v>55.8</v>
      </c>
      <c r="AI37">
        <f>AVERAGE(AJ12:AJ13,AJ20:AJ21)*8</f>
        <v>229.6</v>
      </c>
      <c r="AJ37" s="5">
        <f t="shared" ref="AJ37:AJ42" si="1">100*AH37/AI37</f>
        <v>24.303135888501743</v>
      </c>
      <c r="AM37" s="47">
        <v>1</v>
      </c>
      <c r="AN37" t="s">
        <v>49</v>
      </c>
      <c r="AO37">
        <f>AVERAGE(AP12:AP13,AP26:AP27)*8</f>
        <v>240.6</v>
      </c>
      <c r="AP37">
        <f>AVERAGE(AQ12:AQ13,AQ26:AQ27)*8</f>
        <v>93.6</v>
      </c>
      <c r="AQ37">
        <f>AVERAGE(AR12:AR13,AR26:AR27)*8</f>
        <v>334.20000000000005</v>
      </c>
      <c r="AR37" s="5">
        <f t="shared" ref="AR37:AR43" si="2">100*AP37/AQ37</f>
        <v>28.007181328545776</v>
      </c>
      <c r="AU37" s="47">
        <v>1</v>
      </c>
      <c r="AV37" t="s">
        <v>49</v>
      </c>
      <c r="AW37">
        <f>AVERAGE(AX12:AX13,AX26:AX27)*8</f>
        <v>154.4</v>
      </c>
      <c r="AX37">
        <f>AVERAGE(AY12:AY13,AY26:AY27)*8</f>
        <v>43</v>
      </c>
      <c r="AY37">
        <f>AVERAGE(AZ12:AZ13,AZ26:AZ27)*8</f>
        <v>197.39999999999998</v>
      </c>
      <c r="AZ37" s="5">
        <f t="shared" ref="AZ37:AZ43" si="3">100*AX37/AY37</f>
        <v>21.783181357649447</v>
      </c>
      <c r="BC37" s="47">
        <v>1</v>
      </c>
      <c r="BD37" t="s">
        <v>49</v>
      </c>
      <c r="BE37">
        <f>AVERAGE(BF12:BF13,BF26:BF27)*8</f>
        <v>197.60000000000002</v>
      </c>
      <c r="BF37">
        <f>AVERAGE(BG12:BG13,BG26:BG27)*8</f>
        <v>50.800000000000004</v>
      </c>
      <c r="BG37">
        <f>AVERAGE(BH12:BH13,BH26:BH27)*8</f>
        <v>248.4</v>
      </c>
      <c r="BH37" s="5">
        <f t="shared" ref="BH37:BH43" si="4">100*BF37/BG37</f>
        <v>20.450885668276971</v>
      </c>
      <c r="BK37" s="47">
        <v>1</v>
      </c>
      <c r="BL37" t="s">
        <v>49</v>
      </c>
      <c r="BM37">
        <f>AVERAGE(BN12:BN13,BN26:BN27)*8</f>
        <v>187.20000000000002</v>
      </c>
      <c r="BN37">
        <f>AVERAGE(BO12:BO13,BO26:BO27)*8</f>
        <v>19.600000000000001</v>
      </c>
      <c r="BO37">
        <f>AVERAGE(BP12:BP13,BP26:BP27)*8</f>
        <v>206.8</v>
      </c>
      <c r="BP37" s="5">
        <f t="shared" ref="BP37:BP43" si="5">100*BN37/BO37</f>
        <v>9.477756286266926</v>
      </c>
      <c r="BS37" s="47">
        <v>1</v>
      </c>
      <c r="BT37" t="s">
        <v>49</v>
      </c>
      <c r="BU37">
        <f>AVERAGE(BV12:BV13,BV26:BV27)*8</f>
        <v>156.39999999999998</v>
      </c>
      <c r="BV37">
        <f>AVERAGE(BW12:BW13,BW26:BW27)*8</f>
        <v>21.200000000000003</v>
      </c>
      <c r="BW37">
        <f>AVERAGE(BX12:BX13,BX26:BX27)*8</f>
        <v>177.60000000000002</v>
      </c>
      <c r="BX37" s="5">
        <f t="shared" ref="BX37:BX43" si="6">100*BV37/BW37</f>
        <v>11.936936936936938</v>
      </c>
    </row>
    <row r="38" spans="1:76" x14ac:dyDescent="0.25">
      <c r="B38">
        <v>103</v>
      </c>
      <c r="C38" t="s">
        <v>0</v>
      </c>
      <c r="D38">
        <v>7</v>
      </c>
      <c r="E38">
        <f>AVERAGE(G8:G9)*8</f>
        <v>40</v>
      </c>
      <c r="F38">
        <f>AVERAGE(H8:H9)*8</f>
        <v>20.399999999999999</v>
      </c>
      <c r="G38">
        <f>AVERAGE(I8:I9)*8</f>
        <v>60.400000000000006</v>
      </c>
      <c r="H38" s="5">
        <f t="shared" ref="H38:H40" si="7">100*F38/G38</f>
        <v>33.774834437086085</v>
      </c>
      <c r="L38">
        <v>105</v>
      </c>
      <c r="M38" t="s">
        <v>49</v>
      </c>
      <c r="N38">
        <v>1</v>
      </c>
      <c r="O38">
        <f>AVERAGE(Q8:Q9)*8</f>
        <v>56.800000000000004</v>
      </c>
      <c r="P38">
        <f>AVERAGE(R8:R9)*8</f>
        <v>194</v>
      </c>
      <c r="Q38">
        <f>AVERAGE(S8:S9)*8</f>
        <v>250.8</v>
      </c>
      <c r="R38" s="5">
        <f t="shared" ref="R38" si="8">100*P38/Q38</f>
        <v>77.35247208931419</v>
      </c>
      <c r="U38">
        <v>105</v>
      </c>
      <c r="V38" t="s">
        <v>49</v>
      </c>
      <c r="W38">
        <v>1</v>
      </c>
      <c r="X38">
        <f>AVERAGE(Z8:Z9,Z14:Z15)*8</f>
        <v>51.4</v>
      </c>
      <c r="Y38">
        <f>AVERAGE(AA8:AA9,AA14:AA15)*8</f>
        <v>71.400000000000006</v>
      </c>
      <c r="Z38">
        <f>AVERAGE(AB8:AB9,AB14:AB15)*8</f>
        <v>122.8</v>
      </c>
      <c r="AA38" s="5">
        <f t="shared" si="0"/>
        <v>58.143322475570038</v>
      </c>
      <c r="AE38" s="47">
        <v>2</v>
      </c>
      <c r="AF38" t="s">
        <v>89</v>
      </c>
      <c r="AG38">
        <f>AVERAGE(AH14:AH15,AH18:AH19)*8</f>
        <v>156.19999999999999</v>
      </c>
      <c r="AH38">
        <f>AVERAGE(AI14:AI15,AI18:AI19)*8</f>
        <v>63.8</v>
      </c>
      <c r="AI38">
        <f>AVERAGE(AJ14:AJ15,AJ18:AJ19)*8</f>
        <v>220</v>
      </c>
      <c r="AJ38" s="5">
        <f t="shared" si="1"/>
        <v>29</v>
      </c>
      <c r="AM38" s="47">
        <v>2</v>
      </c>
      <c r="AN38" t="s">
        <v>89</v>
      </c>
      <c r="AO38">
        <f>AVERAGE(AP14:AP15,AP24:AP25)*8</f>
        <v>129.39999999999998</v>
      </c>
      <c r="AP38">
        <f>AVERAGE(AQ14:AQ15,AQ24:AQ25)*8</f>
        <v>48</v>
      </c>
      <c r="AQ38">
        <f>AVERAGE(AR14:AR15,AR24:AR25)*8</f>
        <v>177.39999999999998</v>
      </c>
      <c r="AR38" s="5">
        <f t="shared" si="2"/>
        <v>27.057497181510715</v>
      </c>
      <c r="AU38" s="47">
        <v>2</v>
      </c>
      <c r="AV38" t="s">
        <v>89</v>
      </c>
      <c r="AW38">
        <f>AVERAGE(AX14:AX15,AX24:AX25)*8</f>
        <v>158.80000000000001</v>
      </c>
      <c r="AX38">
        <f>AVERAGE(AY14:AY15,AY24:AY25)*8</f>
        <v>36.4</v>
      </c>
      <c r="AY38">
        <f>AVERAGE(AZ14:AZ15,AZ24:AZ25)*8</f>
        <v>195.20000000000002</v>
      </c>
      <c r="AZ38" s="5">
        <f t="shared" si="3"/>
        <v>18.647540983606557</v>
      </c>
      <c r="BC38" s="47">
        <v>2</v>
      </c>
      <c r="BD38" t="s">
        <v>89</v>
      </c>
      <c r="BE38">
        <f>AVERAGE(BF14:BF15,BF24:BF25)*8</f>
        <v>214.39999999999998</v>
      </c>
      <c r="BF38">
        <f>AVERAGE(BG14:BG15,BG24:BG25)*8</f>
        <v>39.799999999999997</v>
      </c>
      <c r="BG38">
        <f>AVERAGE(BH14:BH15,BH24:BH25)*8</f>
        <v>254.2</v>
      </c>
      <c r="BH38" s="5">
        <f t="shared" si="4"/>
        <v>15.656963021243115</v>
      </c>
      <c r="BK38" s="47">
        <v>2</v>
      </c>
      <c r="BL38" t="s">
        <v>89</v>
      </c>
      <c r="BM38">
        <f>AVERAGE(BN14:BN15,BN24:BN25)*8</f>
        <v>157.6</v>
      </c>
      <c r="BN38">
        <f>AVERAGE(BO14:BO15,BO24:BO25)*8</f>
        <v>20.200000000000003</v>
      </c>
      <c r="BO38">
        <f>AVERAGE(BP14:BP15,BP24:BP25)*8</f>
        <v>177.8</v>
      </c>
      <c r="BP38" s="5">
        <f t="shared" si="5"/>
        <v>11.361079865016874</v>
      </c>
      <c r="BS38" s="47">
        <v>2</v>
      </c>
      <c r="BT38" t="s">
        <v>89</v>
      </c>
      <c r="BU38">
        <f>AVERAGE(BV14:BV15,BV24:BV25)*8</f>
        <v>90.8</v>
      </c>
      <c r="BV38">
        <f>AVERAGE(BW14:BW15,BW24:BW25)*8</f>
        <v>18.8</v>
      </c>
      <c r="BW38">
        <f>AVERAGE(BX14:BX15,BX24:BX25)*8</f>
        <v>109.6</v>
      </c>
      <c r="BX38" s="5">
        <f t="shared" si="6"/>
        <v>17.153284671532848</v>
      </c>
    </row>
    <row r="39" spans="1:76" x14ac:dyDescent="0.25">
      <c r="B39">
        <v>105</v>
      </c>
      <c r="C39" t="s">
        <v>49</v>
      </c>
      <c r="D39">
        <v>1</v>
      </c>
      <c r="E39">
        <f>AVERAGE(G10:G11)*8</f>
        <v>42</v>
      </c>
      <c r="F39">
        <f>AVERAGE(H10:H11)*8</f>
        <v>158</v>
      </c>
      <c r="G39">
        <f>AVERAGE(I10:I11)*8</f>
        <v>200</v>
      </c>
      <c r="H39" s="5">
        <f t="shared" si="7"/>
        <v>79</v>
      </c>
      <c r="U39">
        <v>106</v>
      </c>
      <c r="V39" t="s">
        <v>89</v>
      </c>
      <c r="W39">
        <v>2</v>
      </c>
      <c r="X39">
        <f>AVERAGE(Z10:Z13)*8</f>
        <v>46.999999999999993</v>
      </c>
      <c r="Y39">
        <f>AVERAGE(AA10:AA13)*8</f>
        <v>84.4</v>
      </c>
      <c r="Z39">
        <f>AVERAGE(AB10:AB13)*8</f>
        <v>131.4</v>
      </c>
      <c r="AA39" s="5">
        <f t="shared" si="0"/>
        <v>64.231354642313548</v>
      </c>
      <c r="AE39" s="47">
        <v>3</v>
      </c>
      <c r="AF39" t="s">
        <v>111</v>
      </c>
      <c r="AG39">
        <f>AVERAGE(AH8:AH9,AH22:AH23)*8</f>
        <v>77</v>
      </c>
      <c r="AH39">
        <f>AVERAGE(AI8:AI9,AI22:AI23)*8</f>
        <v>66</v>
      </c>
      <c r="AI39">
        <f>AVERAGE(AJ8:AJ9,AJ22:AJ23)*8</f>
        <v>143</v>
      </c>
      <c r="AJ39" s="5">
        <f t="shared" si="1"/>
        <v>46.153846153846153</v>
      </c>
      <c r="AM39" s="47">
        <v>3</v>
      </c>
      <c r="AN39" t="s">
        <v>111</v>
      </c>
      <c r="AO39">
        <f>AVERAGE(AP8:AP9,AP30:AP31)*8</f>
        <v>105.4</v>
      </c>
      <c r="AP39">
        <f>AVERAGE(AQ8:AQ9,AQ30:AQ31)*8</f>
        <v>92.8</v>
      </c>
      <c r="AQ39">
        <f>AVERAGE(AR8:AR9,AR30:AR31)*8</f>
        <v>198.2</v>
      </c>
      <c r="AR39" s="5">
        <f t="shared" si="2"/>
        <v>46.821392532795159</v>
      </c>
      <c r="AU39" s="47">
        <v>3</v>
      </c>
      <c r="AV39" t="s">
        <v>111</v>
      </c>
      <c r="AW39">
        <f>AVERAGE(AX8:AX9,AX30:AX31)*8</f>
        <v>116.8</v>
      </c>
      <c r="AX39">
        <f>AVERAGE(AY8:AY9,AY30:AY31)*8</f>
        <v>84</v>
      </c>
      <c r="AY39">
        <f>AVERAGE(AZ8:AZ9,AZ30:AZ31)*8</f>
        <v>200.8</v>
      </c>
      <c r="AZ39" s="5">
        <f t="shared" si="3"/>
        <v>41.832669322709158</v>
      </c>
      <c r="BC39" s="47">
        <v>3</v>
      </c>
      <c r="BD39" t="s">
        <v>111</v>
      </c>
      <c r="BE39">
        <f>AVERAGE(BF8:BF9,BF30:BF31)*8</f>
        <v>149.20000000000002</v>
      </c>
      <c r="BF39">
        <f>AVERAGE(BG8:BG9,BG30:BG31)*8</f>
        <v>54</v>
      </c>
      <c r="BG39">
        <f>AVERAGE(BH8:BH9,BH30:BH31)*8</f>
        <v>203.2</v>
      </c>
      <c r="BH39" s="5">
        <f t="shared" si="4"/>
        <v>26.5748031496063</v>
      </c>
      <c r="BK39" s="47">
        <v>3</v>
      </c>
      <c r="BL39" t="s">
        <v>111</v>
      </c>
      <c r="BM39">
        <f>AVERAGE(BN8:BN9,BN30:BN31)*8</f>
        <v>164.8</v>
      </c>
      <c r="BN39">
        <f>AVERAGE(BO8:BO9,BO30:BO31)*8</f>
        <v>43.400000000000006</v>
      </c>
      <c r="BO39">
        <f>AVERAGE(BP8:BP9,BP30:BP31)*8</f>
        <v>208.20000000000002</v>
      </c>
      <c r="BP39" s="5">
        <f t="shared" si="5"/>
        <v>20.845341018251684</v>
      </c>
      <c r="BS39" s="47">
        <v>3</v>
      </c>
      <c r="BT39" t="s">
        <v>111</v>
      </c>
      <c r="BU39">
        <f>AVERAGE(BV8:BV9,BV30:BV31)*8</f>
        <v>129.4</v>
      </c>
      <c r="BV39">
        <f>AVERAGE(BW8:BW9,BW30:BW31)*8</f>
        <v>42.800000000000004</v>
      </c>
      <c r="BW39">
        <f>AVERAGE(BX8:BX9,BX30:BX31)*8</f>
        <v>172.2</v>
      </c>
      <c r="BX39" s="5">
        <f t="shared" si="6"/>
        <v>24.854819976771196</v>
      </c>
    </row>
    <row r="40" spans="1:76" x14ac:dyDescent="0.25">
      <c r="B40">
        <v>204</v>
      </c>
      <c r="C40" t="s">
        <v>89</v>
      </c>
      <c r="D40">
        <v>2</v>
      </c>
      <c r="E40">
        <f>AVERAGE(G12:G13)*8</f>
        <v>32.799999999999997</v>
      </c>
      <c r="F40">
        <f>AVERAGE(H12:H13)*8</f>
        <v>181.20000000000002</v>
      </c>
      <c r="G40">
        <f>AVERAGE(I12:I13)*8</f>
        <v>214</v>
      </c>
      <c r="H40" s="5">
        <f t="shared" si="7"/>
        <v>84.672897196261687</v>
      </c>
      <c r="U40">
        <v>204</v>
      </c>
      <c r="V40" t="s">
        <v>89</v>
      </c>
      <c r="W40">
        <v>2</v>
      </c>
      <c r="AE40" s="47">
        <v>4</v>
      </c>
      <c r="AF40" t="s">
        <v>90</v>
      </c>
      <c r="AG40">
        <f>AVERAGE(AH6:AH7)*8</f>
        <v>46.8</v>
      </c>
      <c r="AH40">
        <f t="shared" ref="AH40:AI40" si="9">AVERAGE(AI6:AI7)*8</f>
        <v>172</v>
      </c>
      <c r="AI40">
        <f t="shared" si="9"/>
        <v>218.8</v>
      </c>
      <c r="AJ40" s="5">
        <f t="shared" si="1"/>
        <v>78.610603290676409</v>
      </c>
      <c r="AM40" s="47">
        <v>4</v>
      </c>
      <c r="AN40" t="s">
        <v>90</v>
      </c>
      <c r="AO40">
        <f>AVERAGE(AP6:AP7,AP32:AP33)*8</f>
        <v>60.199999999999996</v>
      </c>
      <c r="AP40">
        <f>AVERAGE(AQ6:AQ7,AQ32:AQ33)*8</f>
        <v>142</v>
      </c>
      <c r="AQ40">
        <f>AVERAGE(AR6:AR7,AR32:AR33)*8</f>
        <v>202.2</v>
      </c>
      <c r="AR40" s="5">
        <f t="shared" si="2"/>
        <v>70.227497527200796</v>
      </c>
      <c r="AU40" s="47">
        <v>4</v>
      </c>
      <c r="AV40" t="s">
        <v>90</v>
      </c>
      <c r="AW40">
        <f>AVERAGE(AX6:AX7,AX32:AX33)*8</f>
        <v>85.199999999999989</v>
      </c>
      <c r="AX40">
        <f>AVERAGE(AY6:AY7,AY32:AY33)*8</f>
        <v>131</v>
      </c>
      <c r="AY40">
        <f>AVERAGE(AZ6:AZ7,AZ32:AZ33)*8</f>
        <v>216.20000000000002</v>
      </c>
      <c r="AZ40" s="5">
        <f t="shared" si="3"/>
        <v>60.592044403330242</v>
      </c>
      <c r="BC40" s="47">
        <v>4</v>
      </c>
      <c r="BD40" t="s">
        <v>90</v>
      </c>
      <c r="BE40">
        <f>AVERAGE(BF6:BF7,BF32:BF33)*8</f>
        <v>140.6</v>
      </c>
      <c r="BF40">
        <f>AVERAGE(BG6:BG7,BG32:BG33)*8</f>
        <v>77</v>
      </c>
      <c r="BG40">
        <f>AVERAGE(BH6:BH7,BH32:BH33)*8</f>
        <v>217.6</v>
      </c>
      <c r="BH40" s="5">
        <f t="shared" si="4"/>
        <v>35.38602941176471</v>
      </c>
      <c r="BK40" s="47">
        <v>4</v>
      </c>
      <c r="BL40" t="s">
        <v>90</v>
      </c>
      <c r="BM40">
        <f>AVERAGE(BN6:BN7,BN32:BN33)*8</f>
        <v>129</v>
      </c>
      <c r="BN40">
        <f>AVERAGE(BO6:BO7,BO32:BO33)*8</f>
        <v>51</v>
      </c>
      <c r="BO40">
        <f>AVERAGE(BP6:BP7,BP32:BP33)*8</f>
        <v>180</v>
      </c>
      <c r="BP40" s="5">
        <f t="shared" si="5"/>
        <v>28.333333333333332</v>
      </c>
      <c r="BS40" s="47">
        <v>4</v>
      </c>
      <c r="BT40" t="s">
        <v>90</v>
      </c>
      <c r="BU40">
        <f>AVERAGE(BV6:BV7,BV32:BV33)*8</f>
        <v>102.2</v>
      </c>
      <c r="BV40">
        <f>AVERAGE(BW6:BW7,BW32:BW33)*8</f>
        <v>66</v>
      </c>
      <c r="BW40">
        <f>AVERAGE(BX6:BX7,BX32:BX33)*8</f>
        <v>168.2</v>
      </c>
      <c r="BX40" s="5">
        <f t="shared" si="6"/>
        <v>39.239001189060644</v>
      </c>
    </row>
    <row r="41" spans="1:76" x14ac:dyDescent="0.25">
      <c r="B41">
        <v>207</v>
      </c>
      <c r="C41" t="s">
        <v>111</v>
      </c>
      <c r="D41">
        <v>3</v>
      </c>
      <c r="U41">
        <v>205</v>
      </c>
      <c r="V41" t="s">
        <v>49</v>
      </c>
      <c r="W41">
        <v>1</v>
      </c>
      <c r="AE41" s="47">
        <v>5</v>
      </c>
      <c r="AF41" t="s">
        <v>91</v>
      </c>
      <c r="AG41">
        <f>AVERAGE(AH16:AH17)*8</f>
        <v>35.6</v>
      </c>
      <c r="AH41">
        <f>AVERAGE(AI16:AI17)*8</f>
        <v>78</v>
      </c>
      <c r="AI41">
        <f>AVERAGE(AJ16:AJ17)*8</f>
        <v>113.6</v>
      </c>
      <c r="AJ41" s="5">
        <f t="shared" si="1"/>
        <v>68.661971830985919</v>
      </c>
      <c r="AM41" s="47">
        <v>5</v>
      </c>
      <c r="AN41" t="s">
        <v>91</v>
      </c>
      <c r="AO41">
        <f>AVERAGE(AP18:AP19,AP22:AP23)*8</f>
        <v>49</v>
      </c>
      <c r="AP41">
        <f>AVERAGE(AQ18:AQ19,AQ22:AQ23)*8</f>
        <v>165.79999999999998</v>
      </c>
      <c r="AQ41">
        <f>AVERAGE(AR18:AR19,AR22:AR23)*8</f>
        <v>214.8</v>
      </c>
      <c r="AR41" s="5">
        <f t="shared" si="2"/>
        <v>77.188081936685279</v>
      </c>
      <c r="AU41" s="47">
        <v>5</v>
      </c>
      <c r="AV41" t="s">
        <v>91</v>
      </c>
      <c r="AW41">
        <f>AVERAGE(AX18:AX19,AX22:AX23)*8</f>
        <v>92.8</v>
      </c>
      <c r="AX41">
        <f>AVERAGE(AY18:AY19,AY22:AY23)*8</f>
        <v>150.80000000000001</v>
      </c>
      <c r="AY41">
        <f>AVERAGE(AZ18:AZ19,AZ22:AZ23)*8</f>
        <v>243.59999999999997</v>
      </c>
      <c r="AZ41" s="5">
        <f t="shared" si="3"/>
        <v>61.904761904761919</v>
      </c>
      <c r="BC41" s="47">
        <v>5</v>
      </c>
      <c r="BD41" t="s">
        <v>91</v>
      </c>
      <c r="BE41">
        <f>AVERAGE(BF18:BF19,BF22:BF23)*8</f>
        <v>118.6</v>
      </c>
      <c r="BF41">
        <f>AVERAGE(BG18:BG19,BG22:BG23)*8</f>
        <v>97.6</v>
      </c>
      <c r="BG41">
        <f>AVERAGE(BH18:BH19,BH22:BH23)*8</f>
        <v>216.2</v>
      </c>
      <c r="BH41" s="5">
        <f t="shared" si="4"/>
        <v>45.143385753931547</v>
      </c>
      <c r="BK41" s="47">
        <v>5</v>
      </c>
      <c r="BL41" t="s">
        <v>91</v>
      </c>
      <c r="BM41">
        <f>AVERAGE(BN18:BN19,BN22:BN23)*8</f>
        <v>186.20000000000002</v>
      </c>
      <c r="BN41">
        <f>AVERAGE(BO18:BO19,BO22:BO23)*8</f>
        <v>78.599999999999994</v>
      </c>
      <c r="BO41">
        <f>AVERAGE(BP18:BP19,BP22:BP23)*8</f>
        <v>264.79999999999995</v>
      </c>
      <c r="BP41" s="5">
        <f t="shared" si="5"/>
        <v>29.682779456193355</v>
      </c>
      <c r="BS41" s="47">
        <v>5</v>
      </c>
      <c r="BT41" t="s">
        <v>91</v>
      </c>
      <c r="BU41">
        <f>AVERAGE(BV18:BV19,BV22:BV23)*8</f>
        <v>210.4</v>
      </c>
      <c r="BV41">
        <f>AVERAGE(BW18:BW19,BW22:BW23)*8</f>
        <v>68</v>
      </c>
      <c r="BW41">
        <f>AVERAGE(BX18:BX19,BX22:BX23)*8</f>
        <v>278.39999999999998</v>
      </c>
      <c r="BX41" s="5">
        <f t="shared" si="6"/>
        <v>24.425287356321842</v>
      </c>
    </row>
    <row r="42" spans="1:76" x14ac:dyDescent="0.25">
      <c r="AE42" s="47">
        <v>7</v>
      </c>
      <c r="AF42" t="s">
        <v>0</v>
      </c>
      <c r="AG42">
        <f>AVERAGE(AH10:AH11)*8</f>
        <v>28.4</v>
      </c>
      <c r="AH42">
        <f>AVERAGE(AI10:AI11)*8</f>
        <v>20</v>
      </c>
      <c r="AI42">
        <f>AVERAGE(AJ10:AJ11)*8</f>
        <v>48.4</v>
      </c>
      <c r="AJ42" s="5">
        <f t="shared" si="1"/>
        <v>41.32231404958678</v>
      </c>
      <c r="AM42" s="47">
        <v>6</v>
      </c>
      <c r="AN42" t="s">
        <v>152</v>
      </c>
      <c r="AO42">
        <f>AVERAGE(AP16:AP17,AP28:AP29)*8</f>
        <v>42</v>
      </c>
      <c r="AP42">
        <f>AVERAGE(AQ16:AQ17,AQ28:AQ29)*8</f>
        <v>38.799999999999997</v>
      </c>
      <c r="AQ42">
        <f>AVERAGE(AR16:AR17,AR28:AR29)*8</f>
        <v>80.8</v>
      </c>
      <c r="AR42" s="5">
        <f t="shared" si="2"/>
        <v>48.019801980198018</v>
      </c>
      <c r="AU42" s="47">
        <v>6</v>
      </c>
      <c r="AV42" t="s">
        <v>152</v>
      </c>
      <c r="AW42">
        <f>AVERAGE(AX16:AX17,AX28:AX29)*8</f>
        <v>58.6</v>
      </c>
      <c r="AX42">
        <f>AVERAGE(AY16:AY17,AY28:AY29)*8</f>
        <v>32.6</v>
      </c>
      <c r="AY42">
        <f>AVERAGE(AZ16:AZ17,AZ28:AZ29)*8</f>
        <v>91.199999999999989</v>
      </c>
      <c r="AZ42" s="5">
        <f t="shared" si="3"/>
        <v>35.745614035087726</v>
      </c>
      <c r="BC42" s="47">
        <v>6</v>
      </c>
      <c r="BD42" t="s">
        <v>152</v>
      </c>
      <c r="BE42">
        <f>AVERAGE(BF16:BF17,BF28:BF29)*8</f>
        <v>81.400000000000006</v>
      </c>
      <c r="BF42">
        <f>AVERAGE(BG16:BG17,BG28:BG29)*8</f>
        <v>41.400000000000006</v>
      </c>
      <c r="BG42">
        <f>AVERAGE(BH16:BH17,BH28:BH29)*8</f>
        <v>122.79999999999998</v>
      </c>
      <c r="BH42" s="5">
        <f t="shared" si="4"/>
        <v>33.713355048859945</v>
      </c>
      <c r="BK42" s="47">
        <v>6</v>
      </c>
      <c r="BL42" t="s">
        <v>152</v>
      </c>
      <c r="BM42">
        <f>AVERAGE(BN16:BN17,BN28:BN29)*8</f>
        <v>102.6</v>
      </c>
      <c r="BN42">
        <f>AVERAGE(BO16:BO17,BO28:BO29)*8</f>
        <v>36.4</v>
      </c>
      <c r="BO42">
        <f>AVERAGE(BP16:BP17,BP28:BP29)*8</f>
        <v>139</v>
      </c>
      <c r="BP42" s="5">
        <f t="shared" si="5"/>
        <v>26.187050359712231</v>
      </c>
      <c r="BS42" s="47">
        <v>6</v>
      </c>
      <c r="BT42" t="s">
        <v>152</v>
      </c>
      <c r="BU42">
        <f>AVERAGE(BV16:BV17,BV28:BV29)*8</f>
        <v>89.2</v>
      </c>
      <c r="BV42">
        <f>AVERAGE(BW16:BW17,BW28:BW29)*8</f>
        <v>47.199999999999996</v>
      </c>
      <c r="BW42">
        <f>AVERAGE(BX16:BX17,BX28:BX29)*8</f>
        <v>136.4</v>
      </c>
      <c r="BX42" s="5">
        <f t="shared" si="6"/>
        <v>34.604105571847505</v>
      </c>
    </row>
    <row r="43" spans="1:76" x14ac:dyDescent="0.25">
      <c r="A43">
        <v>101</v>
      </c>
      <c r="B43" t="s">
        <v>90</v>
      </c>
      <c r="C43">
        <v>4</v>
      </c>
      <c r="F43">
        <v>1</v>
      </c>
      <c r="G43" t="s">
        <v>49</v>
      </c>
      <c r="AE43" s="5"/>
      <c r="AF43"/>
      <c r="AM43" s="47">
        <v>7</v>
      </c>
      <c r="AN43" t="s">
        <v>0</v>
      </c>
      <c r="AO43">
        <f>AVERAGE(AP10:AP11,AP20:AP21)*8</f>
        <v>33.400000000000006</v>
      </c>
      <c r="AP43">
        <f>AVERAGE(AQ10:AQ11,AQ20:AQ21)*8</f>
        <v>32.4</v>
      </c>
      <c r="AQ43">
        <f>AVERAGE(AR10:AR11,AR20:AR21)*8</f>
        <v>65.8</v>
      </c>
      <c r="AR43" s="5">
        <f t="shared" si="2"/>
        <v>49.240121580547111</v>
      </c>
      <c r="AU43" s="47">
        <v>7</v>
      </c>
      <c r="AV43" t="s">
        <v>0</v>
      </c>
      <c r="AW43">
        <f>AVERAGE(AX10:AX11,AX20:AX21)*8</f>
        <v>36.799999999999997</v>
      </c>
      <c r="AX43">
        <f>AVERAGE(AY10:AY11,AY20:AY21)*8</f>
        <v>31.6</v>
      </c>
      <c r="AY43">
        <f>AVERAGE(AZ10:AZ11,AZ20:AZ21)*8</f>
        <v>68.399999999999991</v>
      </c>
      <c r="AZ43" s="5">
        <f t="shared" si="3"/>
        <v>46.198830409356731</v>
      </c>
      <c r="BC43" s="47">
        <v>7</v>
      </c>
      <c r="BD43" t="s">
        <v>0</v>
      </c>
      <c r="BE43">
        <f>AVERAGE(BF10:BF11,BF20:BF21)*8</f>
        <v>43</v>
      </c>
      <c r="BF43">
        <f>AVERAGE(BG10:BG11,BG20:BG21)*8</f>
        <v>46.8</v>
      </c>
      <c r="BG43">
        <f>AVERAGE(BH10:BH11,BH20:BH21)*8</f>
        <v>89.800000000000011</v>
      </c>
      <c r="BH43" s="5">
        <f t="shared" si="4"/>
        <v>52.115812917594646</v>
      </c>
      <c r="BK43" s="47">
        <v>7</v>
      </c>
      <c r="BL43" t="s">
        <v>0</v>
      </c>
      <c r="BM43">
        <f>AVERAGE(BN10:BN11,BN20:BN21)*8</f>
        <v>32.800000000000004</v>
      </c>
      <c r="BN43">
        <f>AVERAGE(BO10:BO11,BO20:BO21)*8</f>
        <v>16.399999999999999</v>
      </c>
      <c r="BO43">
        <f>AVERAGE(BP10:BP11,BP20:BP21)*8</f>
        <v>49.2</v>
      </c>
      <c r="BP43" s="5">
        <f t="shared" si="5"/>
        <v>33.333333333333329</v>
      </c>
      <c r="BS43" s="47">
        <v>7</v>
      </c>
      <c r="BT43" t="s">
        <v>0</v>
      </c>
      <c r="BU43">
        <f>AVERAGE(BV10:BV11,BV20:BV21)*8</f>
        <v>21.4</v>
      </c>
      <c r="BV43">
        <f>AVERAGE(BW10:BW11,BW20:BW21)*8</f>
        <v>16.8</v>
      </c>
      <c r="BW43">
        <f>AVERAGE(BX10:BX11,BX20:BX21)*8</f>
        <v>38.200000000000003</v>
      </c>
      <c r="BX43" s="5">
        <f t="shared" si="6"/>
        <v>43.979057591623032</v>
      </c>
    </row>
    <row r="44" spans="1:76" x14ac:dyDescent="0.25">
      <c r="A44">
        <v>102</v>
      </c>
      <c r="B44" t="s">
        <v>111</v>
      </c>
      <c r="C44">
        <v>3</v>
      </c>
      <c r="F44">
        <v>2</v>
      </c>
      <c r="G44" t="s">
        <v>89</v>
      </c>
      <c r="AE44" s="5"/>
      <c r="AF44"/>
    </row>
    <row r="45" spans="1:76" x14ac:dyDescent="0.25">
      <c r="A45">
        <v>103</v>
      </c>
      <c r="B45" t="s">
        <v>0</v>
      </c>
      <c r="C45">
        <v>7</v>
      </c>
      <c r="F45">
        <v>3</v>
      </c>
      <c r="G45" t="s">
        <v>111</v>
      </c>
      <c r="AE45" s="5"/>
      <c r="AF45"/>
      <c r="BC45" s="21"/>
    </row>
    <row r="46" spans="1:76" x14ac:dyDescent="0.25">
      <c r="A46">
        <v>105</v>
      </c>
      <c r="B46" t="s">
        <v>49</v>
      </c>
      <c r="C46">
        <v>1</v>
      </c>
      <c r="F46">
        <v>4</v>
      </c>
      <c r="G46" t="s">
        <v>90</v>
      </c>
      <c r="AE46" s="5"/>
      <c r="AF46" t="s">
        <v>123</v>
      </c>
      <c r="AG46" t="s">
        <v>124</v>
      </c>
      <c r="AH46" t="s">
        <v>125</v>
      </c>
      <c r="AI46" t="s">
        <v>126</v>
      </c>
      <c r="BC46" s="21"/>
    </row>
    <row r="47" spans="1:76" x14ac:dyDescent="0.25">
      <c r="A47">
        <v>106</v>
      </c>
      <c r="B47" t="s">
        <v>89</v>
      </c>
      <c r="C47">
        <v>2</v>
      </c>
      <c r="F47">
        <v>5</v>
      </c>
      <c r="G47" t="s">
        <v>91</v>
      </c>
      <c r="AD47" t="s">
        <v>49</v>
      </c>
      <c r="AE47" s="5">
        <v>1</v>
      </c>
      <c r="AF47">
        <f>AVERAGE(AH12,AH20)</f>
        <v>28.450000000000003</v>
      </c>
      <c r="AG47">
        <f>AVERAGE(AH13,AH21)</f>
        <v>15</v>
      </c>
      <c r="AH47">
        <f>AVERAGE(AJ12,AJ20)</f>
        <v>40.200000000000003</v>
      </c>
      <c r="AI47">
        <f>AVERAGE(AJ13,AJ21)</f>
        <v>17.2</v>
      </c>
    </row>
    <row r="48" spans="1:76" x14ac:dyDescent="0.25">
      <c r="A48">
        <v>107</v>
      </c>
      <c r="B48" t="s">
        <v>118</v>
      </c>
      <c r="C48">
        <v>6</v>
      </c>
      <c r="F48">
        <v>6</v>
      </c>
      <c r="G48" t="s">
        <v>152</v>
      </c>
      <c r="AD48" t="s">
        <v>89</v>
      </c>
      <c r="AE48" s="5">
        <v>2</v>
      </c>
      <c r="AF48">
        <f>AVERAGE(AH14,AH18)</f>
        <v>25.75</v>
      </c>
      <c r="AG48">
        <f>AVERAGE(AH15,AH19)</f>
        <v>13.3</v>
      </c>
      <c r="AH48">
        <f>AVERAGE(AJ14,AJ18)</f>
        <v>39</v>
      </c>
      <c r="AI48">
        <f>AVERAGE(AJ15,AJ19)</f>
        <v>16</v>
      </c>
    </row>
    <row r="49" spans="1:68" x14ac:dyDescent="0.25">
      <c r="A49">
        <v>108</v>
      </c>
      <c r="B49" t="s">
        <v>91</v>
      </c>
      <c r="C49">
        <v>5</v>
      </c>
      <c r="F49">
        <v>7</v>
      </c>
      <c r="G49" t="s">
        <v>148</v>
      </c>
      <c r="BC49" s="21"/>
    </row>
    <row r="50" spans="1:68" x14ac:dyDescent="0.25">
      <c r="A50">
        <v>201</v>
      </c>
      <c r="B50" t="s">
        <v>0</v>
      </c>
      <c r="C50">
        <v>7</v>
      </c>
      <c r="BC50" s="21"/>
    </row>
    <row r="51" spans="1:68" x14ac:dyDescent="0.25">
      <c r="A51">
        <v>202</v>
      </c>
      <c r="B51" t="s">
        <v>91</v>
      </c>
      <c r="C51">
        <v>5</v>
      </c>
      <c r="BC51" s="21"/>
    </row>
    <row r="52" spans="1:68" x14ac:dyDescent="0.25">
      <c r="A52">
        <v>204</v>
      </c>
      <c r="B52" t="s">
        <v>89</v>
      </c>
      <c r="C52">
        <v>2</v>
      </c>
      <c r="BC52" s="21"/>
    </row>
    <row r="53" spans="1:68" x14ac:dyDescent="0.25">
      <c r="A53">
        <v>205</v>
      </c>
      <c r="B53" t="s">
        <v>49</v>
      </c>
      <c r="C53">
        <v>1</v>
      </c>
    </row>
    <row r="54" spans="1:68" x14ac:dyDescent="0.25">
      <c r="A54">
        <v>206</v>
      </c>
      <c r="B54" t="s">
        <v>118</v>
      </c>
      <c r="C54">
        <v>6</v>
      </c>
    </row>
    <row r="55" spans="1:68" x14ac:dyDescent="0.25">
      <c r="A55">
        <v>207</v>
      </c>
      <c r="B55" t="s">
        <v>111</v>
      </c>
      <c r="C55">
        <v>3</v>
      </c>
    </row>
    <row r="56" spans="1:68" x14ac:dyDescent="0.25">
      <c r="A56">
        <v>208</v>
      </c>
      <c r="B56" t="s">
        <v>90</v>
      </c>
      <c r="C56">
        <v>4</v>
      </c>
    </row>
    <row r="58" spans="1:68" x14ac:dyDescent="0.25">
      <c r="H58" t="s">
        <v>61</v>
      </c>
      <c r="AF58"/>
      <c r="AI58" s="7"/>
    </row>
    <row r="59" spans="1:68" x14ac:dyDescent="0.25">
      <c r="C59">
        <v>102</v>
      </c>
      <c r="D59" t="s">
        <v>64</v>
      </c>
      <c r="E59">
        <f>AVERAGE(G6:G7,G14:G15)</f>
        <v>4.0999999999999996</v>
      </c>
      <c r="F59">
        <f>AVERAGE(H6:H7,H14:H15)</f>
        <v>12.6</v>
      </c>
      <c r="G59">
        <f>AVERAGE(I6:I7,I14:I15)</f>
        <v>16.7</v>
      </c>
      <c r="H59" s="5">
        <f>100*F59/G59</f>
        <v>75.449101796407192</v>
      </c>
      <c r="M59" t="s">
        <v>65</v>
      </c>
      <c r="N59">
        <f>AVERAGE(Q6:Q7)</f>
        <v>4.45</v>
      </c>
      <c r="O59">
        <f>AVERAGE(R6:R7)</f>
        <v>3.05</v>
      </c>
      <c r="P59">
        <f>AVERAGE(S6:S7)</f>
        <v>7.5</v>
      </c>
      <c r="Q59" s="5">
        <f t="shared" ref="Q59:Q60" si="10">100*O59/P59</f>
        <v>40.666666666666664</v>
      </c>
      <c r="V59" t="s">
        <v>0</v>
      </c>
      <c r="W59">
        <f>AVERAGE(Z6:Z7)</f>
        <v>3.45</v>
      </c>
      <c r="X59">
        <f>AVERAGE(AA6:AA7)</f>
        <v>1.9</v>
      </c>
      <c r="Y59">
        <f>AVERAGE(AB6:AB7)</f>
        <v>5.35</v>
      </c>
      <c r="Z59" s="5">
        <f t="shared" ref="Z59:Z61" si="11">100*X59/Y59</f>
        <v>35.514018691588788</v>
      </c>
      <c r="AF59"/>
      <c r="AI59" s="7"/>
    </row>
    <row r="60" spans="1:68" x14ac:dyDescent="0.25">
      <c r="C60">
        <v>103</v>
      </c>
      <c r="D60" t="s">
        <v>0</v>
      </c>
      <c r="E60">
        <f>AVERAGE(G8:G9)</f>
        <v>5</v>
      </c>
      <c r="F60">
        <f>AVERAGE(H8:H9)</f>
        <v>2.5499999999999998</v>
      </c>
      <c r="G60">
        <f>AVERAGE(I8:I9)</f>
        <v>7.5500000000000007</v>
      </c>
      <c r="H60" s="5">
        <f t="shared" ref="H60:H61" si="12">100*F60/G60</f>
        <v>33.774834437086085</v>
      </c>
      <c r="M60" t="s">
        <v>62</v>
      </c>
      <c r="N60">
        <f>AVERAGE(Q8:Q9)</f>
        <v>7.1000000000000005</v>
      </c>
      <c r="O60">
        <f>AVERAGE(R8:R9)</f>
        <v>24.25</v>
      </c>
      <c r="P60">
        <f>AVERAGE(S8:S9)</f>
        <v>31.35</v>
      </c>
      <c r="Q60" s="5">
        <f t="shared" si="10"/>
        <v>77.35247208931419</v>
      </c>
      <c r="V60" t="s">
        <v>62</v>
      </c>
      <c r="W60">
        <f>AVERAGE(Z8:Z9,Z14:Z15)</f>
        <v>6.4249999999999998</v>
      </c>
      <c r="X60">
        <f>AVERAGE(AA8:AA9,AA14:AA15)</f>
        <v>8.9250000000000007</v>
      </c>
      <c r="Y60">
        <f>AVERAGE(AB8:AB9,AB14:AB15)</f>
        <v>15.35</v>
      </c>
      <c r="Z60" s="5">
        <f>100*X60/Y60</f>
        <v>58.143322475570038</v>
      </c>
      <c r="AF60"/>
      <c r="AI60" s="7"/>
      <c r="AL60" t="s">
        <v>355</v>
      </c>
      <c r="BJ60" t="s">
        <v>355</v>
      </c>
    </row>
    <row r="61" spans="1:68" x14ac:dyDescent="0.25">
      <c r="C61">
        <v>105</v>
      </c>
      <c r="D61" t="s">
        <v>62</v>
      </c>
      <c r="E61">
        <f>AVERAGE(G10:G13)</f>
        <v>4.6749999999999998</v>
      </c>
      <c r="F61">
        <f>AVERAGE(H10:H13)</f>
        <v>21.2</v>
      </c>
      <c r="G61">
        <f>AVERAGE(I10:I13)</f>
        <v>25.875</v>
      </c>
      <c r="H61" s="5">
        <f t="shared" si="12"/>
        <v>81.932367149758448</v>
      </c>
      <c r="V61" t="s">
        <v>63</v>
      </c>
      <c r="W61">
        <f>AVERAGE(Z10:Z13)</f>
        <v>5.8749999999999991</v>
      </c>
      <c r="X61">
        <f>AVERAGE(AA10:AA13)</f>
        <v>10.55</v>
      </c>
      <c r="Y61">
        <f>AVERAGE(AB10:AB13)</f>
        <v>16.425000000000001</v>
      </c>
      <c r="Z61" s="5">
        <f t="shared" si="11"/>
        <v>64.231354642313548</v>
      </c>
      <c r="AF61"/>
      <c r="AI61" s="7"/>
      <c r="AL61" s="13">
        <v>42485</v>
      </c>
      <c r="AM61" s="21">
        <v>3</v>
      </c>
      <c r="AN61" t="s">
        <v>51</v>
      </c>
      <c r="AO61">
        <v>153</v>
      </c>
      <c r="AP61">
        <v>18</v>
      </c>
      <c r="AQ61">
        <v>25.5</v>
      </c>
      <c r="AR61">
        <v>43.5</v>
      </c>
      <c r="BJ61" s="13">
        <v>42524</v>
      </c>
      <c r="BK61">
        <v>3</v>
      </c>
      <c r="BL61" t="s">
        <v>51</v>
      </c>
      <c r="BM61" t="s">
        <v>214</v>
      </c>
      <c r="BN61">
        <v>45</v>
      </c>
      <c r="BO61">
        <v>22.6</v>
      </c>
      <c r="BP61">
        <v>67.599999999999994</v>
      </c>
    </row>
    <row r="62" spans="1:68" x14ac:dyDescent="0.25">
      <c r="C62">
        <v>204</v>
      </c>
      <c r="D62" t="s">
        <v>63</v>
      </c>
      <c r="AF62"/>
      <c r="AI62" s="7"/>
      <c r="AL62" s="13">
        <v>42485</v>
      </c>
      <c r="AM62" s="21">
        <v>3</v>
      </c>
      <c r="AN62" t="s">
        <v>52</v>
      </c>
      <c r="AO62">
        <v>154</v>
      </c>
      <c r="AP62">
        <v>5.2</v>
      </c>
      <c r="AQ62">
        <v>5.3</v>
      </c>
      <c r="AR62">
        <v>10.5</v>
      </c>
      <c r="BJ62" s="13">
        <v>42524</v>
      </c>
      <c r="BK62">
        <v>3</v>
      </c>
      <c r="BL62" t="s">
        <v>52</v>
      </c>
      <c r="BM62" t="s">
        <v>215</v>
      </c>
      <c r="BN62">
        <v>6.1</v>
      </c>
      <c r="BO62">
        <v>2.1</v>
      </c>
      <c r="BP62">
        <v>8.1999999999999993</v>
      </c>
    </row>
    <row r="63" spans="1:68" x14ac:dyDescent="0.25">
      <c r="C63">
        <v>207</v>
      </c>
      <c r="D63" t="s">
        <v>64</v>
      </c>
      <c r="AF63"/>
      <c r="AI63" s="7"/>
      <c r="AL63" s="13">
        <v>42485</v>
      </c>
      <c r="AM63" s="21">
        <v>6</v>
      </c>
      <c r="AN63" t="s">
        <v>129</v>
      </c>
      <c r="AO63">
        <v>155</v>
      </c>
      <c r="AP63">
        <v>9.6</v>
      </c>
      <c r="AQ63">
        <v>6.6</v>
      </c>
      <c r="AR63">
        <v>16.2</v>
      </c>
      <c r="BJ63" s="13">
        <v>42524</v>
      </c>
      <c r="BK63">
        <v>6</v>
      </c>
      <c r="BL63" t="s">
        <v>129</v>
      </c>
      <c r="BM63" t="s">
        <v>216</v>
      </c>
      <c r="BN63">
        <v>27.1</v>
      </c>
      <c r="BO63">
        <v>11.5</v>
      </c>
      <c r="BP63">
        <v>38.6</v>
      </c>
    </row>
    <row r="64" spans="1:68" x14ac:dyDescent="0.25">
      <c r="AF64"/>
      <c r="AI64" s="7"/>
      <c r="AL64" s="13">
        <v>42485</v>
      </c>
      <c r="AM64" s="21">
        <v>6</v>
      </c>
      <c r="AN64" t="s">
        <v>130</v>
      </c>
      <c r="AO64">
        <v>156</v>
      </c>
      <c r="AP64">
        <v>3.3</v>
      </c>
      <c r="AQ64">
        <v>4.8</v>
      </c>
      <c r="AR64">
        <v>8.1</v>
      </c>
      <c r="BJ64" s="13">
        <v>42524</v>
      </c>
      <c r="BK64">
        <v>6</v>
      </c>
      <c r="BL64" t="s">
        <v>130</v>
      </c>
      <c r="BM64" t="s">
        <v>217</v>
      </c>
      <c r="BN64">
        <v>6.1</v>
      </c>
      <c r="BO64">
        <v>4.5</v>
      </c>
      <c r="BP64">
        <v>10.6</v>
      </c>
    </row>
    <row r="65" spans="2:68" x14ac:dyDescent="0.25">
      <c r="D65" t="s">
        <v>0</v>
      </c>
      <c r="E65">
        <f>E60*8</f>
        <v>40</v>
      </c>
      <c r="F65">
        <f t="shared" ref="F65:G65" si="13">F60*8</f>
        <v>20.399999999999999</v>
      </c>
      <c r="G65">
        <f t="shared" si="13"/>
        <v>60.400000000000006</v>
      </c>
      <c r="M65" t="s">
        <v>0</v>
      </c>
      <c r="N65">
        <f>N59*8</f>
        <v>35.6</v>
      </c>
      <c r="O65">
        <f t="shared" ref="O65" si="14">O59*8</f>
        <v>24.4</v>
      </c>
      <c r="P65">
        <f>P59*8</f>
        <v>60</v>
      </c>
      <c r="V65" t="s">
        <v>0</v>
      </c>
      <c r="W65">
        <f>W59*8</f>
        <v>27.6</v>
      </c>
      <c r="X65">
        <f t="shared" ref="X65:Y65" si="15">X59*8</f>
        <v>15.2</v>
      </c>
      <c r="Y65">
        <f t="shared" si="15"/>
        <v>42.8</v>
      </c>
      <c r="AF65"/>
      <c r="AI65" s="7"/>
      <c r="AL65" s="13">
        <v>42485</v>
      </c>
      <c r="AM65" s="21">
        <v>6</v>
      </c>
      <c r="AN65" t="s">
        <v>135</v>
      </c>
      <c r="AO65">
        <v>157</v>
      </c>
      <c r="AP65">
        <v>12.9</v>
      </c>
      <c r="AQ65">
        <v>13.5</v>
      </c>
      <c r="AR65">
        <v>26.4</v>
      </c>
      <c r="BJ65" s="13">
        <v>42524</v>
      </c>
      <c r="BK65">
        <v>6</v>
      </c>
      <c r="BL65" t="s">
        <v>135</v>
      </c>
      <c r="BM65" t="s">
        <v>218</v>
      </c>
      <c r="BN65">
        <v>33.9</v>
      </c>
      <c r="BO65">
        <v>20.8</v>
      </c>
      <c r="BP65">
        <v>54.7</v>
      </c>
    </row>
    <row r="66" spans="2:68" x14ac:dyDescent="0.25">
      <c r="D66" t="s">
        <v>66</v>
      </c>
      <c r="E66">
        <f>E61*8</f>
        <v>37.4</v>
      </c>
      <c r="F66">
        <f t="shared" ref="F66:G66" si="16">F61*8</f>
        <v>169.6</v>
      </c>
      <c r="G66">
        <f t="shared" si="16"/>
        <v>207</v>
      </c>
      <c r="M66" t="s">
        <v>66</v>
      </c>
      <c r="N66">
        <f t="shared" ref="N66:P66" si="17">N60*8</f>
        <v>56.800000000000004</v>
      </c>
      <c r="O66">
        <f t="shared" si="17"/>
        <v>194</v>
      </c>
      <c r="P66">
        <f t="shared" si="17"/>
        <v>250.8</v>
      </c>
      <c r="V66" t="s">
        <v>62</v>
      </c>
      <c r="W66">
        <f t="shared" ref="W66:Y66" si="18">W60*8</f>
        <v>51.4</v>
      </c>
      <c r="X66">
        <f t="shared" si="18"/>
        <v>71.400000000000006</v>
      </c>
      <c r="Y66">
        <f t="shared" si="18"/>
        <v>122.8</v>
      </c>
      <c r="AF66"/>
      <c r="AI66" s="7"/>
      <c r="AL66" s="13">
        <v>42485</v>
      </c>
      <c r="AM66" s="21">
        <v>6</v>
      </c>
      <c r="AN66" t="s">
        <v>136</v>
      </c>
      <c r="AO66">
        <v>158</v>
      </c>
      <c r="AP66">
        <v>2.2999999999999998</v>
      </c>
      <c r="AQ66">
        <v>6.1</v>
      </c>
      <c r="AR66">
        <v>8.4</v>
      </c>
      <c r="BJ66" s="13">
        <v>42524</v>
      </c>
      <c r="BK66">
        <v>6</v>
      </c>
      <c r="BL66" t="s">
        <v>136</v>
      </c>
      <c r="BM66" t="s">
        <v>219</v>
      </c>
      <c r="BN66">
        <v>3.2</v>
      </c>
      <c r="BO66">
        <v>4.0999999999999996</v>
      </c>
      <c r="BP66">
        <v>7.3</v>
      </c>
    </row>
    <row r="67" spans="2:68" x14ac:dyDescent="0.25">
      <c r="V67" t="s">
        <v>63</v>
      </c>
      <c r="W67">
        <f t="shared" ref="W67:Y67" si="19">W61*8</f>
        <v>46.999999999999993</v>
      </c>
      <c r="X67">
        <f t="shared" si="19"/>
        <v>84.4</v>
      </c>
      <c r="Y67">
        <f t="shared" si="19"/>
        <v>131.4</v>
      </c>
      <c r="AF67"/>
      <c r="AI67" s="7"/>
      <c r="AL67" s="13">
        <v>42485</v>
      </c>
      <c r="AM67" s="21">
        <v>3</v>
      </c>
      <c r="AN67" t="s">
        <v>53</v>
      </c>
      <c r="AO67">
        <v>159</v>
      </c>
      <c r="AP67">
        <v>31.2</v>
      </c>
      <c r="AQ67">
        <v>9</v>
      </c>
      <c r="AR67">
        <v>40.200000000000003</v>
      </c>
      <c r="BJ67" s="13">
        <v>42524</v>
      </c>
      <c r="BK67">
        <v>3</v>
      </c>
      <c r="BL67" t="s">
        <v>53</v>
      </c>
      <c r="BM67" t="s">
        <v>250</v>
      </c>
      <c r="BN67">
        <v>35.1</v>
      </c>
      <c r="BO67">
        <v>5.0999999999999996</v>
      </c>
      <c r="BP67">
        <v>40.200000000000003</v>
      </c>
    </row>
    <row r="68" spans="2:68" x14ac:dyDescent="0.25">
      <c r="AL68" s="13">
        <v>42485</v>
      </c>
      <c r="AM68" s="21">
        <v>3</v>
      </c>
      <c r="AN68" t="s">
        <v>54</v>
      </c>
      <c r="AO68">
        <v>160</v>
      </c>
      <c r="AP68">
        <v>9.1999999999999993</v>
      </c>
      <c r="AQ68">
        <v>5.9</v>
      </c>
      <c r="AR68">
        <v>15.1</v>
      </c>
      <c r="BJ68" s="13">
        <v>42524</v>
      </c>
      <c r="BK68">
        <v>3</v>
      </c>
      <c r="BL68" t="s">
        <v>54</v>
      </c>
      <c r="BM68" t="s">
        <v>251</v>
      </c>
      <c r="BN68">
        <v>7.1</v>
      </c>
      <c r="BO68">
        <v>3.8</v>
      </c>
      <c r="BP68">
        <v>10.9</v>
      </c>
    </row>
    <row r="69" spans="2:68" x14ac:dyDescent="0.25">
      <c r="BM69" t="s">
        <v>59</v>
      </c>
      <c r="BN69" t="s">
        <v>60</v>
      </c>
      <c r="BO69" t="s">
        <v>87</v>
      </c>
      <c r="BP69" t="s">
        <v>61</v>
      </c>
    </row>
    <row r="70" spans="2:68" x14ac:dyDescent="0.25">
      <c r="S70" t="s">
        <v>72</v>
      </c>
      <c r="T70" t="s">
        <v>43</v>
      </c>
      <c r="AL70" t="s">
        <v>48</v>
      </c>
      <c r="AM70" s="27">
        <v>3</v>
      </c>
      <c r="AN70" t="s">
        <v>111</v>
      </c>
      <c r="AO70">
        <f>AVERAGE(AP61:AP62,AP67:AP68)*8</f>
        <v>127.19999999999999</v>
      </c>
      <c r="AP70">
        <f t="shared" ref="AP70:AQ70" si="20">AVERAGE(AQ61:AQ62,AQ67:AQ68)*8</f>
        <v>91.399999999999991</v>
      </c>
      <c r="AQ70">
        <f t="shared" si="20"/>
        <v>218.6</v>
      </c>
      <c r="AR70" s="5">
        <f t="shared" ref="AR70:AR71" si="21">100*AP70/AQ70</f>
        <v>41.811527904849044</v>
      </c>
      <c r="BJ70" t="s">
        <v>48</v>
      </c>
      <c r="BK70" s="40">
        <v>3</v>
      </c>
      <c r="BL70" t="s">
        <v>111</v>
      </c>
      <c r="BM70">
        <f>AVERAGE(BN61:BN62,BN67:BN68)*8</f>
        <v>186.6</v>
      </c>
      <c r="BN70">
        <f t="shared" ref="BN70" si="22">AVERAGE(BO61:BO62,BO67:BO68)*8</f>
        <v>67.2</v>
      </c>
      <c r="BO70">
        <f t="shared" ref="BO70" si="23">AVERAGE(BP61:BP62,BP67:BP68)*8</f>
        <v>253.8</v>
      </c>
      <c r="BP70" s="5">
        <f t="shared" ref="BP70:BP71" si="24">100*BN70/BO70</f>
        <v>26.477541371158392</v>
      </c>
    </row>
    <row r="71" spans="2:68" x14ac:dyDescent="0.25">
      <c r="B71">
        <v>1</v>
      </c>
      <c r="C71">
        <v>105</v>
      </c>
      <c r="D71">
        <v>205</v>
      </c>
      <c r="E71">
        <v>307</v>
      </c>
      <c r="F71">
        <v>406</v>
      </c>
      <c r="I71">
        <v>1</v>
      </c>
      <c r="J71" t="s">
        <v>1</v>
      </c>
      <c r="Q71" s="50">
        <v>42321</v>
      </c>
      <c r="R71" t="s">
        <v>65</v>
      </c>
      <c r="S71">
        <v>60.400000000000006</v>
      </c>
      <c r="T71">
        <v>34</v>
      </c>
      <c r="AE71" t="s">
        <v>89</v>
      </c>
      <c r="AF71" t="s">
        <v>49</v>
      </c>
      <c r="AG71" t="s">
        <v>90</v>
      </c>
      <c r="AH71" t="s">
        <v>91</v>
      </c>
      <c r="AI71" t="s">
        <v>0</v>
      </c>
      <c r="AM71" s="27">
        <v>6</v>
      </c>
      <c r="AN71" t="s">
        <v>118</v>
      </c>
      <c r="AO71">
        <f>AVERAGE(AP63:AP66)*8</f>
        <v>56.199999999999996</v>
      </c>
      <c r="AP71">
        <f t="shared" ref="AP71:AQ71" si="25">AVERAGE(AQ63:AQ66)*8</f>
        <v>62</v>
      </c>
      <c r="AQ71">
        <f t="shared" si="25"/>
        <v>118.19999999999999</v>
      </c>
      <c r="AR71" s="5">
        <f t="shared" si="21"/>
        <v>52.453468697123526</v>
      </c>
      <c r="BK71" s="40">
        <v>6</v>
      </c>
      <c r="BL71" t="s">
        <v>118</v>
      </c>
      <c r="BM71">
        <f>AVERAGE(BN63:BN66)*8</f>
        <v>140.6</v>
      </c>
      <c r="BN71">
        <f t="shared" ref="BN71" si="26">AVERAGE(BO63:BO66)*8</f>
        <v>81.8</v>
      </c>
      <c r="BO71">
        <f t="shared" ref="BO71" si="27">AVERAGE(BP63:BP66)*8</f>
        <v>222.4</v>
      </c>
      <c r="BP71" s="5">
        <f t="shared" si="24"/>
        <v>36.780575539568346</v>
      </c>
    </row>
    <row r="72" spans="2:68" x14ac:dyDescent="0.25">
      <c r="B72">
        <v>2</v>
      </c>
      <c r="C72">
        <v>106</v>
      </c>
      <c r="D72">
        <v>204</v>
      </c>
      <c r="E72">
        <v>306</v>
      </c>
      <c r="F72">
        <v>408</v>
      </c>
      <c r="I72">
        <v>2</v>
      </c>
      <c r="J72" t="s">
        <v>2</v>
      </c>
      <c r="Q72" s="50"/>
      <c r="R72" t="s">
        <v>71</v>
      </c>
      <c r="S72">
        <v>207</v>
      </c>
      <c r="T72">
        <v>82</v>
      </c>
      <c r="AD72" s="33">
        <v>42478</v>
      </c>
      <c r="AE72">
        <v>220</v>
      </c>
      <c r="AF72">
        <v>229.6</v>
      </c>
      <c r="AG72">
        <v>218.8</v>
      </c>
      <c r="AH72">
        <v>113.6</v>
      </c>
      <c r="AI72">
        <v>48.4</v>
      </c>
    </row>
    <row r="73" spans="2:68" x14ac:dyDescent="0.25">
      <c r="B73">
        <v>3</v>
      </c>
      <c r="C73">
        <v>102</v>
      </c>
      <c r="D73">
        <v>207</v>
      </c>
      <c r="E73">
        <v>302</v>
      </c>
      <c r="F73">
        <v>404</v>
      </c>
      <c r="I73">
        <v>3</v>
      </c>
      <c r="J73" t="s">
        <v>3</v>
      </c>
      <c r="Q73" s="50">
        <v>42376</v>
      </c>
      <c r="R73" t="s">
        <v>65</v>
      </c>
      <c r="S73">
        <v>60</v>
      </c>
      <c r="T73">
        <v>41</v>
      </c>
      <c r="AD73" s="31">
        <v>42485</v>
      </c>
      <c r="AE73">
        <v>177.39999999999998</v>
      </c>
      <c r="AF73">
        <v>334.20000000000005</v>
      </c>
      <c r="AG73">
        <v>202.2</v>
      </c>
      <c r="AH73">
        <v>214.8</v>
      </c>
      <c r="AI73">
        <v>65.8</v>
      </c>
      <c r="AL73" t="s">
        <v>45</v>
      </c>
      <c r="AM73" s="27">
        <v>3</v>
      </c>
      <c r="AN73" t="s">
        <v>111</v>
      </c>
      <c r="AO73">
        <v>105.4</v>
      </c>
      <c r="AP73">
        <v>92.8</v>
      </c>
      <c r="AQ73">
        <v>198.2</v>
      </c>
      <c r="AR73" s="5">
        <v>46.821392532795159</v>
      </c>
      <c r="BJ73" t="s">
        <v>45</v>
      </c>
      <c r="BK73" s="40">
        <v>3</v>
      </c>
      <c r="BL73" t="s">
        <v>111</v>
      </c>
      <c r="BM73">
        <v>164.8</v>
      </c>
      <c r="BN73">
        <v>43.400000000000006</v>
      </c>
      <c r="BO73">
        <v>208.20000000000002</v>
      </c>
      <c r="BP73" s="5">
        <v>20.845341018251684</v>
      </c>
    </row>
    <row r="74" spans="2:68" x14ac:dyDescent="0.25">
      <c r="B74">
        <v>4</v>
      </c>
      <c r="C74">
        <v>101</v>
      </c>
      <c r="D74">
        <v>208</v>
      </c>
      <c r="E74">
        <v>303</v>
      </c>
      <c r="F74">
        <v>402</v>
      </c>
      <c r="I74">
        <v>4</v>
      </c>
      <c r="J74" t="s">
        <v>4</v>
      </c>
      <c r="Q74" s="50"/>
      <c r="R74" t="s">
        <v>71</v>
      </c>
      <c r="S74">
        <v>250.8</v>
      </c>
      <c r="T74">
        <v>77</v>
      </c>
      <c r="AD74" s="32" t="s">
        <v>279</v>
      </c>
      <c r="AE74">
        <v>254.2</v>
      </c>
      <c r="AF74">
        <v>248.4</v>
      </c>
      <c r="AG74">
        <v>217.6</v>
      </c>
      <c r="AH74">
        <v>216.2</v>
      </c>
      <c r="AI74">
        <v>89.800000000000011</v>
      </c>
      <c r="AM74" s="27">
        <v>6</v>
      </c>
      <c r="AN74" t="s">
        <v>118</v>
      </c>
      <c r="AO74">
        <v>42</v>
      </c>
      <c r="AP74">
        <v>38.799999999999997</v>
      </c>
      <c r="AQ74">
        <v>80.8</v>
      </c>
      <c r="AR74" s="5">
        <v>48.019801980198018</v>
      </c>
      <c r="BK74" s="40">
        <v>6</v>
      </c>
      <c r="BL74" t="s">
        <v>118</v>
      </c>
      <c r="BM74">
        <v>102.6</v>
      </c>
      <c r="BN74">
        <v>36.4</v>
      </c>
      <c r="BO74">
        <v>139</v>
      </c>
      <c r="BP74" s="5">
        <v>26.187050359712231</v>
      </c>
    </row>
    <row r="75" spans="2:68" x14ac:dyDescent="0.25">
      <c r="B75">
        <v>5</v>
      </c>
      <c r="C75">
        <v>108</v>
      </c>
      <c r="D75">
        <v>202</v>
      </c>
      <c r="E75">
        <v>308</v>
      </c>
      <c r="F75">
        <v>405</v>
      </c>
      <c r="I75">
        <v>5</v>
      </c>
      <c r="J75" t="s">
        <v>5</v>
      </c>
      <c r="Q75" s="50">
        <v>42423</v>
      </c>
      <c r="R75" t="s">
        <v>65</v>
      </c>
      <c r="S75">
        <v>42.8</v>
      </c>
      <c r="T75">
        <v>36</v>
      </c>
      <c r="AD75" s="32"/>
      <c r="AF75"/>
    </row>
    <row r="76" spans="2:68" x14ac:dyDescent="0.25">
      <c r="B76">
        <v>6</v>
      </c>
      <c r="C76">
        <v>107</v>
      </c>
      <c r="D76">
        <v>206</v>
      </c>
      <c r="E76">
        <v>301</v>
      </c>
      <c r="F76">
        <v>403</v>
      </c>
      <c r="I76">
        <v>6</v>
      </c>
      <c r="J76" t="s">
        <v>6</v>
      </c>
      <c r="Q76" s="50"/>
      <c r="R76" t="s">
        <v>1</v>
      </c>
      <c r="S76">
        <v>122.8</v>
      </c>
      <c r="T76">
        <v>58</v>
      </c>
      <c r="AD76" s="32"/>
      <c r="AE76" t="s">
        <v>89</v>
      </c>
      <c r="AF76" t="s">
        <v>49</v>
      </c>
      <c r="AG76" t="s">
        <v>90</v>
      </c>
      <c r="AH76" t="s">
        <v>91</v>
      </c>
      <c r="AI76" t="s">
        <v>0</v>
      </c>
    </row>
    <row r="77" spans="2:68" x14ac:dyDescent="0.25">
      <c r="B77">
        <v>7</v>
      </c>
      <c r="C77">
        <v>103</v>
      </c>
      <c r="D77">
        <v>201</v>
      </c>
      <c r="E77">
        <v>304</v>
      </c>
      <c r="F77">
        <v>401</v>
      </c>
      <c r="I77">
        <v>7</v>
      </c>
      <c r="J77" t="s">
        <v>0</v>
      </c>
      <c r="Q77" s="50"/>
      <c r="R77" t="s">
        <v>2</v>
      </c>
      <c r="S77">
        <v>131.4</v>
      </c>
      <c r="T77">
        <v>64</v>
      </c>
      <c r="AD77" s="34">
        <v>42478</v>
      </c>
      <c r="AE77">
        <v>29</v>
      </c>
      <c r="AF77">
        <v>24.303135888501743</v>
      </c>
      <c r="AG77">
        <v>78.610603290676409</v>
      </c>
      <c r="AH77">
        <v>68.661971830985919</v>
      </c>
      <c r="AI77">
        <v>41.32231404958678</v>
      </c>
    </row>
    <row r="78" spans="2:68" x14ac:dyDescent="0.25">
      <c r="B78">
        <v>8</v>
      </c>
      <c r="C78">
        <v>104</v>
      </c>
      <c r="D78">
        <v>203</v>
      </c>
      <c r="E78">
        <v>305</v>
      </c>
      <c r="F78">
        <v>407</v>
      </c>
      <c r="AD78" s="29">
        <v>42485</v>
      </c>
      <c r="AE78">
        <v>27.057497181510715</v>
      </c>
      <c r="AF78">
        <v>28.007181328545776</v>
      </c>
      <c r="AG78">
        <v>70.227497527200796</v>
      </c>
      <c r="AH78">
        <v>77.188081936685279</v>
      </c>
      <c r="AI78">
        <v>49.240121580547111</v>
      </c>
    </row>
    <row r="79" spans="2:68" x14ac:dyDescent="0.25">
      <c r="AD79" s="30" t="s">
        <v>279</v>
      </c>
      <c r="AE79">
        <v>15.656963021243115</v>
      </c>
      <c r="AF79">
        <v>20.450885668276971</v>
      </c>
      <c r="AG79">
        <v>35.38602941176471</v>
      </c>
      <c r="AH79">
        <v>45.143385753931547</v>
      </c>
      <c r="AI79">
        <v>52.115812917594646</v>
      </c>
    </row>
    <row r="80" spans="2:68" x14ac:dyDescent="0.25">
      <c r="B80" s="1" t="s">
        <v>50</v>
      </c>
      <c r="C80" s="2"/>
      <c r="D80" s="3"/>
      <c r="E80" s="3"/>
      <c r="F80" s="3" t="s">
        <v>37</v>
      </c>
      <c r="G80" s="3" t="s">
        <v>38</v>
      </c>
      <c r="H80" s="3" t="s">
        <v>39</v>
      </c>
      <c r="I80" s="3"/>
      <c r="J80" s="3" t="s">
        <v>40</v>
      </c>
      <c r="K80" s="3" t="s">
        <v>41</v>
      </c>
      <c r="L80" s="2" t="s">
        <v>42</v>
      </c>
      <c r="M80" s="2" t="s">
        <v>43</v>
      </c>
      <c r="N80" s="2"/>
      <c r="O80" s="2"/>
    </row>
    <row r="81" spans="2:15" x14ac:dyDescent="0.25">
      <c r="B81" s="1" t="s">
        <v>44</v>
      </c>
      <c r="C81" s="2"/>
      <c r="D81" s="3"/>
      <c r="E81" s="3"/>
      <c r="F81" s="3"/>
      <c r="G81" s="3"/>
      <c r="H81" s="3"/>
      <c r="I81" s="3"/>
      <c r="J81" s="3"/>
      <c r="K81" s="3"/>
      <c r="L81" s="2"/>
      <c r="M81" s="2"/>
      <c r="N81" s="2"/>
      <c r="O81" s="2"/>
    </row>
    <row r="82" spans="2:15" x14ac:dyDescent="0.25">
      <c r="B82" s="1"/>
      <c r="C82" s="2"/>
      <c r="D82" s="3"/>
      <c r="E82" s="3"/>
      <c r="F82" s="3"/>
      <c r="G82" s="3"/>
      <c r="H82" s="3"/>
      <c r="I82" s="3"/>
      <c r="J82" s="3"/>
      <c r="K82" s="3"/>
      <c r="L82" s="2"/>
      <c r="M82" s="2"/>
      <c r="N82" s="2"/>
      <c r="O82" s="2"/>
    </row>
    <row r="83" spans="2:15" x14ac:dyDescent="0.25">
      <c r="B83" s="1">
        <v>103</v>
      </c>
      <c r="C83" s="2">
        <v>0</v>
      </c>
      <c r="D83" s="3" t="s">
        <v>45</v>
      </c>
      <c r="E83" s="3" t="s">
        <v>46</v>
      </c>
      <c r="F83" s="3">
        <v>6.3</v>
      </c>
      <c r="G83" s="3">
        <v>3.6</v>
      </c>
      <c r="H83" s="3">
        <v>9.9</v>
      </c>
      <c r="I83" s="3"/>
      <c r="J83" s="3">
        <v>25.2</v>
      </c>
      <c r="K83" s="3">
        <v>14.4</v>
      </c>
      <c r="L83" s="2">
        <v>39.6</v>
      </c>
      <c r="M83" s="2">
        <v>36.36363636363636</v>
      </c>
      <c r="N83" s="2"/>
      <c r="O83" s="2">
        <f>L83+L84</f>
        <v>56.8</v>
      </c>
    </row>
    <row r="84" spans="2:15" x14ac:dyDescent="0.25">
      <c r="B84" s="1">
        <v>103</v>
      </c>
      <c r="C84" s="2">
        <v>0</v>
      </c>
      <c r="D84" s="3" t="s">
        <v>45</v>
      </c>
      <c r="E84" s="3" t="s">
        <v>47</v>
      </c>
      <c r="F84" s="3">
        <v>2.1</v>
      </c>
      <c r="G84" s="3">
        <v>2.2000000000000002</v>
      </c>
      <c r="H84" s="3">
        <v>4.3</v>
      </c>
      <c r="I84" s="3"/>
      <c r="J84" s="3">
        <v>8.4</v>
      </c>
      <c r="K84" s="3">
        <v>8.8000000000000007</v>
      </c>
      <c r="L84" s="2">
        <v>17.2</v>
      </c>
      <c r="M84" s="2">
        <v>51.162790697674424</v>
      </c>
      <c r="N84" s="2"/>
      <c r="O84" s="2"/>
    </row>
    <row r="85" spans="2:15" x14ac:dyDescent="0.25">
      <c r="B85" s="1">
        <v>103</v>
      </c>
      <c r="C85" s="2">
        <v>0</v>
      </c>
      <c r="D85" s="3" t="s">
        <v>48</v>
      </c>
      <c r="E85" s="3" t="s">
        <v>46</v>
      </c>
      <c r="F85" s="3">
        <v>5.8</v>
      </c>
      <c r="G85" s="3">
        <v>2.6</v>
      </c>
      <c r="H85" s="3">
        <v>8.4</v>
      </c>
      <c r="I85" s="3"/>
      <c r="J85" s="3">
        <v>23.2</v>
      </c>
      <c r="K85" s="3">
        <v>10.4</v>
      </c>
      <c r="L85" s="2">
        <v>33.6</v>
      </c>
      <c r="M85" s="2">
        <v>30.952380952380953</v>
      </c>
      <c r="N85" s="2"/>
      <c r="O85" s="2">
        <f>L85+L86</f>
        <v>60.400000000000006</v>
      </c>
    </row>
    <row r="86" spans="2:15" x14ac:dyDescent="0.25">
      <c r="B86" s="1">
        <v>103</v>
      </c>
      <c r="C86" s="2">
        <v>0</v>
      </c>
      <c r="D86" s="3" t="s">
        <v>48</v>
      </c>
      <c r="E86" s="3" t="s">
        <v>47</v>
      </c>
      <c r="F86" s="3">
        <v>4.2</v>
      </c>
      <c r="G86" s="3">
        <v>2.5</v>
      </c>
      <c r="H86" s="3">
        <v>6.7</v>
      </c>
      <c r="I86" s="3"/>
      <c r="J86" s="3">
        <v>16.8</v>
      </c>
      <c r="K86" s="3">
        <v>10</v>
      </c>
      <c r="L86" s="2">
        <v>26.8</v>
      </c>
      <c r="M86" s="2">
        <v>37.313432835820898</v>
      </c>
      <c r="N86" s="2"/>
      <c r="O86" s="2"/>
    </row>
    <row r="87" spans="2:15" x14ac:dyDescent="0.25">
      <c r="B87" s="1"/>
      <c r="C87" s="2"/>
      <c r="D87" s="3"/>
      <c r="E87" s="3"/>
      <c r="F87" s="3">
        <f>AVERAGE(F83:F86)</f>
        <v>4.5999999999999996</v>
      </c>
      <c r="G87" s="3">
        <f>AVERAGE(G83:G86)</f>
        <v>2.7250000000000001</v>
      </c>
      <c r="H87" s="3"/>
      <c r="I87" s="3"/>
      <c r="J87" s="3">
        <f>AVERAGE(J83:J86)</f>
        <v>18.399999999999999</v>
      </c>
      <c r="K87" s="3">
        <f>AVERAGE(K83:K86)</f>
        <v>10.9</v>
      </c>
      <c r="L87" s="2"/>
      <c r="M87" s="2"/>
      <c r="N87" s="2"/>
      <c r="O87" s="2"/>
    </row>
    <row r="88" spans="2:15" x14ac:dyDescent="0.25">
      <c r="B88" s="1"/>
      <c r="C88" s="2"/>
      <c r="D88" s="3"/>
      <c r="E88" s="3"/>
      <c r="F88" s="3"/>
      <c r="G88" s="3"/>
      <c r="H88" s="3"/>
      <c r="I88" s="3"/>
      <c r="J88" s="3"/>
      <c r="K88" s="3"/>
      <c r="L88" s="2"/>
      <c r="M88" s="2"/>
      <c r="N88" s="2"/>
      <c r="O88" s="2"/>
    </row>
    <row r="89" spans="2:15" x14ac:dyDescent="0.25">
      <c r="B89" s="1"/>
      <c r="C89" s="2"/>
      <c r="D89" s="3"/>
      <c r="E89" s="3"/>
      <c r="F89" s="3"/>
      <c r="G89" s="3"/>
      <c r="H89" s="3"/>
      <c r="I89" s="3"/>
      <c r="J89" s="3"/>
      <c r="K89" s="3"/>
      <c r="L89" s="2"/>
      <c r="M89" s="2"/>
      <c r="N89" s="2"/>
      <c r="O89" s="2"/>
    </row>
    <row r="90" spans="2:15" x14ac:dyDescent="0.25">
      <c r="B90" s="1">
        <v>105</v>
      </c>
      <c r="C90" s="2" t="s">
        <v>49</v>
      </c>
      <c r="D90" s="3" t="s">
        <v>45</v>
      </c>
      <c r="E90" s="3" t="s">
        <v>46</v>
      </c>
      <c r="F90" s="3">
        <v>6.6</v>
      </c>
      <c r="G90" s="3">
        <v>30</v>
      </c>
      <c r="H90" s="3">
        <v>36.6</v>
      </c>
      <c r="I90" s="3"/>
      <c r="J90" s="3">
        <v>26.4</v>
      </c>
      <c r="K90" s="3">
        <v>120</v>
      </c>
      <c r="L90" s="2">
        <v>146.4</v>
      </c>
      <c r="M90" s="2">
        <v>81.967213114754088</v>
      </c>
      <c r="N90" s="2"/>
      <c r="O90" s="2">
        <f>L90+L91</f>
        <v>188</v>
      </c>
    </row>
    <row r="91" spans="2:15" x14ac:dyDescent="0.25">
      <c r="B91" s="1">
        <v>105</v>
      </c>
      <c r="C91" s="2" t="s">
        <v>49</v>
      </c>
      <c r="D91" s="3" t="s">
        <v>45</v>
      </c>
      <c r="E91" s="3" t="s">
        <v>47</v>
      </c>
      <c r="F91" s="3">
        <v>3.1</v>
      </c>
      <c r="G91" s="3">
        <v>7.3</v>
      </c>
      <c r="H91" s="3">
        <v>10.4</v>
      </c>
      <c r="I91" s="3"/>
      <c r="J91" s="3">
        <v>12.4</v>
      </c>
      <c r="K91" s="3">
        <v>29.2</v>
      </c>
      <c r="L91" s="2">
        <v>41.6</v>
      </c>
      <c r="M91" s="2">
        <v>70.192307692307693</v>
      </c>
      <c r="N91" s="2"/>
      <c r="O91" s="3"/>
    </row>
    <row r="92" spans="2:15" x14ac:dyDescent="0.25">
      <c r="B92" s="1">
        <v>105</v>
      </c>
      <c r="C92" s="2" t="s">
        <v>49</v>
      </c>
      <c r="D92" s="3" t="s">
        <v>48</v>
      </c>
      <c r="E92" s="3" t="s">
        <v>46</v>
      </c>
      <c r="F92" s="3">
        <v>7.2</v>
      </c>
      <c r="G92" s="3">
        <v>33.4</v>
      </c>
      <c r="H92" s="3">
        <v>40.6</v>
      </c>
      <c r="I92" s="3"/>
      <c r="J92" s="3">
        <v>28.8</v>
      </c>
      <c r="K92" s="3">
        <v>133.6</v>
      </c>
      <c r="L92" s="2">
        <v>162.4</v>
      </c>
      <c r="M92" s="2">
        <v>82.26600985221674</v>
      </c>
      <c r="N92" s="2"/>
      <c r="O92" s="2">
        <f>L92+L93</f>
        <v>200</v>
      </c>
    </row>
    <row r="93" spans="2:15" x14ac:dyDescent="0.25">
      <c r="B93" s="1">
        <v>105</v>
      </c>
      <c r="C93" s="2" t="s">
        <v>49</v>
      </c>
      <c r="D93" s="3" t="s">
        <v>48</v>
      </c>
      <c r="E93" s="3" t="s">
        <v>47</v>
      </c>
      <c r="F93" s="3">
        <v>3.3</v>
      </c>
      <c r="G93" s="3">
        <v>6.1</v>
      </c>
      <c r="H93" s="3">
        <v>9.4</v>
      </c>
      <c r="I93" s="3"/>
      <c r="J93" s="3">
        <v>13.2</v>
      </c>
      <c r="K93" s="3">
        <v>24.4</v>
      </c>
      <c r="L93" s="2">
        <v>37.6</v>
      </c>
      <c r="M93" s="2">
        <v>64.893617021276597</v>
      </c>
      <c r="N93" s="2"/>
      <c r="O93" s="2"/>
    </row>
    <row r="94" spans="2:15" x14ac:dyDescent="0.25">
      <c r="B94" s="1"/>
      <c r="C94" s="2"/>
      <c r="D94" s="3"/>
      <c r="E94" s="3"/>
      <c r="F94" s="3">
        <f>AVERAGE(F90:F93)</f>
        <v>5.05</v>
      </c>
      <c r="G94" s="3">
        <f>AVERAGE(G90:G93)</f>
        <v>19.199999999999996</v>
      </c>
      <c r="H94" s="3"/>
      <c r="I94" s="3"/>
      <c r="J94" s="3">
        <f>AVERAGE(J90:J93)</f>
        <v>20.2</v>
      </c>
      <c r="K94" s="3">
        <f>AVERAGE(K90:K93)</f>
        <v>76.799999999999983</v>
      </c>
      <c r="L94" s="2"/>
      <c r="M94" s="2"/>
      <c r="N94" s="2"/>
      <c r="O94" s="2"/>
    </row>
    <row r="95" spans="2:15" x14ac:dyDescent="0.25">
      <c r="B95" s="1"/>
      <c r="C95" s="2"/>
      <c r="D95" s="3"/>
      <c r="E95" s="3"/>
      <c r="F95" s="3"/>
      <c r="G95" s="3"/>
      <c r="H95" s="3"/>
      <c r="I95" s="3"/>
      <c r="J95" s="3"/>
      <c r="K95" s="3">
        <f>AVERAGE(K90:K93)</f>
        <v>76.799999999999983</v>
      </c>
      <c r="L95" s="3">
        <f>AVERAGE(L90:L93)</f>
        <v>97</v>
      </c>
      <c r="M95" s="2">
        <f>K95/L95</f>
        <v>0.79175257731958748</v>
      </c>
      <c r="N95" s="2"/>
      <c r="O95" s="2"/>
    </row>
  </sheetData>
  <sortState ref="AE37:AJ42">
    <sortCondition ref="AE37"/>
  </sortState>
  <mergeCells count="3">
    <mergeCell ref="Q75:Q77"/>
    <mergeCell ref="Q73:Q74"/>
    <mergeCell ref="Q71:Q7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3"/>
  <sheetViews>
    <sheetView topLeftCell="J1" workbookViewId="0">
      <selection activeCell="S41" sqref="S41"/>
    </sheetView>
  </sheetViews>
  <sheetFormatPr defaultRowHeight="15" x14ac:dyDescent="0.25"/>
  <cols>
    <col min="1" max="1" width="12.85546875" customWidth="1"/>
  </cols>
  <sheetData>
    <row r="1" spans="1:65" x14ac:dyDescent="0.25">
      <c r="C1" t="s">
        <v>96</v>
      </c>
      <c r="K1" t="s">
        <v>97</v>
      </c>
      <c r="S1" t="s">
        <v>137</v>
      </c>
      <c r="AA1" t="s">
        <v>153</v>
      </c>
      <c r="AI1" t="s">
        <v>176</v>
      </c>
      <c r="AQ1" t="s">
        <v>181</v>
      </c>
      <c r="AY1" t="s">
        <v>311</v>
      </c>
      <c r="BG1" t="s">
        <v>423</v>
      </c>
    </row>
    <row r="2" spans="1:65" x14ac:dyDescent="0.25">
      <c r="C2" t="s">
        <v>121</v>
      </c>
      <c r="D2" s="17" t="s">
        <v>149</v>
      </c>
      <c r="E2" t="s">
        <v>98</v>
      </c>
      <c r="F2" t="s">
        <v>86</v>
      </c>
      <c r="G2" t="s">
        <v>59</v>
      </c>
      <c r="H2" t="s">
        <v>60</v>
      </c>
      <c r="I2" t="s">
        <v>87</v>
      </c>
      <c r="K2" t="s">
        <v>121</v>
      </c>
      <c r="L2" s="17" t="s">
        <v>149</v>
      </c>
      <c r="M2" t="s">
        <v>98</v>
      </c>
      <c r="N2" t="s">
        <v>86</v>
      </c>
      <c r="O2" t="s">
        <v>59</v>
      </c>
      <c r="P2" t="s">
        <v>60</v>
      </c>
      <c r="Q2" t="s">
        <v>87</v>
      </c>
      <c r="S2" t="s">
        <v>121</v>
      </c>
      <c r="T2" s="21" t="s">
        <v>149</v>
      </c>
      <c r="U2" t="s">
        <v>98</v>
      </c>
      <c r="V2" t="s">
        <v>86</v>
      </c>
      <c r="W2" t="s">
        <v>59</v>
      </c>
      <c r="X2" t="s">
        <v>60</v>
      </c>
      <c r="Y2" t="s">
        <v>87</v>
      </c>
      <c r="AA2" t="s">
        <v>121</v>
      </c>
      <c r="AB2" s="21" t="s">
        <v>149</v>
      </c>
      <c r="AC2" t="s">
        <v>98</v>
      </c>
      <c r="AD2" t="s">
        <v>86</v>
      </c>
      <c r="AE2" t="s">
        <v>59</v>
      </c>
      <c r="AF2" t="s">
        <v>60</v>
      </c>
      <c r="AG2" t="s">
        <v>87</v>
      </c>
      <c r="AI2" t="s">
        <v>121</v>
      </c>
      <c r="AJ2" s="21" t="s">
        <v>149</v>
      </c>
      <c r="AK2" t="s">
        <v>98</v>
      </c>
      <c r="AL2" t="s">
        <v>86</v>
      </c>
      <c r="AM2" t="s">
        <v>59</v>
      </c>
      <c r="AN2" t="s">
        <v>60</v>
      </c>
      <c r="AO2" t="s">
        <v>87</v>
      </c>
      <c r="AQ2" t="s">
        <v>121</v>
      </c>
      <c r="AR2" s="21" t="s">
        <v>149</v>
      </c>
      <c r="AS2" t="s">
        <v>98</v>
      </c>
      <c r="AT2" t="s">
        <v>86</v>
      </c>
      <c r="AU2" t="s">
        <v>59</v>
      </c>
      <c r="AV2" t="s">
        <v>60</v>
      </c>
      <c r="AW2" t="s">
        <v>87</v>
      </c>
      <c r="AY2" t="s">
        <v>121</v>
      </c>
      <c r="AZ2" s="28" t="s">
        <v>149</v>
      </c>
      <c r="BA2" t="s">
        <v>98</v>
      </c>
      <c r="BB2" t="s">
        <v>86</v>
      </c>
      <c r="BC2" t="s">
        <v>59</v>
      </c>
      <c r="BD2" t="s">
        <v>60</v>
      </c>
      <c r="BE2" t="s">
        <v>87</v>
      </c>
      <c r="BG2" t="s">
        <v>121</v>
      </c>
      <c r="BH2" s="42" t="s">
        <v>149</v>
      </c>
      <c r="BI2" t="s">
        <v>98</v>
      </c>
      <c r="BJ2" t="s">
        <v>86</v>
      </c>
      <c r="BK2" t="s">
        <v>59</v>
      </c>
      <c r="BL2" t="s">
        <v>60</v>
      </c>
      <c r="BM2" t="s">
        <v>87</v>
      </c>
    </row>
    <row r="3" spans="1:65" x14ac:dyDescent="0.25">
      <c r="D3" s="17"/>
      <c r="L3" s="17"/>
      <c r="AB3" s="21"/>
      <c r="AJ3" s="21"/>
      <c r="AR3" s="21"/>
    </row>
    <row r="4" spans="1:65" x14ac:dyDescent="0.25">
      <c r="A4" t="s">
        <v>127</v>
      </c>
      <c r="C4" t="s">
        <v>95</v>
      </c>
      <c r="D4" s="17">
        <v>3</v>
      </c>
      <c r="E4" t="s">
        <v>75</v>
      </c>
      <c r="F4">
        <v>21</v>
      </c>
      <c r="G4">
        <v>17.399999999999999</v>
      </c>
      <c r="H4">
        <v>18.8</v>
      </c>
      <c r="I4">
        <v>36.200000000000003</v>
      </c>
      <c r="K4" t="s">
        <v>151</v>
      </c>
      <c r="L4" s="17">
        <v>3</v>
      </c>
      <c r="M4" t="s">
        <v>75</v>
      </c>
      <c r="N4">
        <v>37</v>
      </c>
      <c r="O4">
        <v>20.9</v>
      </c>
      <c r="P4">
        <v>23.4</v>
      </c>
      <c r="Q4">
        <v>44.3</v>
      </c>
      <c r="S4" t="s">
        <v>180</v>
      </c>
      <c r="T4" s="21">
        <v>3</v>
      </c>
      <c r="U4" t="s">
        <v>75</v>
      </c>
      <c r="V4">
        <v>97</v>
      </c>
      <c r="W4">
        <v>16.899999999999999</v>
      </c>
      <c r="X4">
        <v>18.600000000000001</v>
      </c>
      <c r="Y4">
        <v>35.5</v>
      </c>
      <c r="AA4" t="s">
        <v>128</v>
      </c>
      <c r="AB4" s="21">
        <v>3</v>
      </c>
      <c r="AC4" t="s">
        <v>75</v>
      </c>
      <c r="AD4">
        <v>1</v>
      </c>
      <c r="AE4">
        <v>29</v>
      </c>
      <c r="AF4">
        <v>10.6</v>
      </c>
      <c r="AG4">
        <v>39.6</v>
      </c>
      <c r="AH4" s="16"/>
      <c r="AI4" s="13">
        <v>42503</v>
      </c>
      <c r="AJ4" s="21">
        <v>3</v>
      </c>
      <c r="AK4" t="s">
        <v>75</v>
      </c>
      <c r="AL4">
        <v>1</v>
      </c>
      <c r="AM4">
        <v>36.5</v>
      </c>
      <c r="AN4">
        <v>8.3000000000000007</v>
      </c>
      <c r="AO4">
        <v>44.8</v>
      </c>
      <c r="AQ4" s="22">
        <v>42515</v>
      </c>
      <c r="AR4" s="21">
        <v>3</v>
      </c>
      <c r="AS4" t="s">
        <v>75</v>
      </c>
      <c r="AT4" t="s">
        <v>250</v>
      </c>
      <c r="AU4">
        <v>28.1</v>
      </c>
      <c r="AV4">
        <v>4.2</v>
      </c>
      <c r="AW4">
        <v>32.299999999999997</v>
      </c>
      <c r="AY4" s="13">
        <v>42529</v>
      </c>
      <c r="AZ4" s="28">
        <v>3</v>
      </c>
      <c r="BA4" t="s">
        <v>75</v>
      </c>
      <c r="BB4" t="s">
        <v>385</v>
      </c>
      <c r="BC4">
        <v>9.9</v>
      </c>
      <c r="BD4">
        <v>4.3</v>
      </c>
      <c r="BE4">
        <v>14.2</v>
      </c>
      <c r="BG4" s="22">
        <v>42543</v>
      </c>
      <c r="BH4" s="42">
        <v>3</v>
      </c>
      <c r="BI4" s="44" t="s">
        <v>75</v>
      </c>
      <c r="BJ4" t="s">
        <v>312</v>
      </c>
      <c r="BK4">
        <v>26.1</v>
      </c>
      <c r="BL4">
        <v>12.8</v>
      </c>
      <c r="BM4">
        <v>38.9</v>
      </c>
    </row>
    <row r="5" spans="1:65" x14ac:dyDescent="0.25">
      <c r="A5" t="s">
        <v>127</v>
      </c>
      <c r="C5" t="s">
        <v>95</v>
      </c>
      <c r="D5" s="17">
        <v>3</v>
      </c>
      <c r="E5" t="s">
        <v>76</v>
      </c>
      <c r="F5">
        <v>22</v>
      </c>
      <c r="G5">
        <v>10.1</v>
      </c>
      <c r="H5">
        <v>8</v>
      </c>
      <c r="I5">
        <v>18.100000000000001</v>
      </c>
      <c r="K5" t="s">
        <v>151</v>
      </c>
      <c r="L5" s="17">
        <v>3</v>
      </c>
      <c r="M5" t="s">
        <v>76</v>
      </c>
      <c r="N5">
        <v>38</v>
      </c>
      <c r="O5">
        <v>9.6</v>
      </c>
      <c r="P5">
        <v>4.7</v>
      </c>
      <c r="Q5">
        <v>14.3</v>
      </c>
      <c r="S5" t="s">
        <v>180</v>
      </c>
      <c r="T5" s="21">
        <v>3</v>
      </c>
      <c r="U5" t="s">
        <v>76</v>
      </c>
      <c r="V5">
        <v>98</v>
      </c>
      <c r="W5">
        <v>9.8000000000000007</v>
      </c>
      <c r="X5">
        <v>4.5999999999999996</v>
      </c>
      <c r="Y5">
        <v>14.4</v>
      </c>
      <c r="AA5" t="s">
        <v>128</v>
      </c>
      <c r="AB5" s="21">
        <v>3</v>
      </c>
      <c r="AC5" t="s">
        <v>76</v>
      </c>
      <c r="AD5">
        <v>2</v>
      </c>
      <c r="AE5">
        <v>5.8</v>
      </c>
      <c r="AF5">
        <v>3</v>
      </c>
      <c r="AG5">
        <v>8.8000000000000007</v>
      </c>
      <c r="AH5" s="16"/>
      <c r="AI5" s="13">
        <v>42503</v>
      </c>
      <c r="AJ5" s="21">
        <v>3</v>
      </c>
      <c r="AK5" t="s">
        <v>76</v>
      </c>
      <c r="AL5">
        <v>2</v>
      </c>
      <c r="AM5">
        <v>10.4</v>
      </c>
      <c r="AN5">
        <v>2.4</v>
      </c>
      <c r="AO5">
        <v>12.8</v>
      </c>
      <c r="AQ5" s="22">
        <v>42515</v>
      </c>
      <c r="AR5" s="21">
        <v>3</v>
      </c>
      <c r="AS5" t="s">
        <v>76</v>
      </c>
      <c r="AT5" t="s">
        <v>251</v>
      </c>
      <c r="AU5">
        <v>11.6</v>
      </c>
      <c r="AV5">
        <v>3.6</v>
      </c>
      <c r="AW5">
        <v>15.2</v>
      </c>
      <c r="AY5" s="13">
        <v>42529</v>
      </c>
      <c r="AZ5" s="28">
        <v>3</v>
      </c>
      <c r="BA5" t="s">
        <v>76</v>
      </c>
      <c r="BB5" t="s">
        <v>386</v>
      </c>
      <c r="BC5">
        <v>6.3</v>
      </c>
      <c r="BD5">
        <v>2.4</v>
      </c>
      <c r="BE5">
        <v>8.6999999999999993</v>
      </c>
      <c r="BG5" s="22">
        <v>42543</v>
      </c>
      <c r="BH5" s="42">
        <v>3</v>
      </c>
      <c r="BI5" s="44" t="s">
        <v>76</v>
      </c>
      <c r="BJ5" t="s">
        <v>313</v>
      </c>
      <c r="BK5">
        <v>27.7</v>
      </c>
      <c r="BL5">
        <v>3.2</v>
      </c>
      <c r="BM5">
        <v>30.9</v>
      </c>
    </row>
    <row r="6" spans="1:65" x14ac:dyDescent="0.25">
      <c r="A6" t="s">
        <v>127</v>
      </c>
      <c r="C6" t="s">
        <v>95</v>
      </c>
      <c r="D6" s="17">
        <v>7</v>
      </c>
      <c r="E6" t="s">
        <v>51</v>
      </c>
      <c r="F6">
        <v>23</v>
      </c>
      <c r="G6">
        <v>12.8</v>
      </c>
      <c r="H6">
        <v>2</v>
      </c>
      <c r="I6">
        <v>14.8</v>
      </c>
      <c r="K6" t="s">
        <v>151</v>
      </c>
      <c r="L6" s="17">
        <v>7</v>
      </c>
      <c r="M6" t="s">
        <v>51</v>
      </c>
      <c r="N6">
        <v>39</v>
      </c>
      <c r="O6">
        <v>9.3000000000000007</v>
      </c>
      <c r="P6">
        <v>3.3</v>
      </c>
      <c r="Q6">
        <v>12.6</v>
      </c>
      <c r="S6" t="s">
        <v>180</v>
      </c>
      <c r="T6" s="21">
        <v>7</v>
      </c>
      <c r="U6" t="s">
        <v>51</v>
      </c>
      <c r="V6">
        <v>99</v>
      </c>
      <c r="W6">
        <v>11.1</v>
      </c>
      <c r="X6">
        <v>2.9</v>
      </c>
      <c r="Y6">
        <v>14</v>
      </c>
      <c r="AA6" t="s">
        <v>128</v>
      </c>
      <c r="AB6" s="21">
        <v>7</v>
      </c>
      <c r="AC6" t="s">
        <v>51</v>
      </c>
      <c r="AD6">
        <v>3</v>
      </c>
      <c r="AE6">
        <v>13.1</v>
      </c>
      <c r="AF6">
        <v>3.3</v>
      </c>
      <c r="AG6">
        <v>16.399999999999999</v>
      </c>
      <c r="AH6" s="16"/>
      <c r="AI6" s="13">
        <v>42503</v>
      </c>
      <c r="AJ6" s="21">
        <v>7</v>
      </c>
      <c r="AK6" t="s">
        <v>51</v>
      </c>
      <c r="AL6">
        <v>3</v>
      </c>
      <c r="AM6">
        <v>10.199999999999999</v>
      </c>
      <c r="AN6">
        <v>2.4</v>
      </c>
      <c r="AO6">
        <v>12.6</v>
      </c>
      <c r="AQ6" s="22">
        <v>42515</v>
      </c>
      <c r="AR6" s="21">
        <v>7</v>
      </c>
      <c r="AS6" t="s">
        <v>51</v>
      </c>
      <c r="AT6" t="s">
        <v>252</v>
      </c>
      <c r="AU6">
        <v>10.6</v>
      </c>
      <c r="AV6">
        <v>2.1</v>
      </c>
      <c r="AW6">
        <v>12.7</v>
      </c>
      <c r="AY6" s="13">
        <v>42529</v>
      </c>
      <c r="AZ6" s="28">
        <v>7</v>
      </c>
      <c r="BA6" t="s">
        <v>51</v>
      </c>
      <c r="BB6" t="s">
        <v>387</v>
      </c>
      <c r="BC6">
        <v>4.9000000000000004</v>
      </c>
      <c r="BD6">
        <v>3.3</v>
      </c>
      <c r="BE6">
        <v>8.1999999999999993</v>
      </c>
      <c r="BG6" s="22">
        <v>42543</v>
      </c>
      <c r="BH6" s="42">
        <v>7</v>
      </c>
      <c r="BI6" s="44" t="s">
        <v>51</v>
      </c>
      <c r="BJ6" t="s">
        <v>314</v>
      </c>
      <c r="BK6">
        <v>10.3</v>
      </c>
      <c r="BL6">
        <v>1.8</v>
      </c>
      <c r="BM6">
        <v>12.1</v>
      </c>
    </row>
    <row r="7" spans="1:65" x14ac:dyDescent="0.25">
      <c r="A7" t="s">
        <v>127</v>
      </c>
      <c r="C7" t="s">
        <v>95</v>
      </c>
      <c r="D7" s="17">
        <v>7</v>
      </c>
      <c r="E7" t="s">
        <v>52</v>
      </c>
      <c r="F7">
        <v>24</v>
      </c>
      <c r="G7">
        <v>4.4000000000000004</v>
      </c>
      <c r="H7">
        <v>3.8</v>
      </c>
      <c r="I7">
        <v>8.1999999999999993</v>
      </c>
      <c r="K7" t="s">
        <v>151</v>
      </c>
      <c r="L7" s="17">
        <v>7</v>
      </c>
      <c r="M7" t="s">
        <v>52</v>
      </c>
      <c r="N7">
        <v>40</v>
      </c>
      <c r="O7">
        <v>7.7</v>
      </c>
      <c r="P7">
        <v>4.3</v>
      </c>
      <c r="Q7">
        <v>12</v>
      </c>
      <c r="S7" t="s">
        <v>180</v>
      </c>
      <c r="T7" s="21">
        <v>7</v>
      </c>
      <c r="U7" t="s">
        <v>52</v>
      </c>
      <c r="V7">
        <v>100</v>
      </c>
      <c r="W7">
        <v>10.199999999999999</v>
      </c>
      <c r="X7">
        <v>2.9</v>
      </c>
      <c r="Y7">
        <v>13.1</v>
      </c>
      <c r="AA7" t="s">
        <v>128</v>
      </c>
      <c r="AB7" s="21">
        <v>7</v>
      </c>
      <c r="AC7" t="s">
        <v>52</v>
      </c>
      <c r="AD7">
        <v>4</v>
      </c>
      <c r="AE7">
        <v>5.3</v>
      </c>
      <c r="AF7">
        <v>3.4</v>
      </c>
      <c r="AG7">
        <v>8.6999999999999993</v>
      </c>
      <c r="AH7" s="16"/>
      <c r="AI7" s="13">
        <v>42503</v>
      </c>
      <c r="AJ7" s="21">
        <v>7</v>
      </c>
      <c r="AK7" t="s">
        <v>52</v>
      </c>
      <c r="AL7">
        <v>4</v>
      </c>
      <c r="AM7">
        <v>5.4</v>
      </c>
      <c r="AN7">
        <v>1.8</v>
      </c>
      <c r="AO7">
        <v>7.2</v>
      </c>
      <c r="AQ7" s="22">
        <v>42515</v>
      </c>
      <c r="AR7" s="21">
        <v>7</v>
      </c>
      <c r="AS7" t="s">
        <v>52</v>
      </c>
      <c r="AT7" t="s">
        <v>253</v>
      </c>
      <c r="AU7">
        <v>6.9</v>
      </c>
      <c r="AV7">
        <v>3.1</v>
      </c>
      <c r="AW7">
        <v>10</v>
      </c>
      <c r="AY7" s="13">
        <v>42529</v>
      </c>
      <c r="AZ7" s="28">
        <v>7</v>
      </c>
      <c r="BA7" t="s">
        <v>52</v>
      </c>
      <c r="BB7" t="s">
        <v>388</v>
      </c>
      <c r="BC7">
        <v>30.5</v>
      </c>
      <c r="BD7">
        <v>4.5</v>
      </c>
      <c r="BE7">
        <v>35</v>
      </c>
      <c r="BG7" s="22">
        <v>42543</v>
      </c>
      <c r="BH7" s="42">
        <v>7</v>
      </c>
      <c r="BI7" s="44" t="s">
        <v>52</v>
      </c>
      <c r="BJ7" t="s">
        <v>315</v>
      </c>
      <c r="BK7">
        <v>8.6999999999999993</v>
      </c>
      <c r="BL7">
        <v>2</v>
      </c>
      <c r="BM7">
        <v>10.7</v>
      </c>
    </row>
    <row r="8" spans="1:65" x14ac:dyDescent="0.25">
      <c r="A8" t="s">
        <v>127</v>
      </c>
      <c r="C8" t="s">
        <v>95</v>
      </c>
      <c r="D8" s="17">
        <v>1</v>
      </c>
      <c r="E8" t="s">
        <v>29</v>
      </c>
      <c r="F8">
        <v>25</v>
      </c>
      <c r="G8">
        <v>14.9</v>
      </c>
      <c r="H8">
        <v>45.6</v>
      </c>
      <c r="I8">
        <v>60.5</v>
      </c>
      <c r="K8" t="s">
        <v>151</v>
      </c>
      <c r="L8" s="17">
        <v>2</v>
      </c>
      <c r="M8" t="s">
        <v>77</v>
      </c>
      <c r="N8">
        <v>41</v>
      </c>
      <c r="O8">
        <v>16.100000000000001</v>
      </c>
      <c r="P8">
        <v>26.6</v>
      </c>
      <c r="Q8">
        <v>42.7</v>
      </c>
      <c r="S8" t="s">
        <v>180</v>
      </c>
      <c r="T8" s="21">
        <v>6</v>
      </c>
      <c r="U8" t="s">
        <v>27</v>
      </c>
      <c r="V8">
        <v>101</v>
      </c>
      <c r="W8">
        <v>5.4</v>
      </c>
      <c r="X8">
        <v>2.9</v>
      </c>
      <c r="Y8">
        <v>8.3000000000000007</v>
      </c>
      <c r="AA8" t="s">
        <v>128</v>
      </c>
      <c r="AB8" s="21">
        <v>6</v>
      </c>
      <c r="AC8" t="s">
        <v>27</v>
      </c>
      <c r="AD8">
        <v>5</v>
      </c>
      <c r="AE8">
        <v>13.4</v>
      </c>
      <c r="AF8">
        <v>2.2000000000000002</v>
      </c>
      <c r="AG8">
        <v>15.6</v>
      </c>
      <c r="AH8" s="16"/>
      <c r="AI8" s="13">
        <v>42503</v>
      </c>
      <c r="AJ8" s="21">
        <v>6</v>
      </c>
      <c r="AK8" t="s">
        <v>27</v>
      </c>
      <c r="AL8">
        <v>5</v>
      </c>
      <c r="AM8">
        <v>14.1</v>
      </c>
      <c r="AN8">
        <v>1.5</v>
      </c>
      <c r="AO8">
        <v>15.6</v>
      </c>
      <c r="AQ8" s="22">
        <v>42515</v>
      </c>
      <c r="AR8" s="21">
        <v>6</v>
      </c>
      <c r="AS8" t="s">
        <v>27</v>
      </c>
      <c r="AT8" t="s">
        <v>254</v>
      </c>
      <c r="AU8">
        <v>17.7</v>
      </c>
      <c r="AV8">
        <v>3.4</v>
      </c>
      <c r="AW8">
        <v>21.1</v>
      </c>
      <c r="AY8" s="13">
        <v>42529</v>
      </c>
      <c r="AZ8" s="28">
        <v>6</v>
      </c>
      <c r="BA8" t="s">
        <v>27</v>
      </c>
      <c r="BB8" t="s">
        <v>389</v>
      </c>
      <c r="BC8">
        <v>29.2</v>
      </c>
      <c r="BD8">
        <v>4.4000000000000004</v>
      </c>
      <c r="BE8">
        <v>33.6</v>
      </c>
      <c r="BG8" s="22">
        <v>42543</v>
      </c>
      <c r="BH8" s="42">
        <v>6</v>
      </c>
      <c r="BI8" s="44" t="s">
        <v>27</v>
      </c>
      <c r="BJ8" t="s">
        <v>316</v>
      </c>
      <c r="BK8">
        <v>40.1</v>
      </c>
      <c r="BL8">
        <v>8.8000000000000007</v>
      </c>
      <c r="BM8">
        <v>48.9</v>
      </c>
    </row>
    <row r="9" spans="1:65" x14ac:dyDescent="0.25">
      <c r="A9" t="s">
        <v>127</v>
      </c>
      <c r="C9" t="s">
        <v>95</v>
      </c>
      <c r="D9" s="17">
        <v>1</v>
      </c>
      <c r="E9" t="s">
        <v>79</v>
      </c>
      <c r="F9">
        <v>26</v>
      </c>
      <c r="G9">
        <v>5.4</v>
      </c>
      <c r="H9">
        <v>20.9</v>
      </c>
      <c r="I9">
        <v>26.3</v>
      </c>
      <c r="K9" t="s">
        <v>151</v>
      </c>
      <c r="L9" s="17">
        <v>2</v>
      </c>
      <c r="M9" t="s">
        <v>78</v>
      </c>
      <c r="N9">
        <v>42</v>
      </c>
      <c r="O9">
        <v>9.3000000000000007</v>
      </c>
      <c r="P9">
        <v>7.7</v>
      </c>
      <c r="Q9">
        <v>17</v>
      </c>
      <c r="S9" t="s">
        <v>180</v>
      </c>
      <c r="T9" s="21">
        <v>6</v>
      </c>
      <c r="U9" t="s">
        <v>28</v>
      </c>
      <c r="V9">
        <v>102</v>
      </c>
      <c r="W9">
        <v>5.4</v>
      </c>
      <c r="X9">
        <v>3.2</v>
      </c>
      <c r="Y9">
        <v>8.6</v>
      </c>
      <c r="AA9" t="s">
        <v>128</v>
      </c>
      <c r="AB9" s="21">
        <v>6</v>
      </c>
      <c r="AC9" t="s">
        <v>28</v>
      </c>
      <c r="AD9">
        <v>6</v>
      </c>
      <c r="AE9">
        <v>3.6</v>
      </c>
      <c r="AF9">
        <v>2.6</v>
      </c>
      <c r="AG9">
        <v>6.2</v>
      </c>
      <c r="AH9" s="16"/>
      <c r="AI9" s="13">
        <v>42503</v>
      </c>
      <c r="AJ9" s="21">
        <v>6</v>
      </c>
      <c r="AK9" t="s">
        <v>28</v>
      </c>
      <c r="AL9">
        <v>6</v>
      </c>
      <c r="AM9">
        <v>7.5</v>
      </c>
      <c r="AN9">
        <v>2.1</v>
      </c>
      <c r="AO9">
        <v>9.6</v>
      </c>
      <c r="AQ9" s="22">
        <v>42515</v>
      </c>
      <c r="AR9" s="21">
        <v>6</v>
      </c>
      <c r="AS9" t="s">
        <v>28</v>
      </c>
      <c r="AT9" t="s">
        <v>255</v>
      </c>
      <c r="AU9">
        <v>5.2</v>
      </c>
      <c r="AV9">
        <v>3</v>
      </c>
      <c r="AW9">
        <v>8.1999999999999993</v>
      </c>
      <c r="AY9" s="13">
        <v>42529</v>
      </c>
      <c r="AZ9" s="28">
        <v>6</v>
      </c>
      <c r="BA9" t="s">
        <v>28</v>
      </c>
      <c r="BB9" t="s">
        <v>390</v>
      </c>
      <c r="BC9">
        <v>6.8</v>
      </c>
      <c r="BD9">
        <v>3</v>
      </c>
      <c r="BE9">
        <v>9.8000000000000007</v>
      </c>
      <c r="BG9" s="22">
        <v>42543</v>
      </c>
      <c r="BH9" s="42">
        <v>6</v>
      </c>
      <c r="BI9" s="44" t="s">
        <v>28</v>
      </c>
      <c r="BJ9" t="s">
        <v>317</v>
      </c>
      <c r="BK9">
        <v>21.5</v>
      </c>
      <c r="BL9">
        <v>5.6</v>
      </c>
      <c r="BM9">
        <v>27.1</v>
      </c>
    </row>
    <row r="10" spans="1:65" x14ac:dyDescent="0.25">
      <c r="A10" t="s">
        <v>127</v>
      </c>
      <c r="C10" t="s">
        <v>95</v>
      </c>
      <c r="D10" s="17">
        <v>3</v>
      </c>
      <c r="E10" t="s">
        <v>80</v>
      </c>
      <c r="F10">
        <v>27</v>
      </c>
      <c r="G10">
        <v>20.5</v>
      </c>
      <c r="H10">
        <v>21.4</v>
      </c>
      <c r="I10">
        <v>41.9</v>
      </c>
      <c r="K10" t="s">
        <v>151</v>
      </c>
      <c r="L10" s="17">
        <v>1</v>
      </c>
      <c r="M10" t="s">
        <v>29</v>
      </c>
      <c r="N10">
        <v>43</v>
      </c>
      <c r="O10">
        <v>33.6</v>
      </c>
      <c r="P10">
        <v>15.7</v>
      </c>
      <c r="Q10">
        <v>49.3</v>
      </c>
      <c r="S10" t="s">
        <v>180</v>
      </c>
      <c r="T10" s="21">
        <v>2</v>
      </c>
      <c r="U10" t="s">
        <v>77</v>
      </c>
      <c r="V10">
        <v>103</v>
      </c>
      <c r="W10">
        <v>29</v>
      </c>
      <c r="X10">
        <v>8.9</v>
      </c>
      <c r="Y10">
        <v>37.9</v>
      </c>
      <c r="AA10" t="s">
        <v>128</v>
      </c>
      <c r="AB10" s="21">
        <v>2</v>
      </c>
      <c r="AC10" t="s">
        <v>77</v>
      </c>
      <c r="AD10">
        <v>7</v>
      </c>
      <c r="AE10">
        <v>36.6</v>
      </c>
      <c r="AF10">
        <v>3.3</v>
      </c>
      <c r="AG10">
        <v>39.9</v>
      </c>
      <c r="AH10" s="16"/>
      <c r="AI10" s="13">
        <v>42503</v>
      </c>
      <c r="AJ10" s="21">
        <v>2</v>
      </c>
      <c r="AK10" t="s">
        <v>77</v>
      </c>
      <c r="AL10">
        <v>7</v>
      </c>
      <c r="AM10">
        <v>45.4</v>
      </c>
      <c r="AN10">
        <v>2</v>
      </c>
      <c r="AO10">
        <v>47.4</v>
      </c>
      <c r="AQ10" s="22">
        <v>42515</v>
      </c>
      <c r="AR10" s="21">
        <v>2</v>
      </c>
      <c r="AS10" t="s">
        <v>77</v>
      </c>
      <c r="AT10" t="s">
        <v>256</v>
      </c>
      <c r="AU10">
        <v>24.7</v>
      </c>
      <c r="AV10">
        <v>3.5</v>
      </c>
      <c r="AW10">
        <v>28.2</v>
      </c>
      <c r="AY10" s="13">
        <v>42529</v>
      </c>
      <c r="AZ10" s="28">
        <v>2</v>
      </c>
      <c r="BA10" t="s">
        <v>77</v>
      </c>
      <c r="BB10" t="s">
        <v>391</v>
      </c>
      <c r="BC10">
        <v>12.1</v>
      </c>
      <c r="BD10">
        <v>2.6</v>
      </c>
      <c r="BE10">
        <v>14.7</v>
      </c>
      <c r="BG10" s="22">
        <v>42543</v>
      </c>
      <c r="BH10" s="42">
        <v>2</v>
      </c>
      <c r="BI10" s="44" t="s">
        <v>77</v>
      </c>
      <c r="BJ10" t="s">
        <v>192</v>
      </c>
      <c r="BK10">
        <v>12.4</v>
      </c>
      <c r="BL10">
        <v>1.1000000000000001</v>
      </c>
      <c r="BM10">
        <v>13.5</v>
      </c>
    </row>
    <row r="11" spans="1:65" x14ac:dyDescent="0.25">
      <c r="A11" t="s">
        <v>127</v>
      </c>
      <c r="C11" t="s">
        <v>95</v>
      </c>
      <c r="D11" s="17">
        <v>3</v>
      </c>
      <c r="E11" t="s">
        <v>81</v>
      </c>
      <c r="F11">
        <v>28</v>
      </c>
      <c r="G11">
        <v>6.2</v>
      </c>
      <c r="H11">
        <v>4.4000000000000004</v>
      </c>
      <c r="I11">
        <v>10.6</v>
      </c>
      <c r="K11" t="s">
        <v>151</v>
      </c>
      <c r="L11" s="17">
        <v>1</v>
      </c>
      <c r="M11" t="s">
        <v>79</v>
      </c>
      <c r="N11">
        <v>44</v>
      </c>
      <c r="O11">
        <v>15.5</v>
      </c>
      <c r="P11">
        <v>5.7</v>
      </c>
      <c r="Q11">
        <v>21.2</v>
      </c>
      <c r="S11" t="s">
        <v>180</v>
      </c>
      <c r="T11" s="21">
        <v>2</v>
      </c>
      <c r="U11" t="s">
        <v>78</v>
      </c>
      <c r="V11">
        <v>104</v>
      </c>
      <c r="W11">
        <v>14.6</v>
      </c>
      <c r="X11">
        <v>2.4</v>
      </c>
      <c r="Y11">
        <v>17</v>
      </c>
      <c r="AA11" t="s">
        <v>128</v>
      </c>
      <c r="AB11" s="21">
        <v>2</v>
      </c>
      <c r="AC11" t="s">
        <v>78</v>
      </c>
      <c r="AD11">
        <v>8</v>
      </c>
      <c r="AE11">
        <v>8.1999999999999993</v>
      </c>
      <c r="AF11">
        <v>4.0999999999999996</v>
      </c>
      <c r="AG11">
        <v>12.3</v>
      </c>
      <c r="AH11" s="16"/>
      <c r="AI11" s="13">
        <v>42503</v>
      </c>
      <c r="AJ11" s="21">
        <v>2</v>
      </c>
      <c r="AK11" t="s">
        <v>78</v>
      </c>
      <c r="AL11">
        <v>8</v>
      </c>
      <c r="AM11">
        <v>17.399999999999999</v>
      </c>
      <c r="AN11">
        <v>2.2999999999999998</v>
      </c>
      <c r="AO11">
        <v>19.7</v>
      </c>
      <c r="AQ11" s="22">
        <v>42515</v>
      </c>
      <c r="AR11" s="21">
        <v>2</v>
      </c>
      <c r="AS11" t="s">
        <v>78</v>
      </c>
      <c r="AT11" t="s">
        <v>257</v>
      </c>
      <c r="AU11">
        <v>13.1</v>
      </c>
      <c r="AV11">
        <v>3.5</v>
      </c>
      <c r="AW11">
        <v>16.600000000000001</v>
      </c>
      <c r="AY11" s="13">
        <v>42529</v>
      </c>
      <c r="AZ11" s="28">
        <v>2</v>
      </c>
      <c r="BA11" t="s">
        <v>78</v>
      </c>
      <c r="BB11" t="s">
        <v>392</v>
      </c>
      <c r="BC11">
        <v>8.6</v>
      </c>
      <c r="BD11">
        <v>3.2</v>
      </c>
      <c r="BE11">
        <v>11.8</v>
      </c>
      <c r="BG11" s="22">
        <v>42543</v>
      </c>
      <c r="BH11" s="42">
        <v>2</v>
      </c>
      <c r="BI11" s="44" t="s">
        <v>78</v>
      </c>
      <c r="BJ11" t="s">
        <v>193</v>
      </c>
      <c r="BK11">
        <v>6.4</v>
      </c>
      <c r="BL11">
        <v>3</v>
      </c>
      <c r="BM11">
        <v>9.4</v>
      </c>
    </row>
    <row r="12" spans="1:65" x14ac:dyDescent="0.25">
      <c r="A12" t="s">
        <v>127</v>
      </c>
      <c r="C12" t="s">
        <v>95</v>
      </c>
      <c r="D12" s="17">
        <v>2</v>
      </c>
      <c r="E12" t="s">
        <v>35</v>
      </c>
      <c r="F12">
        <v>29</v>
      </c>
      <c r="G12">
        <v>20.5</v>
      </c>
      <c r="H12">
        <v>67.3</v>
      </c>
      <c r="I12">
        <v>87.8</v>
      </c>
      <c r="K12" t="s">
        <v>151</v>
      </c>
      <c r="L12" s="17">
        <v>5</v>
      </c>
      <c r="M12" t="s">
        <v>31</v>
      </c>
      <c r="N12">
        <v>45</v>
      </c>
      <c r="O12">
        <v>11.8</v>
      </c>
      <c r="P12">
        <v>69.3</v>
      </c>
      <c r="Q12">
        <v>81.099999999999994</v>
      </c>
      <c r="S12" t="s">
        <v>180</v>
      </c>
      <c r="T12" s="21">
        <v>1</v>
      </c>
      <c r="U12" t="s">
        <v>29</v>
      </c>
      <c r="V12">
        <v>105</v>
      </c>
      <c r="W12">
        <v>33.6</v>
      </c>
      <c r="X12">
        <v>12.2</v>
      </c>
      <c r="Y12">
        <v>45.8</v>
      </c>
      <c r="AA12" t="s">
        <v>128</v>
      </c>
      <c r="AB12" s="21">
        <v>1</v>
      </c>
      <c r="AC12" t="s">
        <v>29</v>
      </c>
      <c r="AD12">
        <v>9</v>
      </c>
      <c r="AE12">
        <v>30.8</v>
      </c>
      <c r="AF12">
        <v>3.4</v>
      </c>
      <c r="AG12">
        <v>34.200000000000003</v>
      </c>
      <c r="AH12" s="16"/>
      <c r="AI12" s="13">
        <v>42503</v>
      </c>
      <c r="AJ12" s="21">
        <v>1</v>
      </c>
      <c r="AK12" t="s">
        <v>29</v>
      </c>
      <c r="AL12">
        <v>9</v>
      </c>
      <c r="AM12">
        <v>34</v>
      </c>
      <c r="AN12">
        <v>2.8</v>
      </c>
      <c r="AO12">
        <v>36.799999999999997</v>
      </c>
      <c r="AQ12" s="22">
        <v>42515</v>
      </c>
      <c r="AR12" s="21">
        <v>1</v>
      </c>
      <c r="AS12" t="s">
        <v>29</v>
      </c>
      <c r="AT12" t="s">
        <v>258</v>
      </c>
      <c r="AU12">
        <v>27.9</v>
      </c>
      <c r="AV12">
        <v>4</v>
      </c>
      <c r="AW12">
        <v>31.9</v>
      </c>
      <c r="AY12" s="13">
        <v>42529</v>
      </c>
      <c r="AZ12" s="28">
        <v>1</v>
      </c>
      <c r="BA12" t="s">
        <v>29</v>
      </c>
      <c r="BB12" t="s">
        <v>393</v>
      </c>
      <c r="BC12">
        <v>5.7</v>
      </c>
      <c r="BD12">
        <v>2.8</v>
      </c>
      <c r="BE12">
        <v>8.5</v>
      </c>
      <c r="BG12" s="22">
        <v>42543</v>
      </c>
      <c r="BH12" s="42">
        <v>1</v>
      </c>
      <c r="BI12" s="44" t="s">
        <v>29</v>
      </c>
      <c r="BJ12" t="s">
        <v>194</v>
      </c>
      <c r="BK12">
        <v>11.3</v>
      </c>
      <c r="BL12">
        <v>4.8</v>
      </c>
      <c r="BM12">
        <v>16.100000000000001</v>
      </c>
    </row>
    <row r="13" spans="1:65" x14ac:dyDescent="0.25">
      <c r="A13" t="s">
        <v>127</v>
      </c>
      <c r="C13" t="s">
        <v>95</v>
      </c>
      <c r="D13" s="17">
        <v>2</v>
      </c>
      <c r="E13" t="s">
        <v>36</v>
      </c>
      <c r="F13">
        <v>30</v>
      </c>
      <c r="G13">
        <v>11.1</v>
      </c>
      <c r="H13">
        <v>22.8</v>
      </c>
      <c r="I13">
        <v>33.9</v>
      </c>
      <c r="K13" t="s">
        <v>151</v>
      </c>
      <c r="L13" s="17">
        <v>5</v>
      </c>
      <c r="M13" t="s">
        <v>32</v>
      </c>
      <c r="N13">
        <v>46</v>
      </c>
      <c r="O13">
        <v>7.2</v>
      </c>
      <c r="P13">
        <v>6.5</v>
      </c>
      <c r="Q13">
        <v>13.7</v>
      </c>
      <c r="S13" t="s">
        <v>180</v>
      </c>
      <c r="T13" s="21">
        <v>1</v>
      </c>
      <c r="U13" t="s">
        <v>79</v>
      </c>
      <c r="V13">
        <v>106</v>
      </c>
      <c r="W13">
        <v>22</v>
      </c>
      <c r="X13">
        <v>4.5</v>
      </c>
      <c r="Y13">
        <v>26.5</v>
      </c>
      <c r="AA13" t="s">
        <v>128</v>
      </c>
      <c r="AB13" s="21">
        <v>1</v>
      </c>
      <c r="AC13" t="s">
        <v>79</v>
      </c>
      <c r="AD13">
        <v>10</v>
      </c>
      <c r="AE13">
        <v>10.5</v>
      </c>
      <c r="AF13">
        <v>3.3</v>
      </c>
      <c r="AG13">
        <v>13.8</v>
      </c>
      <c r="AH13" s="16"/>
      <c r="AI13" s="13">
        <v>42503</v>
      </c>
      <c r="AJ13" s="21">
        <v>1</v>
      </c>
      <c r="AK13" t="s">
        <v>79</v>
      </c>
      <c r="AL13">
        <v>10</v>
      </c>
      <c r="AM13">
        <v>14</v>
      </c>
      <c r="AN13">
        <v>1.8</v>
      </c>
      <c r="AO13">
        <v>15.8</v>
      </c>
      <c r="AQ13" s="22">
        <v>42515</v>
      </c>
      <c r="AR13" s="21">
        <v>1</v>
      </c>
      <c r="AS13" t="s">
        <v>79</v>
      </c>
      <c r="AT13" t="s">
        <v>259</v>
      </c>
      <c r="AU13">
        <v>15.6</v>
      </c>
      <c r="AV13">
        <v>4.3</v>
      </c>
      <c r="AW13">
        <v>19.899999999999999</v>
      </c>
      <c r="AY13" s="13">
        <v>42529</v>
      </c>
      <c r="AZ13" s="28">
        <v>1</v>
      </c>
      <c r="BA13" t="s">
        <v>79</v>
      </c>
      <c r="BB13" t="s">
        <v>394</v>
      </c>
      <c r="BC13">
        <v>19.399999999999999</v>
      </c>
      <c r="BD13">
        <v>4.7</v>
      </c>
      <c r="BE13">
        <v>24.1</v>
      </c>
      <c r="BG13" s="22">
        <v>42543</v>
      </c>
      <c r="BH13" s="42">
        <v>1</v>
      </c>
      <c r="BI13" s="44" t="s">
        <v>79</v>
      </c>
      <c r="BJ13" t="s">
        <v>195</v>
      </c>
      <c r="BK13">
        <v>10.9</v>
      </c>
      <c r="BL13">
        <v>1.8</v>
      </c>
      <c r="BM13">
        <v>12.7</v>
      </c>
    </row>
    <row r="14" spans="1:65" x14ac:dyDescent="0.25">
      <c r="K14" t="s">
        <v>151</v>
      </c>
      <c r="L14" s="17">
        <v>3</v>
      </c>
      <c r="M14" t="s">
        <v>80</v>
      </c>
      <c r="N14">
        <v>47</v>
      </c>
      <c r="O14">
        <v>20</v>
      </c>
      <c r="P14">
        <v>4.3</v>
      </c>
      <c r="Q14">
        <v>24.3</v>
      </c>
      <c r="S14" t="s">
        <v>180</v>
      </c>
      <c r="T14" s="21">
        <v>5</v>
      </c>
      <c r="U14" t="s">
        <v>31</v>
      </c>
      <c r="V14">
        <v>107</v>
      </c>
      <c r="W14">
        <v>10.4</v>
      </c>
      <c r="X14">
        <v>55.1</v>
      </c>
      <c r="Y14">
        <v>65.5</v>
      </c>
      <c r="AA14" t="s">
        <v>128</v>
      </c>
      <c r="AB14" s="21">
        <v>5</v>
      </c>
      <c r="AC14" t="s">
        <v>31</v>
      </c>
      <c r="AD14">
        <v>11</v>
      </c>
      <c r="AE14">
        <v>29.2</v>
      </c>
      <c r="AF14">
        <v>10</v>
      </c>
      <c r="AG14">
        <v>39.200000000000003</v>
      </c>
      <c r="AH14" s="16"/>
      <c r="AI14" s="13">
        <v>42503</v>
      </c>
      <c r="AJ14" s="21">
        <v>5</v>
      </c>
      <c r="AK14" t="s">
        <v>31</v>
      </c>
      <c r="AL14">
        <v>11</v>
      </c>
      <c r="AM14">
        <v>39.5</v>
      </c>
      <c r="AN14">
        <v>5.8</v>
      </c>
      <c r="AO14">
        <v>45.3</v>
      </c>
      <c r="AQ14" s="22">
        <v>42515</v>
      </c>
      <c r="AR14" s="21">
        <v>5</v>
      </c>
      <c r="AS14" t="s">
        <v>31</v>
      </c>
      <c r="AT14" t="s">
        <v>260</v>
      </c>
      <c r="AU14">
        <v>36.299999999999997</v>
      </c>
      <c r="AV14">
        <v>7.4</v>
      </c>
      <c r="AW14">
        <v>43.7</v>
      </c>
      <c r="AY14" s="13">
        <v>42529</v>
      </c>
      <c r="AZ14" s="28">
        <v>5</v>
      </c>
      <c r="BA14" t="s">
        <v>31</v>
      </c>
      <c r="BB14" t="s">
        <v>395</v>
      </c>
      <c r="BC14">
        <v>24</v>
      </c>
      <c r="BD14">
        <v>4.4000000000000004</v>
      </c>
      <c r="BE14">
        <v>28.4</v>
      </c>
      <c r="BG14" s="22">
        <v>42543</v>
      </c>
      <c r="BH14" s="42">
        <v>5</v>
      </c>
      <c r="BI14" s="44" t="s">
        <v>31</v>
      </c>
      <c r="BJ14" t="s">
        <v>196</v>
      </c>
      <c r="BK14">
        <v>40.6</v>
      </c>
      <c r="BL14">
        <v>3.4</v>
      </c>
      <c r="BM14">
        <v>44</v>
      </c>
    </row>
    <row r="15" spans="1:65" x14ac:dyDescent="0.25">
      <c r="K15" t="s">
        <v>151</v>
      </c>
      <c r="L15" s="17">
        <v>3</v>
      </c>
      <c r="M15" t="s">
        <v>81</v>
      </c>
      <c r="N15">
        <v>48</v>
      </c>
      <c r="O15">
        <v>9.4</v>
      </c>
      <c r="P15">
        <v>2.9</v>
      </c>
      <c r="Q15">
        <v>12.3</v>
      </c>
      <c r="S15" t="s">
        <v>180</v>
      </c>
      <c r="T15" s="21">
        <v>5</v>
      </c>
      <c r="U15" t="s">
        <v>32</v>
      </c>
      <c r="V15">
        <v>108</v>
      </c>
      <c r="W15">
        <v>8</v>
      </c>
      <c r="X15">
        <v>12.5</v>
      </c>
      <c r="Y15">
        <v>20.5</v>
      </c>
      <c r="AA15" t="s">
        <v>128</v>
      </c>
      <c r="AB15" s="21">
        <v>5</v>
      </c>
      <c r="AC15" t="s">
        <v>32</v>
      </c>
      <c r="AD15">
        <v>12</v>
      </c>
      <c r="AE15">
        <v>5.9</v>
      </c>
      <c r="AF15">
        <v>2.6</v>
      </c>
      <c r="AG15">
        <v>8.5</v>
      </c>
      <c r="AH15" s="16"/>
      <c r="AI15" s="13">
        <v>42503</v>
      </c>
      <c r="AJ15" s="21">
        <v>5</v>
      </c>
      <c r="AK15" t="s">
        <v>32</v>
      </c>
      <c r="AL15">
        <v>12</v>
      </c>
      <c r="AM15">
        <v>11.4</v>
      </c>
      <c r="AN15">
        <v>2.8</v>
      </c>
      <c r="AO15">
        <v>14.2</v>
      </c>
      <c r="AQ15" s="22">
        <v>42515</v>
      </c>
      <c r="AR15" s="21">
        <v>5</v>
      </c>
      <c r="AS15" t="s">
        <v>32</v>
      </c>
      <c r="AT15" t="s">
        <v>261</v>
      </c>
      <c r="AU15">
        <v>12.2</v>
      </c>
      <c r="AV15">
        <v>2.8</v>
      </c>
      <c r="AW15">
        <v>15</v>
      </c>
      <c r="AY15" s="13">
        <v>42529</v>
      </c>
      <c r="AZ15" s="28">
        <v>5</v>
      </c>
      <c r="BA15" t="s">
        <v>32</v>
      </c>
      <c r="BB15" t="s">
        <v>396</v>
      </c>
      <c r="BC15">
        <v>16.2</v>
      </c>
      <c r="BD15">
        <v>3</v>
      </c>
      <c r="BE15">
        <v>19.2</v>
      </c>
      <c r="BG15" s="22">
        <v>42543</v>
      </c>
      <c r="BH15" s="42">
        <v>5</v>
      </c>
      <c r="BI15" s="44" t="s">
        <v>32</v>
      </c>
      <c r="BJ15" t="s">
        <v>197</v>
      </c>
      <c r="BK15">
        <v>20.3</v>
      </c>
      <c r="BL15">
        <v>4.2</v>
      </c>
      <c r="BM15">
        <v>24.5</v>
      </c>
    </row>
    <row r="16" spans="1:65" x14ac:dyDescent="0.25">
      <c r="K16" t="s">
        <v>151</v>
      </c>
      <c r="L16" s="17">
        <v>4</v>
      </c>
      <c r="M16" t="s">
        <v>33</v>
      </c>
      <c r="N16">
        <v>49</v>
      </c>
      <c r="O16">
        <v>8.6999999999999993</v>
      </c>
      <c r="P16">
        <v>66.5</v>
      </c>
      <c r="Q16">
        <v>75.2</v>
      </c>
      <c r="S16" t="s">
        <v>180</v>
      </c>
      <c r="T16" s="21">
        <v>4</v>
      </c>
      <c r="U16" t="s">
        <v>129</v>
      </c>
      <c r="V16">
        <v>109</v>
      </c>
      <c r="W16">
        <v>12.1</v>
      </c>
      <c r="X16">
        <v>82.8</v>
      </c>
      <c r="Y16">
        <v>94.9</v>
      </c>
      <c r="AA16" t="s">
        <v>128</v>
      </c>
      <c r="AB16" s="21">
        <v>4</v>
      </c>
      <c r="AC16" t="s">
        <v>129</v>
      </c>
      <c r="AD16">
        <v>13</v>
      </c>
      <c r="AE16">
        <v>42</v>
      </c>
      <c r="AF16">
        <v>50.4</v>
      </c>
      <c r="AG16">
        <v>92.4</v>
      </c>
      <c r="AH16" s="16"/>
      <c r="AI16" s="13">
        <v>42503</v>
      </c>
      <c r="AJ16" s="21">
        <v>4</v>
      </c>
      <c r="AK16" t="s">
        <v>129</v>
      </c>
      <c r="AL16">
        <v>13</v>
      </c>
      <c r="AM16">
        <v>33.6</v>
      </c>
      <c r="AN16">
        <v>4.8</v>
      </c>
      <c r="AO16">
        <v>38.4</v>
      </c>
      <c r="AQ16" s="22">
        <v>42515</v>
      </c>
      <c r="AR16" s="21">
        <v>4</v>
      </c>
      <c r="AS16" t="s">
        <v>129</v>
      </c>
      <c r="AT16" t="s">
        <v>262</v>
      </c>
      <c r="AU16">
        <v>33.6</v>
      </c>
      <c r="AV16">
        <v>8.1</v>
      </c>
      <c r="AW16">
        <v>41.7</v>
      </c>
      <c r="AY16" s="13">
        <v>42529</v>
      </c>
      <c r="AZ16" s="28">
        <v>4</v>
      </c>
      <c r="BA16" t="s">
        <v>129</v>
      </c>
      <c r="BB16" t="s">
        <v>397</v>
      </c>
      <c r="BC16">
        <v>11.1</v>
      </c>
      <c r="BD16">
        <v>9.8000000000000007</v>
      </c>
      <c r="BE16">
        <v>20.9</v>
      </c>
      <c r="BG16" s="22">
        <v>42543</v>
      </c>
      <c r="BH16" s="42">
        <v>4</v>
      </c>
      <c r="BI16" s="44" t="s">
        <v>129</v>
      </c>
      <c r="BJ16" t="s">
        <v>198</v>
      </c>
      <c r="BK16">
        <v>8.9</v>
      </c>
      <c r="BL16">
        <v>1.1000000000000001</v>
      </c>
      <c r="BM16">
        <v>10</v>
      </c>
    </row>
    <row r="17" spans="2:65" x14ac:dyDescent="0.25">
      <c r="K17" t="s">
        <v>151</v>
      </c>
      <c r="L17" s="17">
        <v>4</v>
      </c>
      <c r="M17" t="s">
        <v>34</v>
      </c>
      <c r="N17">
        <v>50</v>
      </c>
      <c r="O17">
        <v>4.4000000000000004</v>
      </c>
      <c r="P17">
        <v>10.3</v>
      </c>
      <c r="Q17">
        <v>14.7</v>
      </c>
      <c r="S17" t="s">
        <v>180</v>
      </c>
      <c r="T17" s="21">
        <v>4</v>
      </c>
      <c r="U17" t="s">
        <v>130</v>
      </c>
      <c r="V17">
        <v>110</v>
      </c>
      <c r="W17">
        <v>7.6</v>
      </c>
      <c r="X17">
        <v>14.8</v>
      </c>
      <c r="Y17">
        <v>22.4</v>
      </c>
      <c r="AA17" t="s">
        <v>128</v>
      </c>
      <c r="AB17" s="21">
        <v>4</v>
      </c>
      <c r="AC17" t="s">
        <v>130</v>
      </c>
      <c r="AD17">
        <v>14</v>
      </c>
      <c r="AE17">
        <v>8.4</v>
      </c>
      <c r="AF17">
        <v>5</v>
      </c>
      <c r="AG17">
        <v>13.4</v>
      </c>
      <c r="AH17" s="16"/>
      <c r="AI17" s="13">
        <v>42503</v>
      </c>
      <c r="AJ17" s="21">
        <v>4</v>
      </c>
      <c r="AK17" t="s">
        <v>130</v>
      </c>
      <c r="AL17">
        <v>14</v>
      </c>
      <c r="AM17">
        <v>10.8</v>
      </c>
      <c r="AN17">
        <v>2.8</v>
      </c>
      <c r="AO17">
        <v>13.6</v>
      </c>
      <c r="AQ17" s="22">
        <v>42515</v>
      </c>
      <c r="AR17" s="21">
        <v>4</v>
      </c>
      <c r="AS17" t="s">
        <v>130</v>
      </c>
      <c r="AT17" t="s">
        <v>263</v>
      </c>
      <c r="AU17">
        <v>7.5</v>
      </c>
      <c r="AV17">
        <v>3.8</v>
      </c>
      <c r="AW17">
        <v>11.3</v>
      </c>
      <c r="AY17" s="13">
        <v>42529</v>
      </c>
      <c r="AZ17" s="28">
        <v>4</v>
      </c>
      <c r="BA17" t="s">
        <v>130</v>
      </c>
      <c r="BB17" t="s">
        <v>398</v>
      </c>
      <c r="BC17">
        <v>7.2</v>
      </c>
      <c r="BD17">
        <v>3.8</v>
      </c>
      <c r="BE17">
        <v>11</v>
      </c>
      <c r="BG17" s="22">
        <v>42543</v>
      </c>
      <c r="BH17" s="42">
        <v>4</v>
      </c>
      <c r="BI17" s="44" t="s">
        <v>130</v>
      </c>
      <c r="BJ17" t="s">
        <v>199</v>
      </c>
      <c r="BK17">
        <v>5.0999999999999996</v>
      </c>
      <c r="BL17">
        <v>1.7</v>
      </c>
      <c r="BM17">
        <v>6.8</v>
      </c>
    </row>
    <row r="18" spans="2:65" x14ac:dyDescent="0.25">
      <c r="K18" t="s">
        <v>151</v>
      </c>
      <c r="L18" s="17">
        <v>2</v>
      </c>
      <c r="M18" t="s">
        <v>35</v>
      </c>
      <c r="N18">
        <v>51</v>
      </c>
      <c r="O18">
        <v>34.700000000000003</v>
      </c>
      <c r="P18">
        <v>7.7</v>
      </c>
      <c r="Q18">
        <v>42.4</v>
      </c>
      <c r="S18" t="s">
        <v>180</v>
      </c>
      <c r="T18" s="21">
        <v>7</v>
      </c>
      <c r="U18" t="s">
        <v>131</v>
      </c>
      <c r="V18">
        <v>111</v>
      </c>
      <c r="W18">
        <v>7.2</v>
      </c>
      <c r="X18">
        <v>3</v>
      </c>
      <c r="Y18">
        <v>10.199999999999999</v>
      </c>
      <c r="AA18" t="s">
        <v>128</v>
      </c>
      <c r="AB18" s="21">
        <v>7</v>
      </c>
      <c r="AC18" t="s">
        <v>131</v>
      </c>
      <c r="AD18">
        <v>15</v>
      </c>
      <c r="AE18">
        <v>9.6</v>
      </c>
      <c r="AF18">
        <v>3.1</v>
      </c>
      <c r="AG18">
        <v>12.7</v>
      </c>
      <c r="AH18" s="16"/>
      <c r="AI18" s="13">
        <v>42503</v>
      </c>
      <c r="AJ18" s="21">
        <v>7</v>
      </c>
      <c r="AK18" t="s">
        <v>131</v>
      </c>
      <c r="AL18">
        <v>15</v>
      </c>
      <c r="AM18">
        <v>9.9</v>
      </c>
      <c r="AN18">
        <v>2.2000000000000002</v>
      </c>
      <c r="AO18">
        <v>12.1</v>
      </c>
      <c r="AQ18" s="22">
        <v>42515</v>
      </c>
      <c r="AR18" s="21">
        <v>7</v>
      </c>
      <c r="AS18" t="s">
        <v>131</v>
      </c>
      <c r="AT18" t="s">
        <v>264</v>
      </c>
      <c r="AU18">
        <v>6.6</v>
      </c>
      <c r="AV18">
        <v>2</v>
      </c>
      <c r="AW18">
        <v>8.6</v>
      </c>
      <c r="AY18" s="13">
        <v>42529</v>
      </c>
      <c r="AZ18" s="28">
        <v>7</v>
      </c>
      <c r="BA18" t="s">
        <v>131</v>
      </c>
      <c r="BB18" t="s">
        <v>399</v>
      </c>
      <c r="BC18">
        <v>5.7</v>
      </c>
      <c r="BD18">
        <v>3.2</v>
      </c>
      <c r="BE18">
        <v>8.9</v>
      </c>
      <c r="BG18" s="22">
        <v>42543</v>
      </c>
      <c r="BH18" s="42">
        <v>7</v>
      </c>
      <c r="BI18" s="44" t="s">
        <v>131</v>
      </c>
      <c r="BJ18" t="s">
        <v>200</v>
      </c>
      <c r="BK18">
        <v>9.4</v>
      </c>
      <c r="BL18">
        <v>2</v>
      </c>
      <c r="BM18">
        <v>11.4</v>
      </c>
    </row>
    <row r="19" spans="2:65" x14ac:dyDescent="0.25">
      <c r="K19" t="s">
        <v>151</v>
      </c>
      <c r="L19" s="17">
        <v>2</v>
      </c>
      <c r="M19" t="s">
        <v>36</v>
      </c>
      <c r="N19">
        <v>52</v>
      </c>
      <c r="O19">
        <v>14.2</v>
      </c>
      <c r="P19">
        <v>2.7</v>
      </c>
      <c r="Q19">
        <v>16.899999999999999</v>
      </c>
      <c r="S19" t="s">
        <v>180</v>
      </c>
      <c r="T19" s="21">
        <v>7</v>
      </c>
      <c r="U19" t="s">
        <v>132</v>
      </c>
      <c r="V19">
        <v>112</v>
      </c>
      <c r="W19">
        <v>6.3</v>
      </c>
      <c r="X19">
        <v>3.2</v>
      </c>
      <c r="Y19">
        <v>9.5</v>
      </c>
      <c r="AA19" t="s">
        <v>128</v>
      </c>
      <c r="AB19" s="21">
        <v>7</v>
      </c>
      <c r="AC19" t="s">
        <v>132</v>
      </c>
      <c r="AD19">
        <v>16</v>
      </c>
      <c r="AE19">
        <v>4.5</v>
      </c>
      <c r="AF19">
        <v>2.1</v>
      </c>
      <c r="AG19">
        <v>6.6</v>
      </c>
      <c r="AH19" s="16"/>
      <c r="AI19" s="13">
        <v>42503</v>
      </c>
      <c r="AJ19" s="21">
        <v>7</v>
      </c>
      <c r="AK19" t="s">
        <v>132</v>
      </c>
      <c r="AL19">
        <v>16</v>
      </c>
      <c r="AM19">
        <v>7.9</v>
      </c>
      <c r="AN19">
        <v>2</v>
      </c>
      <c r="AO19">
        <v>9.9</v>
      </c>
      <c r="AQ19" s="22">
        <v>42515</v>
      </c>
      <c r="AR19" s="21">
        <v>7</v>
      </c>
      <c r="AS19" t="s">
        <v>132</v>
      </c>
      <c r="AT19" t="s">
        <v>265</v>
      </c>
      <c r="AU19">
        <v>5.6</v>
      </c>
      <c r="AV19">
        <v>1.5</v>
      </c>
      <c r="AW19">
        <v>7.1</v>
      </c>
      <c r="AY19" s="13">
        <v>42529</v>
      </c>
      <c r="AZ19" s="28">
        <v>7</v>
      </c>
      <c r="BA19" t="s">
        <v>132</v>
      </c>
      <c r="BB19" t="s">
        <v>400</v>
      </c>
      <c r="BC19">
        <v>5.5</v>
      </c>
      <c r="BD19">
        <v>3.5</v>
      </c>
      <c r="BE19">
        <v>9</v>
      </c>
      <c r="BG19" s="22">
        <v>42543</v>
      </c>
      <c r="BH19" s="42">
        <v>7</v>
      </c>
      <c r="BI19" s="44" t="s">
        <v>132</v>
      </c>
      <c r="BJ19" t="s">
        <v>201</v>
      </c>
      <c r="BK19">
        <v>3.7</v>
      </c>
      <c r="BL19">
        <v>1.6</v>
      </c>
      <c r="BM19">
        <v>5.3</v>
      </c>
    </row>
    <row r="20" spans="2:65" x14ac:dyDescent="0.25">
      <c r="K20" t="s">
        <v>151</v>
      </c>
      <c r="L20" s="17">
        <v>1</v>
      </c>
      <c r="M20" t="s">
        <v>53</v>
      </c>
      <c r="N20">
        <v>53</v>
      </c>
      <c r="O20">
        <v>11</v>
      </c>
      <c r="P20">
        <v>21.8</v>
      </c>
      <c r="Q20">
        <v>32.799999999999997</v>
      </c>
      <c r="S20" t="s">
        <v>180</v>
      </c>
      <c r="T20" s="21">
        <v>3</v>
      </c>
      <c r="U20" t="s">
        <v>80</v>
      </c>
      <c r="V20">
        <v>113</v>
      </c>
      <c r="W20">
        <v>20.100000000000001</v>
      </c>
      <c r="X20">
        <v>3.9</v>
      </c>
      <c r="Y20">
        <v>24</v>
      </c>
      <c r="AA20" t="s">
        <v>128</v>
      </c>
      <c r="AB20" s="21">
        <v>3</v>
      </c>
      <c r="AC20" t="s">
        <v>80</v>
      </c>
      <c r="AD20">
        <v>17</v>
      </c>
      <c r="AE20">
        <v>23.5</v>
      </c>
      <c r="AF20">
        <v>1.9</v>
      </c>
      <c r="AG20">
        <v>25.4</v>
      </c>
      <c r="AH20" s="16"/>
      <c r="AI20" s="13">
        <v>42503</v>
      </c>
      <c r="AJ20" s="21">
        <v>3</v>
      </c>
      <c r="AK20" t="s">
        <v>80</v>
      </c>
      <c r="AL20">
        <v>17</v>
      </c>
      <c r="AM20">
        <v>25.6</v>
      </c>
      <c r="AN20">
        <v>1.6</v>
      </c>
      <c r="AO20">
        <v>27.2</v>
      </c>
      <c r="AQ20" s="22">
        <v>42515</v>
      </c>
      <c r="AR20" s="21">
        <v>3</v>
      </c>
      <c r="AS20" t="s">
        <v>80</v>
      </c>
      <c r="AT20" t="s">
        <v>266</v>
      </c>
      <c r="AU20">
        <v>14.1</v>
      </c>
      <c r="AV20">
        <v>3</v>
      </c>
      <c r="AW20">
        <v>17.100000000000001</v>
      </c>
      <c r="AY20" s="13">
        <v>42529</v>
      </c>
      <c r="AZ20" s="28">
        <v>3</v>
      </c>
      <c r="BA20" t="s">
        <v>80</v>
      </c>
      <c r="BB20" t="s">
        <v>401</v>
      </c>
      <c r="BC20">
        <v>34</v>
      </c>
      <c r="BD20">
        <v>4.2</v>
      </c>
      <c r="BE20">
        <v>38.200000000000003</v>
      </c>
      <c r="BG20" s="22">
        <v>42543</v>
      </c>
      <c r="BH20" s="42">
        <v>3</v>
      </c>
      <c r="BI20" s="44" t="s">
        <v>80</v>
      </c>
      <c r="BJ20" t="s">
        <v>202</v>
      </c>
      <c r="BK20">
        <v>30.3</v>
      </c>
      <c r="BL20">
        <v>2.1</v>
      </c>
      <c r="BM20">
        <v>32.4</v>
      </c>
    </row>
    <row r="21" spans="2:65" x14ac:dyDescent="0.25">
      <c r="K21" t="s">
        <v>151</v>
      </c>
      <c r="L21" s="17">
        <v>1</v>
      </c>
      <c r="M21" t="s">
        <v>54</v>
      </c>
      <c r="N21">
        <v>54</v>
      </c>
      <c r="O21">
        <v>8.6</v>
      </c>
      <c r="P21">
        <v>3.5</v>
      </c>
      <c r="Q21">
        <v>12.1</v>
      </c>
      <c r="S21" t="s">
        <v>180</v>
      </c>
      <c r="T21" s="21">
        <v>3</v>
      </c>
      <c r="U21" t="s">
        <v>81</v>
      </c>
      <c r="V21">
        <v>114</v>
      </c>
      <c r="W21">
        <v>14.8</v>
      </c>
      <c r="X21">
        <v>3.5</v>
      </c>
      <c r="Y21">
        <v>18.3</v>
      </c>
      <c r="AA21" t="s">
        <v>128</v>
      </c>
      <c r="AB21" s="21">
        <v>3</v>
      </c>
      <c r="AC21" t="s">
        <v>81</v>
      </c>
      <c r="AD21">
        <v>18</v>
      </c>
      <c r="AE21">
        <v>5.9</v>
      </c>
      <c r="AF21">
        <v>2.1</v>
      </c>
      <c r="AG21">
        <v>8</v>
      </c>
      <c r="AH21" s="16"/>
      <c r="AI21" s="13">
        <v>42503</v>
      </c>
      <c r="AJ21" s="21">
        <v>3</v>
      </c>
      <c r="AK21" t="s">
        <v>81</v>
      </c>
      <c r="AL21">
        <v>18</v>
      </c>
      <c r="AM21">
        <v>10.6</v>
      </c>
      <c r="AN21">
        <v>1.2</v>
      </c>
      <c r="AO21">
        <v>11.8</v>
      </c>
      <c r="AQ21" s="22">
        <v>42515</v>
      </c>
      <c r="AR21" s="21">
        <v>3</v>
      </c>
      <c r="AS21" t="s">
        <v>81</v>
      </c>
      <c r="AT21" t="s">
        <v>267</v>
      </c>
      <c r="AU21">
        <v>13</v>
      </c>
      <c r="AV21">
        <v>1.9</v>
      </c>
      <c r="AW21">
        <v>14.9</v>
      </c>
      <c r="AY21" s="13">
        <v>42529</v>
      </c>
      <c r="AZ21" s="28">
        <v>3</v>
      </c>
      <c r="BA21" t="s">
        <v>81</v>
      </c>
      <c r="BB21" t="s">
        <v>402</v>
      </c>
      <c r="BC21">
        <v>10.9</v>
      </c>
      <c r="BD21">
        <v>3.8</v>
      </c>
      <c r="BE21">
        <v>14.7</v>
      </c>
      <c r="BG21" s="22">
        <v>42543</v>
      </c>
      <c r="BH21" s="42">
        <v>3</v>
      </c>
      <c r="BI21" s="44" t="s">
        <v>81</v>
      </c>
      <c r="BJ21" t="s">
        <v>203</v>
      </c>
      <c r="BK21">
        <v>12.8</v>
      </c>
      <c r="BL21">
        <v>2.1</v>
      </c>
      <c r="BM21">
        <v>14.9</v>
      </c>
    </row>
    <row r="22" spans="2:65" x14ac:dyDescent="0.25">
      <c r="S22" t="s">
        <v>180</v>
      </c>
      <c r="T22" s="21">
        <v>5</v>
      </c>
      <c r="U22" t="s">
        <v>133</v>
      </c>
      <c r="V22">
        <v>115</v>
      </c>
      <c r="W22">
        <v>6.4</v>
      </c>
      <c r="X22">
        <v>22.5</v>
      </c>
      <c r="Y22">
        <v>28.9</v>
      </c>
      <c r="AA22" t="s">
        <v>128</v>
      </c>
      <c r="AB22" s="21">
        <v>5</v>
      </c>
      <c r="AC22" t="s">
        <v>133</v>
      </c>
      <c r="AD22">
        <v>19</v>
      </c>
      <c r="AE22">
        <v>24.5</v>
      </c>
      <c r="AF22">
        <v>15.1</v>
      </c>
      <c r="AG22">
        <v>39.6</v>
      </c>
      <c r="AH22" s="16"/>
      <c r="AI22" s="13">
        <v>42503</v>
      </c>
      <c r="AJ22" s="21">
        <v>5</v>
      </c>
      <c r="AK22" t="s">
        <v>133</v>
      </c>
      <c r="AL22">
        <v>19</v>
      </c>
      <c r="AM22">
        <v>32.700000000000003</v>
      </c>
      <c r="AN22">
        <v>6.3</v>
      </c>
      <c r="AO22">
        <v>39</v>
      </c>
      <c r="AQ22" s="22">
        <v>42515</v>
      </c>
      <c r="AR22" s="21">
        <v>5</v>
      </c>
      <c r="AS22" t="s">
        <v>133</v>
      </c>
      <c r="AT22" t="s">
        <v>268</v>
      </c>
      <c r="AU22">
        <v>31.3</v>
      </c>
      <c r="AV22">
        <v>11.2</v>
      </c>
      <c r="AW22">
        <v>42.5</v>
      </c>
      <c r="AY22" s="13">
        <v>42529</v>
      </c>
      <c r="AZ22" s="28">
        <v>5</v>
      </c>
      <c r="BA22" t="s">
        <v>133</v>
      </c>
      <c r="BB22" t="s">
        <v>403</v>
      </c>
      <c r="BC22">
        <v>9.5</v>
      </c>
      <c r="BD22">
        <v>15.6</v>
      </c>
      <c r="BE22">
        <v>25.1</v>
      </c>
      <c r="BG22" s="22">
        <v>42543</v>
      </c>
      <c r="BH22" s="42">
        <v>5</v>
      </c>
      <c r="BI22" s="44" t="s">
        <v>133</v>
      </c>
      <c r="BJ22" t="s">
        <v>204</v>
      </c>
      <c r="BK22">
        <v>15.6</v>
      </c>
      <c r="BL22">
        <v>7.4</v>
      </c>
      <c r="BM22">
        <v>23</v>
      </c>
    </row>
    <row r="23" spans="2:65" x14ac:dyDescent="0.25">
      <c r="S23" t="s">
        <v>180</v>
      </c>
      <c r="T23" s="21">
        <v>5</v>
      </c>
      <c r="U23" t="s">
        <v>134</v>
      </c>
      <c r="V23">
        <v>116</v>
      </c>
      <c r="W23">
        <v>6</v>
      </c>
      <c r="X23">
        <v>2.8</v>
      </c>
      <c r="Y23">
        <v>8.8000000000000007</v>
      </c>
      <c r="AA23" t="s">
        <v>128</v>
      </c>
      <c r="AB23" s="21">
        <v>5</v>
      </c>
      <c r="AC23" t="s">
        <v>134</v>
      </c>
      <c r="AD23">
        <v>20</v>
      </c>
      <c r="AE23">
        <v>4.4000000000000004</v>
      </c>
      <c r="AF23">
        <v>1.9</v>
      </c>
      <c r="AG23">
        <v>6.3</v>
      </c>
      <c r="AH23" s="16"/>
      <c r="AI23" s="13">
        <v>42503</v>
      </c>
      <c r="AJ23" s="21">
        <v>5</v>
      </c>
      <c r="AK23" t="s">
        <v>134</v>
      </c>
      <c r="AL23">
        <v>20</v>
      </c>
      <c r="AM23">
        <v>7</v>
      </c>
      <c r="AN23">
        <v>1.3</v>
      </c>
      <c r="AO23">
        <v>8.3000000000000007</v>
      </c>
      <c r="AQ23" s="22">
        <v>42515</v>
      </c>
      <c r="AR23" s="21">
        <v>5</v>
      </c>
      <c r="AS23" t="s">
        <v>134</v>
      </c>
      <c r="AT23" t="s">
        <v>269</v>
      </c>
      <c r="AU23">
        <v>7</v>
      </c>
      <c r="AV23">
        <v>3.4</v>
      </c>
      <c r="AW23">
        <v>10.4</v>
      </c>
      <c r="AY23" s="13">
        <v>42529</v>
      </c>
      <c r="AZ23" s="28">
        <v>5</v>
      </c>
      <c r="BA23" t="s">
        <v>134</v>
      </c>
      <c r="BB23" t="s">
        <v>404</v>
      </c>
      <c r="BC23">
        <v>5.6</v>
      </c>
      <c r="BD23">
        <v>3.3</v>
      </c>
      <c r="BE23">
        <v>8.9</v>
      </c>
      <c r="BG23" s="22">
        <v>42543</v>
      </c>
      <c r="BH23" s="42">
        <v>5</v>
      </c>
      <c r="BI23" s="44" t="s">
        <v>134</v>
      </c>
      <c r="BJ23" t="s">
        <v>205</v>
      </c>
      <c r="BK23">
        <v>7.9</v>
      </c>
      <c r="BL23">
        <v>0.9</v>
      </c>
      <c r="BM23">
        <v>8.8000000000000007</v>
      </c>
    </row>
    <row r="24" spans="2:65" x14ac:dyDescent="0.25">
      <c r="S24" t="s">
        <v>180</v>
      </c>
      <c r="T24" s="21">
        <v>4</v>
      </c>
      <c r="U24" t="s">
        <v>33</v>
      </c>
      <c r="V24">
        <v>117</v>
      </c>
      <c r="W24">
        <v>8.9</v>
      </c>
      <c r="X24">
        <v>50.6</v>
      </c>
      <c r="Y24">
        <v>59.5</v>
      </c>
      <c r="AA24" t="s">
        <v>128</v>
      </c>
      <c r="AB24" s="21">
        <v>4</v>
      </c>
      <c r="AC24" t="s">
        <v>33</v>
      </c>
      <c r="AD24">
        <v>21</v>
      </c>
      <c r="AE24">
        <v>34.700000000000003</v>
      </c>
      <c r="AF24">
        <v>22.6</v>
      </c>
      <c r="AG24">
        <v>57.3</v>
      </c>
      <c r="AH24" s="16"/>
      <c r="AI24" s="13">
        <v>42503</v>
      </c>
      <c r="AJ24" s="21">
        <v>4</v>
      </c>
      <c r="AK24" t="s">
        <v>33</v>
      </c>
      <c r="AL24">
        <v>21</v>
      </c>
      <c r="AM24">
        <v>39.299999999999997</v>
      </c>
      <c r="AN24">
        <v>5.8</v>
      </c>
      <c r="AO24">
        <v>45.1</v>
      </c>
      <c r="AQ24" s="22">
        <v>42515</v>
      </c>
      <c r="AR24" s="21">
        <v>4</v>
      </c>
      <c r="AS24" t="s">
        <v>33</v>
      </c>
      <c r="AT24" t="s">
        <v>270</v>
      </c>
      <c r="AU24">
        <v>57</v>
      </c>
      <c r="AV24">
        <v>11.2</v>
      </c>
      <c r="AW24">
        <v>68.2</v>
      </c>
      <c r="AY24" s="13">
        <v>42529</v>
      </c>
      <c r="AZ24" s="28">
        <v>4</v>
      </c>
      <c r="BA24" t="s">
        <v>33</v>
      </c>
      <c r="BB24" t="s">
        <v>405</v>
      </c>
      <c r="BC24">
        <v>34.1</v>
      </c>
      <c r="BD24">
        <v>5.6</v>
      </c>
      <c r="BE24">
        <v>39.700000000000003</v>
      </c>
      <c r="BG24" s="22">
        <v>42543</v>
      </c>
      <c r="BH24" s="42">
        <v>4</v>
      </c>
      <c r="BI24" s="45" t="s">
        <v>33</v>
      </c>
      <c r="BJ24" t="s">
        <v>206</v>
      </c>
      <c r="BK24">
        <v>92.5</v>
      </c>
      <c r="BL24">
        <v>32.200000000000003</v>
      </c>
      <c r="BM24">
        <v>124.7</v>
      </c>
    </row>
    <row r="25" spans="2:65" x14ac:dyDescent="0.25">
      <c r="S25" t="s">
        <v>180</v>
      </c>
      <c r="T25" s="21">
        <v>4</v>
      </c>
      <c r="U25" t="s">
        <v>34</v>
      </c>
      <c r="V25">
        <v>118</v>
      </c>
      <c r="W25">
        <v>5.3</v>
      </c>
      <c r="X25">
        <v>9</v>
      </c>
      <c r="Y25">
        <v>14.3</v>
      </c>
      <c r="AA25" t="s">
        <v>128</v>
      </c>
      <c r="AB25" s="21">
        <v>4</v>
      </c>
      <c r="AC25" t="s">
        <v>34</v>
      </c>
      <c r="AD25">
        <v>22</v>
      </c>
      <c r="AE25">
        <v>3.9</v>
      </c>
      <c r="AF25">
        <v>3.3</v>
      </c>
      <c r="AG25">
        <v>7.2</v>
      </c>
      <c r="AH25" s="16"/>
      <c r="AI25" s="13">
        <v>42503</v>
      </c>
      <c r="AJ25" s="21">
        <v>4</v>
      </c>
      <c r="AK25" t="s">
        <v>34</v>
      </c>
      <c r="AL25">
        <v>22</v>
      </c>
      <c r="AM25">
        <v>9.6</v>
      </c>
      <c r="AN25">
        <v>2.5</v>
      </c>
      <c r="AO25">
        <v>12.1</v>
      </c>
      <c r="AQ25" s="22">
        <v>42515</v>
      </c>
      <c r="AR25" s="21">
        <v>4</v>
      </c>
      <c r="AS25" t="s">
        <v>34</v>
      </c>
      <c r="AT25" t="s">
        <v>271</v>
      </c>
      <c r="AU25">
        <v>7</v>
      </c>
      <c r="AV25">
        <v>2.7</v>
      </c>
      <c r="AW25">
        <v>9.6999999999999993</v>
      </c>
      <c r="AY25" s="13">
        <v>42529</v>
      </c>
      <c r="AZ25" s="28">
        <v>4</v>
      </c>
      <c r="BA25" t="s">
        <v>34</v>
      </c>
      <c r="BB25" t="s">
        <v>406</v>
      </c>
      <c r="BC25">
        <v>7.9</v>
      </c>
      <c r="BD25">
        <v>3.3</v>
      </c>
      <c r="BE25">
        <v>11.2</v>
      </c>
      <c r="BG25" s="22">
        <v>42543</v>
      </c>
      <c r="BH25" s="42">
        <v>4</v>
      </c>
      <c r="BI25" s="45" t="s">
        <v>34</v>
      </c>
      <c r="BJ25" t="s">
        <v>207</v>
      </c>
      <c r="BK25">
        <v>38.299999999999997</v>
      </c>
      <c r="BL25">
        <v>9.3000000000000007</v>
      </c>
      <c r="BM25">
        <v>47.6</v>
      </c>
    </row>
    <row r="26" spans="2:65" x14ac:dyDescent="0.25">
      <c r="S26" t="s">
        <v>180</v>
      </c>
      <c r="T26" s="21">
        <v>2</v>
      </c>
      <c r="U26" t="s">
        <v>35</v>
      </c>
      <c r="V26">
        <v>119</v>
      </c>
      <c r="W26">
        <v>31.2</v>
      </c>
      <c r="X26">
        <v>4.8</v>
      </c>
      <c r="Y26">
        <v>36</v>
      </c>
      <c r="AA26" t="s">
        <v>128</v>
      </c>
      <c r="AB26" s="21">
        <v>2</v>
      </c>
      <c r="AC26" t="s">
        <v>35</v>
      </c>
      <c r="AD26">
        <v>23</v>
      </c>
      <c r="AE26">
        <v>35.799999999999997</v>
      </c>
      <c r="AF26">
        <v>1.9</v>
      </c>
      <c r="AG26">
        <v>37.700000000000003</v>
      </c>
      <c r="AH26" s="16"/>
      <c r="AI26" s="13">
        <v>42503</v>
      </c>
      <c r="AJ26" s="21">
        <v>2</v>
      </c>
      <c r="AK26" t="s">
        <v>35</v>
      </c>
      <c r="AL26">
        <v>23</v>
      </c>
      <c r="AM26">
        <v>36.6</v>
      </c>
      <c r="AN26">
        <v>2</v>
      </c>
      <c r="AO26">
        <v>38.6</v>
      </c>
      <c r="AQ26" s="22">
        <v>42515</v>
      </c>
      <c r="AR26" s="21">
        <v>2</v>
      </c>
      <c r="AS26" t="s">
        <v>35</v>
      </c>
      <c r="AT26" t="s">
        <v>272</v>
      </c>
      <c r="AU26">
        <v>33.9</v>
      </c>
      <c r="AV26">
        <v>3.2</v>
      </c>
      <c r="AW26">
        <v>37.1</v>
      </c>
      <c r="AY26" s="13">
        <v>42529</v>
      </c>
      <c r="AZ26" s="28">
        <v>2</v>
      </c>
      <c r="BA26" t="s">
        <v>35</v>
      </c>
      <c r="BB26" t="s">
        <v>407</v>
      </c>
      <c r="BC26">
        <v>16.5</v>
      </c>
      <c r="BD26">
        <v>3.5</v>
      </c>
      <c r="BE26">
        <v>20</v>
      </c>
      <c r="BG26" s="22">
        <v>42543</v>
      </c>
      <c r="BH26" s="42">
        <v>2</v>
      </c>
      <c r="BI26" s="45" t="s">
        <v>35</v>
      </c>
      <c r="BJ26" t="s">
        <v>208</v>
      </c>
      <c r="BK26">
        <v>27.2</v>
      </c>
      <c r="BL26">
        <v>1.4</v>
      </c>
      <c r="BM26">
        <v>28.6</v>
      </c>
    </row>
    <row r="27" spans="2:65" x14ac:dyDescent="0.25">
      <c r="B27">
        <v>1</v>
      </c>
      <c r="C27" t="s">
        <v>49</v>
      </c>
      <c r="S27" t="s">
        <v>180</v>
      </c>
      <c r="T27" s="21">
        <v>2</v>
      </c>
      <c r="U27" t="s">
        <v>36</v>
      </c>
      <c r="V27">
        <v>120</v>
      </c>
      <c r="W27">
        <v>23.5</v>
      </c>
      <c r="X27">
        <v>2.7</v>
      </c>
      <c r="Y27">
        <v>26.2</v>
      </c>
      <c r="AA27" t="s">
        <v>128</v>
      </c>
      <c r="AB27" s="21">
        <v>2</v>
      </c>
      <c r="AC27" t="s">
        <v>36</v>
      </c>
      <c r="AD27">
        <v>24</v>
      </c>
      <c r="AE27">
        <v>7.6</v>
      </c>
      <c r="AF27">
        <v>2.5</v>
      </c>
      <c r="AG27">
        <v>10.1</v>
      </c>
      <c r="AH27" s="16"/>
      <c r="AI27" s="13">
        <v>42503</v>
      </c>
      <c r="AJ27" s="21">
        <v>2</v>
      </c>
      <c r="AK27" t="s">
        <v>36</v>
      </c>
      <c r="AL27">
        <v>24</v>
      </c>
      <c r="AM27">
        <v>12.7</v>
      </c>
      <c r="AN27">
        <v>2.6</v>
      </c>
      <c r="AO27">
        <v>15.3</v>
      </c>
      <c r="AQ27" s="22">
        <v>42515</v>
      </c>
      <c r="AR27" s="21">
        <v>2</v>
      </c>
      <c r="AS27" t="s">
        <v>36</v>
      </c>
      <c r="AT27" t="s">
        <v>273</v>
      </c>
      <c r="AU27">
        <v>13</v>
      </c>
      <c r="AV27">
        <v>3.4</v>
      </c>
      <c r="AW27">
        <v>16.399999999999999</v>
      </c>
      <c r="AY27" s="13">
        <v>42529</v>
      </c>
      <c r="AZ27" s="28">
        <v>2</v>
      </c>
      <c r="BA27" t="s">
        <v>36</v>
      </c>
      <c r="BB27" t="s">
        <v>408</v>
      </c>
      <c r="BC27">
        <v>12.8</v>
      </c>
      <c r="BD27">
        <v>3.4</v>
      </c>
      <c r="BE27">
        <v>16.2</v>
      </c>
      <c r="BG27" s="22">
        <v>42543</v>
      </c>
      <c r="BH27" s="42">
        <v>2</v>
      </c>
      <c r="BI27" s="45" t="s">
        <v>36</v>
      </c>
      <c r="BJ27" t="s">
        <v>209</v>
      </c>
      <c r="BK27">
        <v>25</v>
      </c>
      <c r="BL27">
        <v>2.2999999999999998</v>
      </c>
      <c r="BM27">
        <v>27.3</v>
      </c>
    </row>
    <row r="28" spans="2:65" x14ac:dyDescent="0.25">
      <c r="B28">
        <v>2</v>
      </c>
      <c r="C28" t="s">
        <v>89</v>
      </c>
      <c r="S28" t="s">
        <v>180</v>
      </c>
      <c r="T28" s="21">
        <v>6</v>
      </c>
      <c r="U28" t="s">
        <v>135</v>
      </c>
      <c r="V28">
        <v>121</v>
      </c>
      <c r="W28">
        <v>4.4000000000000004</v>
      </c>
      <c r="X28">
        <v>3.3</v>
      </c>
      <c r="Y28">
        <v>7.7</v>
      </c>
      <c r="AA28" t="s">
        <v>128</v>
      </c>
      <c r="AB28" s="21">
        <v>6</v>
      </c>
      <c r="AC28" t="s">
        <v>135</v>
      </c>
      <c r="AD28">
        <v>25</v>
      </c>
      <c r="AE28">
        <v>9.4</v>
      </c>
      <c r="AF28">
        <v>2.2999999999999998</v>
      </c>
      <c r="AG28">
        <v>11.7</v>
      </c>
      <c r="AH28" s="16"/>
      <c r="AI28" s="13">
        <v>42503</v>
      </c>
      <c r="AJ28" s="21">
        <v>6</v>
      </c>
      <c r="AK28" t="s">
        <v>135</v>
      </c>
      <c r="AL28">
        <v>25</v>
      </c>
      <c r="AM28">
        <v>15.5</v>
      </c>
      <c r="AN28">
        <v>2</v>
      </c>
      <c r="AO28">
        <v>17.5</v>
      </c>
      <c r="AQ28" s="22">
        <v>42515</v>
      </c>
      <c r="AR28" s="21">
        <v>6</v>
      </c>
      <c r="AS28" t="s">
        <v>135</v>
      </c>
      <c r="AT28" t="s">
        <v>274</v>
      </c>
      <c r="AU28">
        <v>11.9</v>
      </c>
      <c r="AV28">
        <v>3.2</v>
      </c>
      <c r="AW28">
        <v>15.1</v>
      </c>
      <c r="AY28" s="13">
        <v>42529</v>
      </c>
      <c r="AZ28" s="28">
        <v>6</v>
      </c>
      <c r="BA28" t="s">
        <v>135</v>
      </c>
      <c r="BB28" t="s">
        <v>409</v>
      </c>
      <c r="BC28">
        <v>17</v>
      </c>
      <c r="BD28">
        <v>3.6</v>
      </c>
      <c r="BE28">
        <v>20.6</v>
      </c>
      <c r="BG28" s="22">
        <v>42543</v>
      </c>
      <c r="BH28" s="42">
        <v>6</v>
      </c>
      <c r="BI28" s="45" t="s">
        <v>135</v>
      </c>
      <c r="BJ28" t="s">
        <v>210</v>
      </c>
      <c r="BK28">
        <v>28.5</v>
      </c>
      <c r="BL28">
        <v>5</v>
      </c>
      <c r="BM28">
        <v>33.5</v>
      </c>
    </row>
    <row r="29" spans="2:65" x14ac:dyDescent="0.25">
      <c r="B29">
        <v>3</v>
      </c>
      <c r="C29" t="s">
        <v>111</v>
      </c>
      <c r="S29" t="s">
        <v>180</v>
      </c>
      <c r="T29" s="21">
        <v>6</v>
      </c>
      <c r="U29" t="s">
        <v>136</v>
      </c>
      <c r="V29">
        <v>122</v>
      </c>
      <c r="W29">
        <v>6</v>
      </c>
      <c r="X29">
        <v>2.9</v>
      </c>
      <c r="Y29">
        <v>8.9</v>
      </c>
      <c r="AA29" t="s">
        <v>128</v>
      </c>
      <c r="AB29" s="21">
        <v>6</v>
      </c>
      <c r="AC29" t="s">
        <v>136</v>
      </c>
      <c r="AD29">
        <v>26</v>
      </c>
      <c r="AE29">
        <v>3.8</v>
      </c>
      <c r="AF29">
        <v>1.8</v>
      </c>
      <c r="AG29">
        <v>5.6</v>
      </c>
      <c r="AH29" s="16"/>
      <c r="AI29" s="13">
        <v>42503</v>
      </c>
      <c r="AJ29" s="21">
        <v>6</v>
      </c>
      <c r="AK29" t="s">
        <v>136</v>
      </c>
      <c r="AL29">
        <v>26</v>
      </c>
      <c r="AM29">
        <v>6</v>
      </c>
      <c r="AN29">
        <v>2.1</v>
      </c>
      <c r="AO29">
        <v>8.1</v>
      </c>
      <c r="AQ29" s="22">
        <v>42515</v>
      </c>
      <c r="AR29" s="21">
        <v>6</v>
      </c>
      <c r="AS29" t="s">
        <v>136</v>
      </c>
      <c r="AT29" t="s">
        <v>275</v>
      </c>
      <c r="AU29">
        <v>8.1999999999999993</v>
      </c>
      <c r="AV29">
        <v>3.1</v>
      </c>
      <c r="AW29">
        <v>11.3</v>
      </c>
      <c r="AY29" s="13">
        <v>42529</v>
      </c>
      <c r="AZ29" s="28">
        <v>6</v>
      </c>
      <c r="BA29" t="s">
        <v>136</v>
      </c>
      <c r="BB29" t="s">
        <v>410</v>
      </c>
      <c r="BC29">
        <v>5.2</v>
      </c>
      <c r="BD29">
        <v>4.0999999999999996</v>
      </c>
      <c r="BE29">
        <v>9.3000000000000007</v>
      </c>
      <c r="BG29" s="22">
        <v>42543</v>
      </c>
      <c r="BH29" s="42">
        <v>6</v>
      </c>
      <c r="BI29" s="45" t="s">
        <v>136</v>
      </c>
      <c r="BJ29" t="s">
        <v>211</v>
      </c>
      <c r="BK29">
        <v>12.8</v>
      </c>
      <c r="BL29">
        <v>2.1</v>
      </c>
      <c r="BM29">
        <v>14.9</v>
      </c>
    </row>
    <row r="30" spans="2:65" x14ac:dyDescent="0.25">
      <c r="B30">
        <v>4</v>
      </c>
      <c r="C30" t="s">
        <v>90</v>
      </c>
      <c r="S30" t="s">
        <v>180</v>
      </c>
      <c r="T30" s="21">
        <v>1</v>
      </c>
      <c r="U30" t="s">
        <v>53</v>
      </c>
      <c r="V30">
        <v>123</v>
      </c>
      <c r="W30">
        <v>21.3</v>
      </c>
      <c r="X30">
        <v>21.8</v>
      </c>
      <c r="Y30">
        <v>43.1</v>
      </c>
      <c r="AA30" t="s">
        <v>128</v>
      </c>
      <c r="AB30" s="21">
        <v>1</v>
      </c>
      <c r="AC30" t="s">
        <v>53</v>
      </c>
      <c r="AD30">
        <v>27</v>
      </c>
      <c r="AE30">
        <v>36.299999999999997</v>
      </c>
      <c r="AF30">
        <v>4.4000000000000004</v>
      </c>
      <c r="AG30">
        <v>40.700000000000003</v>
      </c>
      <c r="AH30" s="16"/>
      <c r="AI30" s="13">
        <v>42503</v>
      </c>
      <c r="AJ30" s="21">
        <v>1</v>
      </c>
      <c r="AK30" t="s">
        <v>53</v>
      </c>
      <c r="AL30">
        <v>27</v>
      </c>
      <c r="AM30">
        <v>28.1</v>
      </c>
      <c r="AN30">
        <v>3.5</v>
      </c>
      <c r="AO30">
        <v>31.6</v>
      </c>
      <c r="AQ30" s="22">
        <v>42515</v>
      </c>
      <c r="AR30" s="21">
        <v>1</v>
      </c>
      <c r="AS30" t="s">
        <v>53</v>
      </c>
      <c r="AT30" t="s">
        <v>276</v>
      </c>
      <c r="AU30">
        <v>23</v>
      </c>
      <c r="AV30">
        <v>2.5</v>
      </c>
      <c r="AW30">
        <v>25.5</v>
      </c>
      <c r="AY30" s="13">
        <v>42529</v>
      </c>
      <c r="AZ30" s="28">
        <v>1</v>
      </c>
      <c r="BA30" t="s">
        <v>53</v>
      </c>
      <c r="BB30" t="s">
        <v>411</v>
      </c>
      <c r="BC30">
        <v>9.5</v>
      </c>
      <c r="BD30">
        <v>18.100000000000001</v>
      </c>
      <c r="BE30">
        <v>27.6</v>
      </c>
      <c r="BG30" s="22">
        <v>42543</v>
      </c>
      <c r="BH30" s="42">
        <v>1</v>
      </c>
      <c r="BI30" s="45" t="s">
        <v>53</v>
      </c>
      <c r="BJ30" t="s">
        <v>212</v>
      </c>
      <c r="BK30">
        <v>9.4</v>
      </c>
      <c r="BL30">
        <v>11.4</v>
      </c>
      <c r="BM30">
        <v>20.8</v>
      </c>
    </row>
    <row r="31" spans="2:65" x14ac:dyDescent="0.25">
      <c r="B31">
        <v>5</v>
      </c>
      <c r="C31" t="s">
        <v>91</v>
      </c>
      <c r="S31" t="s">
        <v>180</v>
      </c>
      <c r="T31" s="21">
        <v>1</v>
      </c>
      <c r="U31" t="s">
        <v>54</v>
      </c>
      <c r="V31">
        <v>124</v>
      </c>
      <c r="W31">
        <v>14.2</v>
      </c>
      <c r="X31">
        <v>4.5</v>
      </c>
      <c r="Y31">
        <v>18.7</v>
      </c>
      <c r="AA31" t="s">
        <v>128</v>
      </c>
      <c r="AB31" s="21">
        <v>1</v>
      </c>
      <c r="AC31" t="s">
        <v>54</v>
      </c>
      <c r="AD31">
        <v>28</v>
      </c>
      <c r="AE31">
        <v>6</v>
      </c>
      <c r="AF31">
        <v>2.4</v>
      </c>
      <c r="AG31">
        <v>8.4</v>
      </c>
      <c r="AH31" s="16"/>
      <c r="AI31" s="13">
        <v>42503</v>
      </c>
      <c r="AJ31" s="21">
        <v>1</v>
      </c>
      <c r="AK31" t="s">
        <v>54</v>
      </c>
      <c r="AL31">
        <v>28</v>
      </c>
      <c r="AM31">
        <v>7.9</v>
      </c>
      <c r="AN31">
        <v>2.7</v>
      </c>
      <c r="AO31">
        <v>10.6</v>
      </c>
      <c r="AQ31" s="22">
        <v>42515</v>
      </c>
      <c r="AR31" s="21">
        <v>1</v>
      </c>
      <c r="AS31" t="s">
        <v>54</v>
      </c>
      <c r="AT31" t="s">
        <v>277</v>
      </c>
      <c r="AU31">
        <v>13</v>
      </c>
      <c r="AV31">
        <v>3</v>
      </c>
      <c r="AW31">
        <v>16</v>
      </c>
      <c r="AY31" s="13">
        <v>42529</v>
      </c>
      <c r="AZ31" s="28">
        <v>1</v>
      </c>
      <c r="BA31" t="s">
        <v>54</v>
      </c>
      <c r="BB31" t="s">
        <v>412</v>
      </c>
      <c r="BC31">
        <v>4.7</v>
      </c>
      <c r="BD31">
        <v>3</v>
      </c>
      <c r="BE31">
        <v>7.7</v>
      </c>
      <c r="BG31" s="22">
        <v>42543</v>
      </c>
      <c r="BH31" s="42">
        <v>1</v>
      </c>
      <c r="BI31" s="45" t="s">
        <v>54</v>
      </c>
      <c r="BJ31" t="s">
        <v>213</v>
      </c>
      <c r="BK31">
        <v>4.4000000000000004</v>
      </c>
      <c r="BL31">
        <v>2.1</v>
      </c>
      <c r="BM31">
        <v>6.5</v>
      </c>
    </row>
    <row r="32" spans="2:65" x14ac:dyDescent="0.25">
      <c r="B32">
        <v>6</v>
      </c>
      <c r="C32" t="s">
        <v>152</v>
      </c>
      <c r="AJ32" s="21"/>
      <c r="AR32" s="21"/>
    </row>
    <row r="33" spans="2:66" x14ac:dyDescent="0.25">
      <c r="B33">
        <v>7</v>
      </c>
      <c r="C33" t="s">
        <v>0</v>
      </c>
      <c r="AJ33" s="21"/>
      <c r="AR33" s="21"/>
    </row>
    <row r="34" spans="2:66" x14ac:dyDescent="0.25">
      <c r="AJ34" s="21"/>
      <c r="AR34" s="21"/>
    </row>
    <row r="35" spans="2:66" x14ac:dyDescent="0.25">
      <c r="AJ35" s="21"/>
      <c r="AR35" s="21"/>
    </row>
    <row r="36" spans="2:66" x14ac:dyDescent="0.25">
      <c r="F36" t="s">
        <v>59</v>
      </c>
      <c r="G36" t="s">
        <v>60</v>
      </c>
      <c r="H36" t="s">
        <v>87</v>
      </c>
      <c r="I36" t="s">
        <v>61</v>
      </c>
      <c r="M36" t="s">
        <v>59</v>
      </c>
      <c r="N36" t="s">
        <v>60</v>
      </c>
      <c r="O36" t="s">
        <v>87</v>
      </c>
      <c r="P36" t="s">
        <v>61</v>
      </c>
      <c r="T36" s="21"/>
      <c r="V36" t="s">
        <v>59</v>
      </c>
      <c r="W36" t="s">
        <v>60</v>
      </c>
      <c r="X36" t="s">
        <v>87</v>
      </c>
      <c r="Y36" t="s">
        <v>61</v>
      </c>
      <c r="AB36" s="21"/>
      <c r="AD36" t="s">
        <v>59</v>
      </c>
      <c r="AE36" t="s">
        <v>60</v>
      </c>
      <c r="AF36" t="s">
        <v>87</v>
      </c>
      <c r="AG36" t="s">
        <v>61</v>
      </c>
      <c r="AJ36" s="21"/>
      <c r="AL36" t="s">
        <v>59</v>
      </c>
      <c r="AM36" t="s">
        <v>60</v>
      </c>
      <c r="AN36" t="s">
        <v>87</v>
      </c>
      <c r="AO36" t="s">
        <v>61</v>
      </c>
      <c r="AR36" s="21"/>
      <c r="AT36" t="s">
        <v>59</v>
      </c>
      <c r="AU36" t="s">
        <v>60</v>
      </c>
      <c r="AV36" t="s">
        <v>87</v>
      </c>
      <c r="AW36" t="s">
        <v>61</v>
      </c>
      <c r="AZ36" s="39"/>
      <c r="BB36" t="s">
        <v>59</v>
      </c>
      <c r="BC36" t="s">
        <v>60</v>
      </c>
      <c r="BD36" t="s">
        <v>87</v>
      </c>
      <c r="BE36" t="s">
        <v>61</v>
      </c>
      <c r="BH36" s="43"/>
      <c r="BJ36" t="s">
        <v>59</v>
      </c>
      <c r="BK36" t="s">
        <v>60</v>
      </c>
      <c r="BL36" t="s">
        <v>87</v>
      </c>
      <c r="BM36" t="s">
        <v>61</v>
      </c>
    </row>
    <row r="37" spans="2:66" x14ac:dyDescent="0.25">
      <c r="D37">
        <v>1</v>
      </c>
      <c r="E37" t="s">
        <v>49</v>
      </c>
      <c r="F37">
        <f>AVERAGE(G8:G9)*8</f>
        <v>81.2</v>
      </c>
      <c r="G37">
        <f>AVERAGE(H8:H9)*8</f>
        <v>266</v>
      </c>
      <c r="H37">
        <f>AVERAGE(I8:I9)*8</f>
        <v>347.2</v>
      </c>
      <c r="I37" s="5">
        <f t="shared" ref="I37:I40" si="0">100*G37/H37</f>
        <v>76.612903225806448</v>
      </c>
      <c r="K37">
        <v>1</v>
      </c>
      <c r="L37" t="s">
        <v>49</v>
      </c>
      <c r="M37">
        <f>AVERAGE(O10:O11,O20:O21)*8</f>
        <v>137.4</v>
      </c>
      <c r="N37">
        <f>AVERAGE(P10:P11,P20:P21)*8</f>
        <v>93.4</v>
      </c>
      <c r="O37">
        <f>AVERAGE(Q10:Q11,Q20:Q21)*8</f>
        <v>230.79999999999998</v>
      </c>
      <c r="P37" s="5">
        <f t="shared" ref="P37:P42" si="1">100*N37/O37</f>
        <v>40.467937608318891</v>
      </c>
      <c r="T37" s="21">
        <v>1</v>
      </c>
      <c r="U37" t="s">
        <v>49</v>
      </c>
      <c r="V37">
        <f>AVERAGE(W12:W13,W30:W31)*8</f>
        <v>182.20000000000002</v>
      </c>
      <c r="W37">
        <f>AVERAGE(X12:X13,X30:X31)*8</f>
        <v>86</v>
      </c>
      <c r="X37">
        <f>AVERAGE(Y12:Y13,Y30:Y31)*8</f>
        <v>268.2</v>
      </c>
      <c r="Y37" s="5">
        <f t="shared" ref="Y37:Y43" si="2">100*W37/X37</f>
        <v>32.065622669649514</v>
      </c>
      <c r="AB37" s="21">
        <v>1</v>
      </c>
      <c r="AC37" t="s">
        <v>49</v>
      </c>
      <c r="AD37">
        <f>AVERAGE(AE12:AE13,AE30:AE31)*8</f>
        <v>167.2</v>
      </c>
      <c r="AE37">
        <f>AVERAGE(AF12:AF13,AF30:AF31)*8</f>
        <v>27</v>
      </c>
      <c r="AF37">
        <f>AVERAGE(AG12:AG13,AG30:AG31)*8</f>
        <v>194.20000000000002</v>
      </c>
      <c r="AG37" s="5">
        <f t="shared" ref="AG37:AG43" si="3">100*AE37/AF37</f>
        <v>13.903192584963953</v>
      </c>
      <c r="AJ37" s="21">
        <v>1</v>
      </c>
      <c r="AK37" t="s">
        <v>49</v>
      </c>
      <c r="AL37">
        <f>AVERAGE(AM12:AM13,AM30:AM31)*8</f>
        <v>168</v>
      </c>
      <c r="AM37">
        <f>AVERAGE(AN12:AN13,AN30:AN31)*8</f>
        <v>21.6</v>
      </c>
      <c r="AN37">
        <f>AVERAGE(AO12:AO13,AO30:AO31)*8</f>
        <v>189.59999999999997</v>
      </c>
      <c r="AO37" s="5">
        <f t="shared" ref="AO37:AO43" si="4">100*AM37/AN37</f>
        <v>11.392405063291141</v>
      </c>
      <c r="AR37" s="21">
        <v>1</v>
      </c>
      <c r="AS37" t="s">
        <v>49</v>
      </c>
      <c r="AT37">
        <f>AVERAGE(AU12:AU13,AU30:AU31)*8</f>
        <v>159</v>
      </c>
      <c r="AU37">
        <f>AVERAGE(AV12:AV13,AV30:AV31)*8</f>
        <v>27.6</v>
      </c>
      <c r="AV37">
        <f>AVERAGE(AW12:AW13,AW30:AW31)*8</f>
        <v>186.6</v>
      </c>
      <c r="AW37" s="5">
        <f t="shared" ref="AW37:AW43" si="5">100*AU37/AV37</f>
        <v>14.790996784565916</v>
      </c>
      <c r="AZ37" s="39">
        <v>1</v>
      </c>
      <c r="BA37" t="s">
        <v>49</v>
      </c>
      <c r="BB37">
        <f>AVERAGE(BC12:BC13,BC30:BC31)*8</f>
        <v>78.599999999999994</v>
      </c>
      <c r="BC37">
        <f>AVERAGE(BD12:BD13,BD30:BD31)*8</f>
        <v>57.2</v>
      </c>
      <c r="BD37">
        <f>AVERAGE(BE12:BE13,BE30:BE31)*8</f>
        <v>135.80000000000001</v>
      </c>
      <c r="BE37" s="5">
        <f t="shared" ref="BE37:BE43" si="6">100*BC37/BD37</f>
        <v>42.120765832106038</v>
      </c>
      <c r="BH37" s="43">
        <v>1</v>
      </c>
      <c r="BI37" t="s">
        <v>49</v>
      </c>
      <c r="BJ37">
        <f>AVERAGE(BK12:BK13,BK30:BK31)*8</f>
        <v>72</v>
      </c>
      <c r="BK37">
        <f>AVERAGE(BL12:BL13,BL30:BL31)*8</f>
        <v>40.200000000000003</v>
      </c>
      <c r="BL37">
        <f>AVERAGE(BM12:BM13,BM30:BM31)*8</f>
        <v>112.2</v>
      </c>
      <c r="BM37" s="5">
        <f t="shared" ref="BM37:BM43" si="7">100*BK37/BL37</f>
        <v>35.8288770053476</v>
      </c>
    </row>
    <row r="38" spans="2:66" x14ac:dyDescent="0.25">
      <c r="D38">
        <v>2</v>
      </c>
      <c r="E38" t="s">
        <v>89</v>
      </c>
      <c r="F38">
        <f>AVERAGE(G12:G13)*8</f>
        <v>126.4</v>
      </c>
      <c r="G38">
        <f>AVERAGE(H12:H13)*8</f>
        <v>360.4</v>
      </c>
      <c r="H38">
        <f>AVERAGE(I12:I13)*8</f>
        <v>486.79999999999995</v>
      </c>
      <c r="I38" s="5">
        <f t="shared" si="0"/>
        <v>74.034511092851275</v>
      </c>
      <c r="K38">
        <v>2</v>
      </c>
      <c r="L38" t="s">
        <v>89</v>
      </c>
      <c r="M38">
        <f>AVERAGE(O8:O9,O18:O19)*8</f>
        <v>148.60000000000002</v>
      </c>
      <c r="N38">
        <f>AVERAGE(P8:P9,P18:P19)*8</f>
        <v>89.40000000000002</v>
      </c>
      <c r="O38">
        <f>AVERAGE(Q8:Q9,Q18:Q19)*8</f>
        <v>238</v>
      </c>
      <c r="P38" s="5">
        <f t="shared" si="1"/>
        <v>37.563025210084042</v>
      </c>
      <c r="T38" s="21">
        <v>2</v>
      </c>
      <c r="U38" t="s">
        <v>89</v>
      </c>
      <c r="V38">
        <f>AVERAGE(W10:W11,W26:W27)*8</f>
        <v>196.6</v>
      </c>
      <c r="W38">
        <f>AVERAGE(X10:X11,X26:X27)*8</f>
        <v>37.6</v>
      </c>
      <c r="X38">
        <f>AVERAGE(Y10:Y11,Y26:Y27)*8</f>
        <v>234.20000000000002</v>
      </c>
      <c r="Y38" s="5">
        <f t="shared" si="2"/>
        <v>16.05465414175918</v>
      </c>
      <c r="AB38" s="21">
        <v>2</v>
      </c>
      <c r="AC38" t="s">
        <v>89</v>
      </c>
      <c r="AD38">
        <f>AVERAGE(AE10:AE11,AE26:AE27)*8</f>
        <v>176.39999999999998</v>
      </c>
      <c r="AE38">
        <f>AVERAGE(AF10:AF11,AF26:AF27)*8</f>
        <v>23.599999999999998</v>
      </c>
      <c r="AF38">
        <f>AVERAGE(AG10:AG11,AG26:AG27)*8</f>
        <v>200</v>
      </c>
      <c r="AG38" s="5">
        <f t="shared" si="3"/>
        <v>11.8</v>
      </c>
      <c r="AJ38" s="21">
        <v>2</v>
      </c>
      <c r="AK38" t="s">
        <v>89</v>
      </c>
      <c r="AL38">
        <f>AVERAGE(AM10:AM11,AM26:AM27)*8</f>
        <v>224.20000000000002</v>
      </c>
      <c r="AM38">
        <f>AVERAGE(AN10:AN11,AN26:AN27)*8</f>
        <v>17.8</v>
      </c>
      <c r="AN38">
        <f>AVERAGE(AO10:AO11,AO26:AO27)*8</f>
        <v>241.99999999999997</v>
      </c>
      <c r="AO38" s="5">
        <f t="shared" si="4"/>
        <v>7.3553719008264471</v>
      </c>
      <c r="AR38" s="21">
        <v>2</v>
      </c>
      <c r="AS38" t="s">
        <v>89</v>
      </c>
      <c r="AT38">
        <f>AVERAGE(AU10:AU11,AU26:AU27)*8</f>
        <v>169.39999999999998</v>
      </c>
      <c r="AU38">
        <f>AVERAGE(AV10:AV11,AV26:AV27)*8</f>
        <v>27.2</v>
      </c>
      <c r="AV38">
        <f>AVERAGE(AW10:AW11,AW26:AW27)*8</f>
        <v>196.60000000000002</v>
      </c>
      <c r="AW38" s="5">
        <f t="shared" si="5"/>
        <v>13.835198372329602</v>
      </c>
      <c r="AZ38" s="39">
        <v>2</v>
      </c>
      <c r="BA38" t="s">
        <v>89</v>
      </c>
      <c r="BB38">
        <f>AVERAGE(BC10:BC11,BC26:BC27)*8</f>
        <v>100</v>
      </c>
      <c r="BC38">
        <f>AVERAGE(BD10:BD11,BD26:BD27)*8</f>
        <v>25.400000000000002</v>
      </c>
      <c r="BD38">
        <f>AVERAGE(BE10:BE11,BE26:BE27)*8</f>
        <v>125.4</v>
      </c>
      <c r="BE38" s="5">
        <f t="shared" si="6"/>
        <v>20.25518341307815</v>
      </c>
      <c r="BH38" s="43">
        <v>2</v>
      </c>
      <c r="BI38" t="s">
        <v>89</v>
      </c>
      <c r="BJ38">
        <f>AVERAGE(BK10:BK11,BK26:BK27)*8</f>
        <v>142</v>
      </c>
      <c r="BK38">
        <f>AVERAGE(BL10:BL11,BL26:BL27)*8</f>
        <v>15.6</v>
      </c>
      <c r="BL38">
        <f>AVERAGE(BM10:BM11,BM26:BM27)*8</f>
        <v>157.6</v>
      </c>
      <c r="BM38" s="5">
        <f t="shared" si="7"/>
        <v>9.8984771573604071</v>
      </c>
    </row>
    <row r="39" spans="2:66" x14ac:dyDescent="0.25">
      <c r="D39">
        <v>3</v>
      </c>
      <c r="E39" t="s">
        <v>111</v>
      </c>
      <c r="F39">
        <f>AVERAGE(G4:G5,G10:G11)*8</f>
        <v>108.4</v>
      </c>
      <c r="G39">
        <f>AVERAGE(H4:H5,H10:H11)*8</f>
        <v>105.2</v>
      </c>
      <c r="H39">
        <f>AVERAGE(I4:I5,I10:I11)*8</f>
        <v>213.6</v>
      </c>
      <c r="I39" s="5">
        <f t="shared" si="0"/>
        <v>49.250936329588015</v>
      </c>
      <c r="K39">
        <v>3</v>
      </c>
      <c r="L39" t="s">
        <v>111</v>
      </c>
      <c r="M39">
        <f>AVERAGE(O4:O5,O14:O15)*8</f>
        <v>119.8</v>
      </c>
      <c r="N39">
        <f>AVERAGE(P4:P5,P14:P15)*8</f>
        <v>70.599999999999994</v>
      </c>
      <c r="O39">
        <f>AVERAGE(Q4:Q5,Q14:Q15)*8</f>
        <v>190.39999999999998</v>
      </c>
      <c r="P39" s="5">
        <f t="shared" si="1"/>
        <v>37.079831932773111</v>
      </c>
      <c r="T39" s="21">
        <v>3</v>
      </c>
      <c r="U39" t="s">
        <v>111</v>
      </c>
      <c r="V39">
        <f>AVERAGE(W4:W5,W20:W21)*8</f>
        <v>123.19999999999999</v>
      </c>
      <c r="W39">
        <f>AVERAGE(X4:X5,X20:X21)*8</f>
        <v>61.2</v>
      </c>
      <c r="X39">
        <f>AVERAGE(Y4:Y5,Y20:Y21)*8</f>
        <v>184.4</v>
      </c>
      <c r="Y39" s="5">
        <f t="shared" si="2"/>
        <v>33.188720173535792</v>
      </c>
      <c r="AB39" s="21">
        <v>3</v>
      </c>
      <c r="AC39" t="s">
        <v>111</v>
      </c>
      <c r="AD39">
        <f>AVERAGE(AE4:AE5,AE20:AE21)*8</f>
        <v>128.4</v>
      </c>
      <c r="AE39">
        <f>AVERAGE(AF4:AF5,AF20:AF21)*8</f>
        <v>35.200000000000003</v>
      </c>
      <c r="AF39">
        <f>AVERAGE(AG4:AG5,AG20:AG21)*8</f>
        <v>163.60000000000002</v>
      </c>
      <c r="AG39" s="5">
        <f t="shared" si="3"/>
        <v>21.515892420537899</v>
      </c>
      <c r="AJ39" s="21">
        <v>3</v>
      </c>
      <c r="AK39" t="s">
        <v>111</v>
      </c>
      <c r="AL39">
        <f>AVERAGE(AM4:AM5,AM20:AM21)*8</f>
        <v>166.2</v>
      </c>
      <c r="AM39">
        <f>AVERAGE(AN4:AN5,AN20:AN21)*8</f>
        <v>27</v>
      </c>
      <c r="AN39">
        <f>AVERAGE(AO4:AO5,AO20:AO21)*8</f>
        <v>193.2</v>
      </c>
      <c r="AO39" s="5">
        <f t="shared" si="4"/>
        <v>13.975155279503106</v>
      </c>
      <c r="AR39" s="21">
        <v>3</v>
      </c>
      <c r="AS39" t="s">
        <v>111</v>
      </c>
      <c r="AT39">
        <f>AVERAGE(AU4:AU5,AU20:AU21)*8</f>
        <v>133.60000000000002</v>
      </c>
      <c r="AU39">
        <f>AVERAGE(AV4:AV5,AV20:AV21)*8</f>
        <v>25.400000000000002</v>
      </c>
      <c r="AV39">
        <f>AVERAGE(AW4:AW5,AW20:AW21)*8</f>
        <v>159</v>
      </c>
      <c r="AW39" s="5">
        <f t="shared" si="5"/>
        <v>15.974842767295597</v>
      </c>
      <c r="AZ39" s="39">
        <v>3</v>
      </c>
      <c r="BA39" t="s">
        <v>111</v>
      </c>
      <c r="BB39">
        <f>AVERAGE(BC4:BC5,BC20:BC21)*8</f>
        <v>122.2</v>
      </c>
      <c r="BC39">
        <f>AVERAGE(BD4:BD5,BD20:BD21)*8</f>
        <v>29.4</v>
      </c>
      <c r="BD39">
        <f>AVERAGE(BE4:BE5,BE20:BE21)*8</f>
        <v>151.6</v>
      </c>
      <c r="BE39" s="5">
        <f t="shared" si="6"/>
        <v>19.393139841688654</v>
      </c>
      <c r="BH39" s="43">
        <v>3</v>
      </c>
      <c r="BI39" t="s">
        <v>111</v>
      </c>
      <c r="BJ39">
        <f>AVERAGE(BK4:BK5,BK20:BK21)*8</f>
        <v>193.79999999999998</v>
      </c>
      <c r="BK39">
        <f>AVERAGE(BL4:BL5,BL20:BL21)*8</f>
        <v>40.400000000000006</v>
      </c>
      <c r="BL39">
        <f>AVERAGE(BM4:BM5,BM20:BM21)*8</f>
        <v>234.2</v>
      </c>
      <c r="BM39" s="5">
        <f t="shared" si="7"/>
        <v>17.250213492741249</v>
      </c>
    </row>
    <row r="40" spans="2:66" x14ac:dyDescent="0.25">
      <c r="D40">
        <v>7</v>
      </c>
      <c r="E40" t="s">
        <v>0</v>
      </c>
      <c r="F40">
        <f>AVERAGE(G6:G7)*8</f>
        <v>68.800000000000011</v>
      </c>
      <c r="G40">
        <f>AVERAGE(H6:H7)*8</f>
        <v>23.2</v>
      </c>
      <c r="H40">
        <f>AVERAGE(I6:I7)*8</f>
        <v>92</v>
      </c>
      <c r="I40" s="5">
        <f t="shared" si="0"/>
        <v>25.217391304347824</v>
      </c>
      <c r="K40">
        <v>4</v>
      </c>
      <c r="L40" t="s">
        <v>90</v>
      </c>
      <c r="M40">
        <f>AVERAGE(O16:O17)*8</f>
        <v>52.4</v>
      </c>
      <c r="N40">
        <f>AVERAGE(P16:P17)*8</f>
        <v>307.2</v>
      </c>
      <c r="O40">
        <f>AVERAGE(Q16:Q17)*8</f>
        <v>359.6</v>
      </c>
      <c r="P40" s="5">
        <f t="shared" si="1"/>
        <v>85.428253615127915</v>
      </c>
      <c r="Q40" t="s">
        <v>175</v>
      </c>
      <c r="T40" s="21">
        <v>4</v>
      </c>
      <c r="U40" t="s">
        <v>90</v>
      </c>
      <c r="V40">
        <f>AVERAGE(W16:W17,W24:W25)*8</f>
        <v>67.8</v>
      </c>
      <c r="W40">
        <f>AVERAGE(X16:X17,X24:X25)*8</f>
        <v>314.39999999999998</v>
      </c>
      <c r="X40">
        <f>AVERAGE(Y16:Y17,Y24:Y25)*8</f>
        <v>382.20000000000005</v>
      </c>
      <c r="Y40" s="5">
        <f t="shared" si="2"/>
        <v>82.260596546310808</v>
      </c>
      <c r="AB40" s="21">
        <v>4</v>
      </c>
      <c r="AC40" t="s">
        <v>90</v>
      </c>
      <c r="AD40">
        <f>AVERAGE(AE16:AE17,AE24:AE25)*8</f>
        <v>178</v>
      </c>
      <c r="AE40">
        <f>AVERAGE(AF16:AF17,AF24:AF25)*8</f>
        <v>162.6</v>
      </c>
      <c r="AF40">
        <f>AVERAGE(AG16:AG17,AG24:AG25)*8</f>
        <v>340.6</v>
      </c>
      <c r="AG40" s="5">
        <f t="shared" si="3"/>
        <v>47.739283617146206</v>
      </c>
      <c r="AJ40" s="21">
        <v>4</v>
      </c>
      <c r="AK40" t="s">
        <v>90</v>
      </c>
      <c r="AL40">
        <f>AVERAGE(AM16:AM17,AM24:AM25)*8</f>
        <v>186.6</v>
      </c>
      <c r="AM40">
        <f>AVERAGE(AN16:AN17,AN24:AN25)*8</f>
        <v>31.799999999999997</v>
      </c>
      <c r="AN40">
        <f>AVERAGE(AO16:AO17,AO24:AO25)*8</f>
        <v>218.39999999999998</v>
      </c>
      <c r="AO40" s="5">
        <f t="shared" si="4"/>
        <v>14.56043956043956</v>
      </c>
      <c r="AR40" s="21">
        <v>4</v>
      </c>
      <c r="AS40" t="s">
        <v>90</v>
      </c>
      <c r="AT40">
        <f>AVERAGE(AU16:AU17,AU24:AU25)*8</f>
        <v>210.2</v>
      </c>
      <c r="AU40">
        <f>AVERAGE(AV16:AV17,AV24:AV25)*8</f>
        <v>51.599999999999994</v>
      </c>
      <c r="AV40">
        <f>AVERAGE(AW16:AW17,AW24:AW25)*8</f>
        <v>261.8</v>
      </c>
      <c r="AW40" s="5">
        <f t="shared" si="5"/>
        <v>19.709702062643235</v>
      </c>
      <c r="AZ40" s="39">
        <v>4</v>
      </c>
      <c r="BA40" t="s">
        <v>90</v>
      </c>
      <c r="BB40">
        <f>AVERAGE(BC16:BC17,BC24:BC25)*8</f>
        <v>120.60000000000001</v>
      </c>
      <c r="BC40">
        <f>AVERAGE(BD16:BD17,BD24:BD25)*8</f>
        <v>45.000000000000007</v>
      </c>
      <c r="BD40">
        <f>AVERAGE(BE16:BE17,BE24:BE25)*8</f>
        <v>165.6</v>
      </c>
      <c r="BE40" s="5">
        <f t="shared" si="6"/>
        <v>27.173913043478269</v>
      </c>
      <c r="BH40" s="43">
        <v>4</v>
      </c>
      <c r="BI40" t="s">
        <v>90</v>
      </c>
      <c r="BJ40">
        <f>AVERAGE(BK16:BK17,BK24:BK25)*8</f>
        <v>289.60000000000002</v>
      </c>
      <c r="BK40">
        <f>AVERAGE(BL16:BL17,BL24:BL25)*8</f>
        <v>88.6</v>
      </c>
      <c r="BL40">
        <f>AVERAGE(BM16:BM17,BM24:BM25)*8</f>
        <v>378.2</v>
      </c>
      <c r="BM40" s="5">
        <f t="shared" si="7"/>
        <v>23.426758328926496</v>
      </c>
      <c r="BN40" t="s">
        <v>424</v>
      </c>
    </row>
    <row r="41" spans="2:66" x14ac:dyDescent="0.25">
      <c r="K41">
        <v>5</v>
      </c>
      <c r="L41" t="s">
        <v>91</v>
      </c>
      <c r="M41">
        <f>AVERAGE(O12:O13)*8</f>
        <v>76</v>
      </c>
      <c r="N41">
        <f>AVERAGE(P12:P13)*8</f>
        <v>303.2</v>
      </c>
      <c r="O41">
        <f>AVERAGE(Q12:Q13)*8</f>
        <v>379.2</v>
      </c>
      <c r="P41" s="5">
        <f t="shared" si="1"/>
        <v>79.957805907172997</v>
      </c>
      <c r="Q41" t="s">
        <v>175</v>
      </c>
      <c r="T41" s="21">
        <v>5</v>
      </c>
      <c r="U41" t="s">
        <v>91</v>
      </c>
      <c r="V41">
        <f>AVERAGE(W14:W15,W22:W23)*8</f>
        <v>61.599999999999994</v>
      </c>
      <c r="W41">
        <f>AVERAGE(X14:X15,X22:X23)*8</f>
        <v>185.79999999999998</v>
      </c>
      <c r="X41">
        <f>AVERAGE(Y14:Y15,Y22:Y23)*8</f>
        <v>247.4</v>
      </c>
      <c r="Y41" s="5">
        <f t="shared" si="2"/>
        <v>75.101050929668546</v>
      </c>
      <c r="AB41" s="21">
        <v>5</v>
      </c>
      <c r="AC41" t="s">
        <v>91</v>
      </c>
      <c r="AD41">
        <f>AVERAGE(AE14:AE15,AE22:AE23)*8</f>
        <v>128</v>
      </c>
      <c r="AE41">
        <f>AVERAGE(AF14:AF15,AF22:AF23)*8</f>
        <v>59.199999999999996</v>
      </c>
      <c r="AF41">
        <f>AVERAGE(AG14:AG15,AG22:AG23)*8</f>
        <v>187.20000000000002</v>
      </c>
      <c r="AG41" s="5">
        <f t="shared" si="3"/>
        <v>31.623931623931622</v>
      </c>
      <c r="AJ41" s="21">
        <v>5</v>
      </c>
      <c r="AK41" t="s">
        <v>91</v>
      </c>
      <c r="AL41">
        <f>AVERAGE(AM14:AM15,AM22:AM23)*8</f>
        <v>181.2</v>
      </c>
      <c r="AM41">
        <f>AVERAGE(AN14:AN15,AN22:AN23)*8</f>
        <v>32.4</v>
      </c>
      <c r="AN41">
        <f>AVERAGE(AO14:AO15,AO22:AO23)*8</f>
        <v>213.6</v>
      </c>
      <c r="AO41" s="5">
        <f t="shared" si="4"/>
        <v>15.168539325842698</v>
      </c>
      <c r="AR41" s="21">
        <v>5</v>
      </c>
      <c r="AS41" t="s">
        <v>91</v>
      </c>
      <c r="AT41">
        <f>AVERAGE(AU14:AU15,AU22:AU23)*8</f>
        <v>173.6</v>
      </c>
      <c r="AU41">
        <f>AVERAGE(AV14:AV15,AV22:AV23)*8</f>
        <v>49.599999999999994</v>
      </c>
      <c r="AV41">
        <f>AVERAGE(AW14:AW15,AW22:AW23)*8</f>
        <v>223.20000000000002</v>
      </c>
      <c r="AW41" s="5">
        <f t="shared" si="5"/>
        <v>22.222222222222218</v>
      </c>
      <c r="AZ41" s="39">
        <v>5</v>
      </c>
      <c r="BA41" t="s">
        <v>91</v>
      </c>
      <c r="BB41">
        <f>AVERAGE(BC14:BC15,BC22:BC23)*8</f>
        <v>110.60000000000001</v>
      </c>
      <c r="BC41">
        <f>AVERAGE(BD14:BD15,BD22:BD23)*8</f>
        <v>52.6</v>
      </c>
      <c r="BD41">
        <f>AVERAGE(BE14:BE15,BE22:BE23)*8</f>
        <v>163.19999999999999</v>
      </c>
      <c r="BE41" s="5">
        <f t="shared" si="6"/>
        <v>32.230392156862749</v>
      </c>
      <c r="BH41" s="43">
        <v>5</v>
      </c>
      <c r="BI41" t="s">
        <v>91</v>
      </c>
      <c r="BJ41">
        <f>AVERAGE(BK14:BK15,BK22:BK23)*8</f>
        <v>168.8</v>
      </c>
      <c r="BK41">
        <f>AVERAGE(BL14:BL15,BL22:BL23)*8</f>
        <v>31.8</v>
      </c>
      <c r="BL41">
        <f>AVERAGE(BM14:BM15,BM22:BM23)*8</f>
        <v>200.6</v>
      </c>
      <c r="BM41" s="5">
        <f t="shared" si="7"/>
        <v>15.852442671984049</v>
      </c>
    </row>
    <row r="42" spans="2:66" x14ac:dyDescent="0.25">
      <c r="K42">
        <v>7</v>
      </c>
      <c r="L42" t="s">
        <v>0</v>
      </c>
      <c r="M42">
        <f>AVERAGE(O6:O7)*8</f>
        <v>68</v>
      </c>
      <c r="N42">
        <f>AVERAGE(P6:P7)*8</f>
        <v>30.4</v>
      </c>
      <c r="O42">
        <f>AVERAGE(Q6:Q7)*8</f>
        <v>98.4</v>
      </c>
      <c r="P42" s="5">
        <f t="shared" si="1"/>
        <v>30.894308943089428</v>
      </c>
      <c r="T42" s="21">
        <v>6</v>
      </c>
      <c r="U42" t="s">
        <v>152</v>
      </c>
      <c r="V42">
        <f>AVERAGE(W8:W9,W28:W29)*8</f>
        <v>42.400000000000006</v>
      </c>
      <c r="W42">
        <f>AVERAGE(X8:X9,X28:X29)*8</f>
        <v>24.599999999999998</v>
      </c>
      <c r="X42">
        <f>AVERAGE(Y8:Y9,Y28:Y29)*8</f>
        <v>67</v>
      </c>
      <c r="Y42" s="5">
        <f t="shared" si="2"/>
        <v>36.71641791044776</v>
      </c>
      <c r="AB42" s="21">
        <v>6</v>
      </c>
      <c r="AC42" t="s">
        <v>152</v>
      </c>
      <c r="AD42">
        <f>AVERAGE(AE8:AE9,AE28:AE29)*8</f>
        <v>60.4</v>
      </c>
      <c r="AE42">
        <f>AVERAGE(AF8:AF9,AF28:AF29)*8</f>
        <v>17.8</v>
      </c>
      <c r="AF42">
        <f>AVERAGE(AG8:AG9,AG28:AG29)*8</f>
        <v>78.2</v>
      </c>
      <c r="AG42" s="5">
        <f t="shared" si="3"/>
        <v>22.762148337595907</v>
      </c>
      <c r="AJ42" s="21">
        <v>6</v>
      </c>
      <c r="AK42" t="s">
        <v>152</v>
      </c>
      <c r="AL42">
        <f>AVERAGE(AM8:AM9,AM28:AM29)*8</f>
        <v>86.2</v>
      </c>
      <c r="AM42">
        <f>AVERAGE(AN8:AN9,AN28:AN29)*8</f>
        <v>15.399999999999999</v>
      </c>
      <c r="AN42">
        <f>AVERAGE(AO8:AO9,AO28:AO29)*8</f>
        <v>101.60000000000001</v>
      </c>
      <c r="AO42" s="5">
        <f t="shared" si="4"/>
        <v>15.157480314960626</v>
      </c>
      <c r="AR42" s="21">
        <v>6</v>
      </c>
      <c r="AS42" t="s">
        <v>152</v>
      </c>
      <c r="AT42">
        <f>AVERAGE(AU8:AU9,AU28:AU29)*8</f>
        <v>86</v>
      </c>
      <c r="AU42">
        <f>AVERAGE(AV8:AV9,AV28:AV29)*8</f>
        <v>25.400000000000002</v>
      </c>
      <c r="AV42">
        <f>AVERAGE(AW8:AW9,AW28:AW29)*8</f>
        <v>111.4</v>
      </c>
      <c r="AW42" s="5">
        <f t="shared" si="5"/>
        <v>22.800718132854577</v>
      </c>
      <c r="AZ42" s="39">
        <v>6</v>
      </c>
      <c r="BA42" t="s">
        <v>152</v>
      </c>
      <c r="BB42">
        <f>AVERAGE(BC8:BC9,BC28:BC29)*8</f>
        <v>116.4</v>
      </c>
      <c r="BC42">
        <f>AVERAGE(BD8:BD9,BD28:BD29)*8</f>
        <v>30.2</v>
      </c>
      <c r="BD42">
        <f>AVERAGE(BE8:BE9,BE28:BE29)*8</f>
        <v>146.6</v>
      </c>
      <c r="BE42" s="5">
        <f t="shared" si="6"/>
        <v>20.600272851296044</v>
      </c>
      <c r="BH42" s="43">
        <v>6</v>
      </c>
      <c r="BI42" t="s">
        <v>152</v>
      </c>
      <c r="BJ42">
        <f>AVERAGE(BK8:BK9,BK28:BK29)*8</f>
        <v>205.79999999999998</v>
      </c>
      <c r="BK42">
        <f>AVERAGE(BL8:BL9,BL28:BL29)*8</f>
        <v>43</v>
      </c>
      <c r="BL42">
        <f>AVERAGE(BM8:BM9,BM28:BM29)*8</f>
        <v>248.8</v>
      </c>
      <c r="BM42" s="5">
        <f t="shared" si="7"/>
        <v>17.282958199356912</v>
      </c>
    </row>
    <row r="43" spans="2:66" x14ac:dyDescent="0.25">
      <c r="T43" s="21">
        <v>7</v>
      </c>
      <c r="U43" t="s">
        <v>0</v>
      </c>
      <c r="V43">
        <f>AVERAGE(W6:W7,W18:W19)*8</f>
        <v>69.599999999999994</v>
      </c>
      <c r="W43">
        <f>AVERAGE(X6:X7,X18:X19)*8</f>
        <v>24</v>
      </c>
      <c r="X43">
        <f>AVERAGE(Y6:Y7,Y18:Y19)*8</f>
        <v>93.6</v>
      </c>
      <c r="Y43" s="5">
        <f t="shared" si="2"/>
        <v>25.641025641025642</v>
      </c>
      <c r="AB43" s="21">
        <v>7</v>
      </c>
      <c r="AC43" t="s">
        <v>0</v>
      </c>
      <c r="AD43">
        <f>AVERAGE(AE6:AE7,AE18:AE19)*8</f>
        <v>65</v>
      </c>
      <c r="AE43">
        <f>AVERAGE(AF6:AF7,AF18:AF19)*8</f>
        <v>23.799999999999997</v>
      </c>
      <c r="AF43">
        <f>AVERAGE(AG6:AG7,AG18:AG19)*8</f>
        <v>88.8</v>
      </c>
      <c r="AG43" s="5">
        <f t="shared" si="3"/>
        <v>26.801801801801798</v>
      </c>
      <c r="AJ43" s="21">
        <v>7</v>
      </c>
      <c r="AK43" t="s">
        <v>0</v>
      </c>
      <c r="AL43">
        <f>AVERAGE(AM6:AM7,AM18:AM19)*8</f>
        <v>66.8</v>
      </c>
      <c r="AM43">
        <f>AVERAGE(AN6:AN7,AN18:AN19)*8</f>
        <v>16.8</v>
      </c>
      <c r="AN43">
        <f>AVERAGE(AO6:AO7,AO18:AO19)*8</f>
        <v>83.6</v>
      </c>
      <c r="AO43" s="5">
        <f t="shared" si="4"/>
        <v>20.095693779904309</v>
      </c>
      <c r="AR43" s="21">
        <v>7</v>
      </c>
      <c r="AS43" t="s">
        <v>0</v>
      </c>
      <c r="AT43">
        <f>AVERAGE(AU6:AU7,AU18:AU19)*8</f>
        <v>59.400000000000006</v>
      </c>
      <c r="AU43">
        <f>AVERAGE(AV6:AV7,AV18:AV19)*8</f>
        <v>17.399999999999999</v>
      </c>
      <c r="AV43">
        <f>AVERAGE(AW6:AW7,AW18:AW19)*8</f>
        <v>76.8</v>
      </c>
      <c r="AW43" s="5">
        <f t="shared" si="5"/>
        <v>22.656249999999996</v>
      </c>
      <c r="AZ43" s="39">
        <v>7</v>
      </c>
      <c r="BA43" t="s">
        <v>0</v>
      </c>
      <c r="BB43">
        <f>AVERAGE(BC6:BC7,BC18:BC19)*8</f>
        <v>93.2</v>
      </c>
      <c r="BC43">
        <f>AVERAGE(BD6:BD7,BD18:BD19)*8</f>
        <v>29</v>
      </c>
      <c r="BD43">
        <f>AVERAGE(BE6:BE7,BE18:BE19)*8</f>
        <v>122.2</v>
      </c>
      <c r="BE43" s="5">
        <f t="shared" si="6"/>
        <v>23.731587561374795</v>
      </c>
      <c r="BH43" s="43">
        <v>7</v>
      </c>
      <c r="BI43" t="s">
        <v>0</v>
      </c>
      <c r="BJ43">
        <f>AVERAGE(BK6:BK7,BK18:BK19)*8</f>
        <v>64.2</v>
      </c>
      <c r="BK43">
        <f>AVERAGE(BL6:BL7,BL18:BL19)*8</f>
        <v>14.8</v>
      </c>
      <c r="BL43">
        <f>AVERAGE(BM6:BM7,BM18:BM19)*8</f>
        <v>78.999999999999986</v>
      </c>
      <c r="BM43" s="5">
        <f t="shared" si="7"/>
        <v>18.734177215189877</v>
      </c>
    </row>
  </sheetData>
  <sortState ref="B28:C33">
    <sortCondition ref="B2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3"/>
  <sheetViews>
    <sheetView workbookViewId="0">
      <selection activeCell="L41" sqref="L41"/>
    </sheetView>
  </sheetViews>
  <sheetFormatPr defaultRowHeight="15" x14ac:dyDescent="0.25"/>
  <cols>
    <col min="2" max="3" width="8.85546875" customWidth="1"/>
  </cols>
  <sheetData>
    <row r="2" spans="2:24" x14ac:dyDescent="0.25">
      <c r="B2" t="s">
        <v>292</v>
      </c>
      <c r="J2" t="s">
        <v>305</v>
      </c>
      <c r="R2" t="s">
        <v>420</v>
      </c>
    </row>
    <row r="3" spans="2:24" x14ac:dyDescent="0.25">
      <c r="B3" t="s">
        <v>291</v>
      </c>
      <c r="C3" s="27" t="s">
        <v>149</v>
      </c>
      <c r="D3" t="s">
        <v>299</v>
      </c>
      <c r="E3" t="s">
        <v>300</v>
      </c>
      <c r="F3" t="s">
        <v>301</v>
      </c>
      <c r="G3" t="s">
        <v>302</v>
      </c>
      <c r="H3" t="s">
        <v>303</v>
      </c>
      <c r="J3" t="s">
        <v>291</v>
      </c>
      <c r="K3" s="27" t="s">
        <v>149</v>
      </c>
      <c r="L3" t="s">
        <v>299</v>
      </c>
      <c r="M3" t="s">
        <v>300</v>
      </c>
      <c r="N3" t="s">
        <v>301</v>
      </c>
      <c r="O3" t="s">
        <v>302</v>
      </c>
      <c r="P3" t="s">
        <v>303</v>
      </c>
      <c r="R3" t="s">
        <v>291</v>
      </c>
      <c r="S3" s="40" t="s">
        <v>149</v>
      </c>
      <c r="T3" t="s">
        <v>299</v>
      </c>
      <c r="U3" t="s">
        <v>300</v>
      </c>
      <c r="V3" t="s">
        <v>301</v>
      </c>
      <c r="W3" t="s">
        <v>302</v>
      </c>
      <c r="X3" t="s">
        <v>303</v>
      </c>
    </row>
    <row r="4" spans="2:24" x14ac:dyDescent="0.25">
      <c r="C4" s="27"/>
    </row>
    <row r="5" spans="2:24" x14ac:dyDescent="0.25">
      <c r="B5" t="s">
        <v>279</v>
      </c>
      <c r="C5" s="27">
        <v>4</v>
      </c>
      <c r="D5" t="s">
        <v>51</v>
      </c>
      <c r="E5" t="s">
        <v>280</v>
      </c>
      <c r="F5">
        <v>43</v>
      </c>
      <c r="G5">
        <v>58.8</v>
      </c>
      <c r="H5">
        <v>101.8</v>
      </c>
      <c r="J5" s="22">
        <v>42523</v>
      </c>
      <c r="K5" s="27">
        <v>4</v>
      </c>
      <c r="L5" s="16" t="s">
        <v>51</v>
      </c>
      <c r="M5" t="s">
        <v>252</v>
      </c>
      <c r="N5">
        <v>30.4</v>
      </c>
      <c r="O5">
        <v>5.6</v>
      </c>
      <c r="P5">
        <v>36</v>
      </c>
      <c r="R5" s="22">
        <v>42537</v>
      </c>
      <c r="S5" s="41">
        <v>4</v>
      </c>
      <c r="T5" s="16" t="s">
        <v>51</v>
      </c>
      <c r="U5" t="s">
        <v>270</v>
      </c>
      <c r="V5">
        <v>38.4</v>
      </c>
      <c r="W5">
        <v>3.3</v>
      </c>
      <c r="X5">
        <v>41.7</v>
      </c>
    </row>
    <row r="6" spans="2:24" x14ac:dyDescent="0.25">
      <c r="B6" t="s">
        <v>279</v>
      </c>
      <c r="C6" s="27">
        <v>4</v>
      </c>
      <c r="D6" t="s">
        <v>52</v>
      </c>
      <c r="E6" t="s">
        <v>281</v>
      </c>
      <c r="F6">
        <v>4.3</v>
      </c>
      <c r="G6">
        <v>5.3</v>
      </c>
      <c r="H6">
        <v>9.6</v>
      </c>
      <c r="J6" s="22">
        <v>42523</v>
      </c>
      <c r="K6" s="27">
        <v>4</v>
      </c>
      <c r="L6" s="16" t="s">
        <v>52</v>
      </c>
      <c r="M6" t="s">
        <v>253</v>
      </c>
      <c r="N6">
        <v>4.5999999999999996</v>
      </c>
      <c r="O6">
        <v>5.0999999999999996</v>
      </c>
      <c r="P6">
        <v>9.6999999999999993</v>
      </c>
      <c r="R6" s="22">
        <v>42537</v>
      </c>
      <c r="S6" s="41">
        <v>4</v>
      </c>
      <c r="T6" s="16" t="s">
        <v>52</v>
      </c>
      <c r="U6" t="s">
        <v>271</v>
      </c>
      <c r="V6">
        <v>4.7</v>
      </c>
      <c r="W6">
        <v>2.9</v>
      </c>
      <c r="X6">
        <v>7.6</v>
      </c>
    </row>
    <row r="7" spans="2:24" x14ac:dyDescent="0.25">
      <c r="B7" t="s">
        <v>279</v>
      </c>
      <c r="C7" s="27">
        <v>1</v>
      </c>
      <c r="D7" t="s">
        <v>282</v>
      </c>
      <c r="E7" t="s">
        <v>283</v>
      </c>
      <c r="F7">
        <v>6.2</v>
      </c>
      <c r="G7">
        <v>7.5</v>
      </c>
      <c r="H7">
        <v>13.7</v>
      </c>
      <c r="J7" s="22">
        <v>42523</v>
      </c>
      <c r="K7" s="27">
        <v>7</v>
      </c>
      <c r="L7" s="16" t="s">
        <v>306</v>
      </c>
      <c r="M7" t="s">
        <v>254</v>
      </c>
      <c r="N7">
        <v>19.5</v>
      </c>
      <c r="O7">
        <v>5.3</v>
      </c>
      <c r="P7">
        <v>24.8</v>
      </c>
      <c r="R7" s="22">
        <v>42537</v>
      </c>
      <c r="S7" s="41">
        <v>3</v>
      </c>
      <c r="T7" s="16" t="s">
        <v>129</v>
      </c>
      <c r="U7" t="s">
        <v>272</v>
      </c>
      <c r="V7">
        <v>26</v>
      </c>
      <c r="W7">
        <v>2.1</v>
      </c>
      <c r="X7">
        <v>28.1</v>
      </c>
    </row>
    <row r="8" spans="2:24" x14ac:dyDescent="0.25">
      <c r="B8" t="s">
        <v>279</v>
      </c>
      <c r="C8" s="27">
        <v>1</v>
      </c>
      <c r="D8" t="s">
        <v>284</v>
      </c>
      <c r="E8" t="s">
        <v>285</v>
      </c>
      <c r="F8">
        <v>4.0999999999999996</v>
      </c>
      <c r="G8">
        <v>7.7</v>
      </c>
      <c r="H8">
        <v>11.8</v>
      </c>
      <c r="J8" s="22">
        <v>42523</v>
      </c>
      <c r="K8" s="27">
        <v>7</v>
      </c>
      <c r="L8" s="16" t="s">
        <v>307</v>
      </c>
      <c r="M8" t="s">
        <v>255</v>
      </c>
      <c r="N8">
        <v>5.5</v>
      </c>
      <c r="O8">
        <v>2.5</v>
      </c>
      <c r="P8">
        <v>8</v>
      </c>
      <c r="R8" s="22">
        <v>42537</v>
      </c>
      <c r="S8" s="41">
        <v>3</v>
      </c>
      <c r="T8" s="16" t="s">
        <v>130</v>
      </c>
      <c r="U8" t="s">
        <v>273</v>
      </c>
      <c r="V8">
        <v>6.7</v>
      </c>
      <c r="W8">
        <v>1.5</v>
      </c>
      <c r="X8">
        <v>8.1999999999999993</v>
      </c>
    </row>
    <row r="9" spans="2:24" x14ac:dyDescent="0.25">
      <c r="B9" t="s">
        <v>279</v>
      </c>
      <c r="C9" s="27">
        <v>1</v>
      </c>
      <c r="D9" t="s">
        <v>53</v>
      </c>
      <c r="E9" t="s">
        <v>286</v>
      </c>
      <c r="F9">
        <v>7.7</v>
      </c>
      <c r="G9">
        <v>4.4000000000000004</v>
      </c>
      <c r="H9">
        <v>12.1</v>
      </c>
      <c r="J9" s="22">
        <v>42523</v>
      </c>
      <c r="K9" s="27">
        <v>1</v>
      </c>
      <c r="L9" s="16" t="s">
        <v>282</v>
      </c>
      <c r="M9" t="s">
        <v>256</v>
      </c>
      <c r="N9">
        <v>10</v>
      </c>
      <c r="O9">
        <v>3.8</v>
      </c>
      <c r="P9">
        <v>13.8</v>
      </c>
      <c r="R9" s="22">
        <v>42537</v>
      </c>
      <c r="S9" s="41">
        <v>7</v>
      </c>
      <c r="T9" s="16" t="s">
        <v>306</v>
      </c>
      <c r="U9" t="s">
        <v>274</v>
      </c>
      <c r="V9">
        <v>36.9</v>
      </c>
      <c r="W9">
        <v>31.8</v>
      </c>
      <c r="X9">
        <v>68.7</v>
      </c>
    </row>
    <row r="10" spans="2:24" x14ac:dyDescent="0.25">
      <c r="B10" t="s">
        <v>279</v>
      </c>
      <c r="C10" s="27">
        <v>1</v>
      </c>
      <c r="D10" t="s">
        <v>54</v>
      </c>
      <c r="E10" t="s">
        <v>287</v>
      </c>
      <c r="F10">
        <v>3.5</v>
      </c>
      <c r="G10">
        <v>4.7</v>
      </c>
      <c r="H10">
        <v>8.1999999999999993</v>
      </c>
      <c r="J10" s="22">
        <v>42523</v>
      </c>
      <c r="K10" s="27">
        <v>1</v>
      </c>
      <c r="L10" s="16" t="s">
        <v>284</v>
      </c>
      <c r="M10" t="s">
        <v>257</v>
      </c>
      <c r="N10">
        <v>3.7</v>
      </c>
      <c r="O10">
        <v>3</v>
      </c>
      <c r="P10">
        <v>6.7</v>
      </c>
      <c r="R10" s="22">
        <v>42537</v>
      </c>
      <c r="S10" s="41">
        <v>7</v>
      </c>
      <c r="T10" s="16" t="s">
        <v>307</v>
      </c>
      <c r="U10" t="s">
        <v>275</v>
      </c>
      <c r="V10">
        <v>8.9</v>
      </c>
      <c r="W10">
        <v>6.5</v>
      </c>
      <c r="X10">
        <v>15.4</v>
      </c>
    </row>
    <row r="11" spans="2:24" x14ac:dyDescent="0.25">
      <c r="B11" t="s">
        <v>279</v>
      </c>
      <c r="C11" s="27">
        <v>4</v>
      </c>
      <c r="D11" t="s">
        <v>173</v>
      </c>
      <c r="E11" t="s">
        <v>288</v>
      </c>
      <c r="F11">
        <v>23.7</v>
      </c>
      <c r="G11">
        <v>19.399999999999999</v>
      </c>
      <c r="H11">
        <v>43.1</v>
      </c>
      <c r="J11" s="22">
        <v>42523</v>
      </c>
      <c r="K11" s="27">
        <v>1</v>
      </c>
      <c r="L11" s="16" t="s">
        <v>53</v>
      </c>
      <c r="M11" t="s">
        <v>258</v>
      </c>
      <c r="N11">
        <v>13</v>
      </c>
      <c r="O11">
        <v>2.5</v>
      </c>
      <c r="P11">
        <v>15.5</v>
      </c>
      <c r="R11" s="22">
        <v>42537</v>
      </c>
      <c r="S11" s="41">
        <v>1</v>
      </c>
      <c r="T11" s="16" t="s">
        <v>282</v>
      </c>
      <c r="U11" t="s">
        <v>276</v>
      </c>
      <c r="V11">
        <v>9.9</v>
      </c>
      <c r="W11">
        <v>1.7</v>
      </c>
      <c r="X11">
        <v>11.6</v>
      </c>
    </row>
    <row r="12" spans="2:24" x14ac:dyDescent="0.25">
      <c r="B12" t="s">
        <v>279</v>
      </c>
      <c r="C12" s="27">
        <v>4</v>
      </c>
      <c r="D12" t="s">
        <v>174</v>
      </c>
      <c r="E12" t="s">
        <v>289</v>
      </c>
      <c r="F12">
        <v>6.6</v>
      </c>
      <c r="G12">
        <v>11</v>
      </c>
      <c r="H12">
        <v>17.600000000000001</v>
      </c>
      <c r="J12" s="22">
        <v>42523</v>
      </c>
      <c r="K12" s="27">
        <v>1</v>
      </c>
      <c r="L12" s="16" t="s">
        <v>54</v>
      </c>
      <c r="M12" t="s">
        <v>259</v>
      </c>
      <c r="N12">
        <v>3.8</v>
      </c>
      <c r="O12">
        <v>2.1</v>
      </c>
      <c r="P12">
        <v>5.9</v>
      </c>
      <c r="R12" s="22">
        <v>42537</v>
      </c>
      <c r="S12" s="41">
        <v>1</v>
      </c>
      <c r="T12" s="16" t="s">
        <v>284</v>
      </c>
      <c r="U12" t="s">
        <v>277</v>
      </c>
      <c r="V12">
        <v>4</v>
      </c>
      <c r="W12">
        <v>1</v>
      </c>
      <c r="X12">
        <v>5</v>
      </c>
    </row>
    <row r="13" spans="2:24" x14ac:dyDescent="0.25">
      <c r="J13" s="22">
        <v>42523</v>
      </c>
      <c r="K13" s="27">
        <v>4</v>
      </c>
      <c r="L13" s="16" t="s">
        <v>173</v>
      </c>
      <c r="M13" t="s">
        <v>260</v>
      </c>
      <c r="N13">
        <v>43.6</v>
      </c>
      <c r="O13">
        <v>17</v>
      </c>
      <c r="P13">
        <v>60.6</v>
      </c>
      <c r="R13" s="22">
        <v>42537</v>
      </c>
      <c r="S13" s="41">
        <v>10</v>
      </c>
      <c r="T13" s="16" t="s">
        <v>414</v>
      </c>
      <c r="U13" t="s">
        <v>422</v>
      </c>
      <c r="V13">
        <v>14.7</v>
      </c>
      <c r="W13">
        <v>2.2999999999999998</v>
      </c>
      <c r="X13">
        <v>17</v>
      </c>
    </row>
    <row r="14" spans="2:24" x14ac:dyDescent="0.25">
      <c r="J14" s="22">
        <v>42523</v>
      </c>
      <c r="K14" s="27">
        <v>4</v>
      </c>
      <c r="L14" s="16" t="s">
        <v>174</v>
      </c>
      <c r="M14" t="s">
        <v>261</v>
      </c>
      <c r="N14">
        <v>8.1999999999999993</v>
      </c>
      <c r="O14">
        <v>1</v>
      </c>
      <c r="P14">
        <v>9.1999999999999993</v>
      </c>
      <c r="R14" s="22">
        <v>42537</v>
      </c>
      <c r="S14" s="41">
        <v>10</v>
      </c>
      <c r="T14" s="16" t="s">
        <v>415</v>
      </c>
      <c r="U14" t="s">
        <v>221</v>
      </c>
      <c r="V14">
        <v>4.4000000000000004</v>
      </c>
      <c r="W14">
        <v>2</v>
      </c>
      <c r="X14">
        <v>6.4</v>
      </c>
    </row>
    <row r="15" spans="2:24" x14ac:dyDescent="0.25">
      <c r="J15" s="22">
        <v>42523</v>
      </c>
      <c r="K15" s="27">
        <v>7</v>
      </c>
      <c r="L15" s="35" t="s">
        <v>308</v>
      </c>
      <c r="M15" t="s">
        <v>262</v>
      </c>
      <c r="N15">
        <v>15.5</v>
      </c>
      <c r="O15">
        <v>0.8</v>
      </c>
      <c r="P15">
        <v>16.3</v>
      </c>
      <c r="R15" s="22">
        <v>42537</v>
      </c>
      <c r="S15" s="41">
        <v>1</v>
      </c>
      <c r="T15" s="16" t="s">
        <v>53</v>
      </c>
      <c r="U15" t="s">
        <v>222</v>
      </c>
      <c r="V15">
        <v>14.6</v>
      </c>
      <c r="W15">
        <v>1.9</v>
      </c>
      <c r="X15">
        <v>16.5</v>
      </c>
    </row>
    <row r="16" spans="2:24" x14ac:dyDescent="0.25">
      <c r="E16" t="s">
        <v>296</v>
      </c>
      <c r="F16" t="s">
        <v>297</v>
      </c>
      <c r="G16" t="s">
        <v>298</v>
      </c>
      <c r="J16" s="22">
        <v>42523</v>
      </c>
      <c r="K16" s="27">
        <v>7</v>
      </c>
      <c r="L16" s="35" t="s">
        <v>309</v>
      </c>
      <c r="M16" t="s">
        <v>263</v>
      </c>
      <c r="N16">
        <v>3.6</v>
      </c>
      <c r="O16">
        <v>1.1000000000000001</v>
      </c>
      <c r="P16">
        <v>4.7</v>
      </c>
      <c r="R16" s="22">
        <v>42537</v>
      </c>
      <c r="S16" s="41">
        <v>1</v>
      </c>
      <c r="T16" s="16" t="s">
        <v>54</v>
      </c>
      <c r="U16" t="s">
        <v>223</v>
      </c>
      <c r="V16">
        <v>4.0999999999999996</v>
      </c>
      <c r="W16">
        <v>3.1</v>
      </c>
      <c r="X16">
        <v>7.2</v>
      </c>
    </row>
    <row r="17" spans="2:24" x14ac:dyDescent="0.25">
      <c r="B17">
        <v>1</v>
      </c>
      <c r="C17" t="s">
        <v>0</v>
      </c>
      <c r="E17">
        <v>1</v>
      </c>
      <c r="F17">
        <v>112</v>
      </c>
      <c r="G17">
        <v>207</v>
      </c>
      <c r="R17" s="22">
        <v>42537</v>
      </c>
      <c r="S17" s="41">
        <v>4</v>
      </c>
      <c r="T17" s="16" t="s">
        <v>173</v>
      </c>
      <c r="U17" t="s">
        <v>224</v>
      </c>
      <c r="V17">
        <v>33.299999999999997</v>
      </c>
      <c r="W17">
        <v>4.2</v>
      </c>
      <c r="X17">
        <v>37.5</v>
      </c>
    </row>
    <row r="18" spans="2:24" x14ac:dyDescent="0.25">
      <c r="B18">
        <v>4</v>
      </c>
      <c r="C18" t="s">
        <v>293</v>
      </c>
      <c r="E18">
        <v>4</v>
      </c>
      <c r="F18">
        <v>102</v>
      </c>
      <c r="G18">
        <v>208</v>
      </c>
      <c r="R18" s="22">
        <v>42537</v>
      </c>
      <c r="S18" s="41">
        <v>4</v>
      </c>
      <c r="T18" s="16" t="s">
        <v>174</v>
      </c>
      <c r="U18" t="s">
        <v>225</v>
      </c>
      <c r="V18">
        <v>7.4</v>
      </c>
      <c r="W18">
        <v>5.7</v>
      </c>
      <c r="X18">
        <v>13.1</v>
      </c>
    </row>
    <row r="19" spans="2:24" x14ac:dyDescent="0.25">
      <c r="B19">
        <v>7</v>
      </c>
      <c r="C19" t="s">
        <v>294</v>
      </c>
      <c r="E19">
        <v>7</v>
      </c>
      <c r="F19">
        <v>110</v>
      </c>
      <c r="G19">
        <v>215</v>
      </c>
      <c r="R19" s="22">
        <v>42537</v>
      </c>
      <c r="S19" s="41">
        <v>10</v>
      </c>
      <c r="T19" s="16" t="s">
        <v>416</v>
      </c>
      <c r="U19" t="s">
        <v>226</v>
      </c>
      <c r="V19">
        <v>19.899999999999999</v>
      </c>
      <c r="W19">
        <v>2.1</v>
      </c>
      <c r="X19">
        <v>22</v>
      </c>
    </row>
    <row r="20" spans="2:24" x14ac:dyDescent="0.25">
      <c r="B20">
        <v>10</v>
      </c>
      <c r="C20" t="s">
        <v>295</v>
      </c>
      <c r="E20">
        <v>10</v>
      </c>
      <c r="F20">
        <v>115</v>
      </c>
      <c r="G20">
        <v>212</v>
      </c>
      <c r="R20" s="22">
        <v>42537</v>
      </c>
      <c r="S20" s="41">
        <v>10</v>
      </c>
      <c r="T20" s="16" t="s">
        <v>417</v>
      </c>
      <c r="U20" t="s">
        <v>227</v>
      </c>
      <c r="V20">
        <v>4.8</v>
      </c>
      <c r="W20">
        <v>2</v>
      </c>
      <c r="X20">
        <v>6.8</v>
      </c>
    </row>
    <row r="21" spans="2:24" x14ac:dyDescent="0.25">
      <c r="R21" s="22">
        <v>42537</v>
      </c>
      <c r="S21" s="41">
        <v>3</v>
      </c>
      <c r="T21" s="16" t="s">
        <v>418</v>
      </c>
      <c r="U21" t="s">
        <v>228</v>
      </c>
      <c r="V21">
        <v>29.5</v>
      </c>
      <c r="W21">
        <v>4.4000000000000004</v>
      </c>
      <c r="X21">
        <v>33.9</v>
      </c>
    </row>
    <row r="22" spans="2:24" x14ac:dyDescent="0.25">
      <c r="R22" s="22">
        <v>42537</v>
      </c>
      <c r="S22" s="41">
        <v>3</v>
      </c>
      <c r="T22" s="16" t="s">
        <v>419</v>
      </c>
      <c r="U22" t="s">
        <v>229</v>
      </c>
      <c r="V22">
        <v>5.6</v>
      </c>
      <c r="W22">
        <v>2.5</v>
      </c>
      <c r="X22">
        <v>8.1</v>
      </c>
    </row>
    <row r="23" spans="2:24" x14ac:dyDescent="0.25">
      <c r="R23" s="22">
        <v>42537</v>
      </c>
      <c r="S23" s="41">
        <v>7</v>
      </c>
      <c r="T23" s="35" t="s">
        <v>308</v>
      </c>
      <c r="U23" t="s">
        <v>230</v>
      </c>
      <c r="V23">
        <v>32.799999999999997</v>
      </c>
      <c r="W23">
        <v>26.5</v>
      </c>
      <c r="X23">
        <v>59.3</v>
      </c>
    </row>
    <row r="24" spans="2:24" x14ac:dyDescent="0.25">
      <c r="R24" s="22">
        <v>42537</v>
      </c>
      <c r="S24" s="41">
        <v>7</v>
      </c>
      <c r="T24" s="35" t="s">
        <v>309</v>
      </c>
      <c r="U24" t="s">
        <v>231</v>
      </c>
      <c r="V24">
        <v>8.5</v>
      </c>
      <c r="W24">
        <v>7.3</v>
      </c>
      <c r="X24">
        <v>15.8</v>
      </c>
    </row>
    <row r="27" spans="2:24" x14ac:dyDescent="0.25">
      <c r="E27" t="s">
        <v>92</v>
      </c>
      <c r="F27" t="s">
        <v>93</v>
      </c>
      <c r="G27" t="s">
        <v>304</v>
      </c>
      <c r="H27" t="s">
        <v>61</v>
      </c>
      <c r="L27" t="s">
        <v>92</v>
      </c>
      <c r="M27" t="s">
        <v>93</v>
      </c>
      <c r="N27" t="s">
        <v>304</v>
      </c>
      <c r="O27" t="s">
        <v>61</v>
      </c>
      <c r="T27" t="s">
        <v>92</v>
      </c>
      <c r="U27" t="s">
        <v>93</v>
      </c>
      <c r="V27" t="s">
        <v>304</v>
      </c>
      <c r="W27" t="s">
        <v>61</v>
      </c>
    </row>
    <row r="29" spans="2:24" x14ac:dyDescent="0.25">
      <c r="C29">
        <v>1</v>
      </c>
      <c r="D29" t="s">
        <v>0</v>
      </c>
      <c r="E29">
        <f>AVERAGE(F7:F10)*8</f>
        <v>43</v>
      </c>
      <c r="F29">
        <f t="shared" ref="F29:G29" si="0">AVERAGE(G7:G10)*8</f>
        <v>48.6</v>
      </c>
      <c r="G29">
        <f t="shared" si="0"/>
        <v>91.6</v>
      </c>
      <c r="H29" s="5">
        <f>100*F29/G29</f>
        <v>53.056768558951966</v>
      </c>
      <c r="J29">
        <v>1</v>
      </c>
      <c r="K29" t="s">
        <v>0</v>
      </c>
      <c r="L29">
        <f>AVERAGE(N9:N12)*8</f>
        <v>61</v>
      </c>
      <c r="M29">
        <f t="shared" ref="M29:N29" si="1">AVERAGE(O9:O12)*8</f>
        <v>22.8</v>
      </c>
      <c r="N29">
        <f t="shared" si="1"/>
        <v>83.8</v>
      </c>
      <c r="O29" s="5">
        <f>100*M29/N29</f>
        <v>27.207637231503583</v>
      </c>
      <c r="R29">
        <v>1</v>
      </c>
      <c r="S29" t="s">
        <v>0</v>
      </c>
      <c r="T29">
        <f>AVERAGE(V11:V12,V15:V16)*8</f>
        <v>65.2</v>
      </c>
      <c r="U29">
        <f t="shared" ref="U29:V29" si="2">AVERAGE(W11:W12,W15:W16)*8</f>
        <v>15.399999999999999</v>
      </c>
      <c r="V29">
        <f t="shared" si="2"/>
        <v>80.600000000000009</v>
      </c>
      <c r="W29" s="5">
        <f t="shared" ref="W29:W33" si="3">100*U29/V29</f>
        <v>19.106699751861036</v>
      </c>
    </row>
    <row r="30" spans="2:24" x14ac:dyDescent="0.25">
      <c r="C30">
        <v>3</v>
      </c>
      <c r="D30" t="s">
        <v>421</v>
      </c>
      <c r="J30">
        <v>3</v>
      </c>
      <c r="K30" t="s">
        <v>421</v>
      </c>
      <c r="R30">
        <v>3</v>
      </c>
      <c r="S30" t="s">
        <v>421</v>
      </c>
      <c r="T30">
        <f>AVERAGE(V7:V8,V21:V22)*8</f>
        <v>135.6</v>
      </c>
      <c r="U30">
        <f t="shared" ref="U30:V30" si="4">AVERAGE(W7:W8,W21:W22)*8</f>
        <v>21</v>
      </c>
      <c r="V30">
        <f t="shared" si="4"/>
        <v>156.59999999999997</v>
      </c>
      <c r="W30" s="5">
        <f t="shared" si="3"/>
        <v>13.409961685823758</v>
      </c>
    </row>
    <row r="31" spans="2:24" x14ac:dyDescent="0.25">
      <c r="C31">
        <v>4</v>
      </c>
      <c r="D31" t="s">
        <v>293</v>
      </c>
      <c r="E31">
        <f>AVERAGE(F5:F6,F11:F12)*8</f>
        <v>155.19999999999999</v>
      </c>
      <c r="F31">
        <f>AVERAGE(G5:G6,G11:G12)*8</f>
        <v>189</v>
      </c>
      <c r="G31">
        <f>AVERAGE(H5:H6,H11:H12)*8</f>
        <v>344.2</v>
      </c>
      <c r="H31" s="5">
        <f>100*F31/G31</f>
        <v>54.909936083672285</v>
      </c>
      <c r="J31">
        <v>4</v>
      </c>
      <c r="K31" t="s">
        <v>293</v>
      </c>
      <c r="L31">
        <f>AVERAGE(N5:N6,N13:N14)*8</f>
        <v>173.6</v>
      </c>
      <c r="M31">
        <f t="shared" ref="M31:N31" si="5">AVERAGE(O5:O6,O13:O14)*8</f>
        <v>57.4</v>
      </c>
      <c r="N31">
        <f t="shared" si="5"/>
        <v>231.00000000000003</v>
      </c>
      <c r="O31" s="5">
        <f t="shared" ref="O31:O32" si="6">100*M31/N31</f>
        <v>24.848484848484844</v>
      </c>
      <c r="R31">
        <v>4</v>
      </c>
      <c r="S31" t="s">
        <v>293</v>
      </c>
      <c r="T31">
        <f>AVERAGE(V5:V6,V17:V18)*8</f>
        <v>167.60000000000002</v>
      </c>
      <c r="U31">
        <f t="shared" ref="U31:V31" si="7">AVERAGE(W5:W6,W17:W18)*8</f>
        <v>32.199999999999996</v>
      </c>
      <c r="V31">
        <f t="shared" si="7"/>
        <v>199.8</v>
      </c>
      <c r="W31" s="5">
        <f t="shared" si="3"/>
        <v>16.116116116116114</v>
      </c>
    </row>
    <row r="32" spans="2:24" x14ac:dyDescent="0.25">
      <c r="C32">
        <v>7</v>
      </c>
      <c r="D32" t="s">
        <v>294</v>
      </c>
      <c r="J32">
        <v>7</v>
      </c>
      <c r="K32" t="s">
        <v>294</v>
      </c>
      <c r="L32">
        <f>AVERAGE(N7:N8,N15:N16)*8</f>
        <v>88.2</v>
      </c>
      <c r="M32">
        <f t="shared" ref="M32:N32" si="8">AVERAGE(O7:O8,O15:O16)*8</f>
        <v>19.399999999999999</v>
      </c>
      <c r="N32">
        <f t="shared" si="8"/>
        <v>107.6</v>
      </c>
      <c r="O32" s="5">
        <f t="shared" si="6"/>
        <v>18.029739776951672</v>
      </c>
      <c r="R32">
        <v>7</v>
      </c>
      <c r="S32" t="s">
        <v>294</v>
      </c>
      <c r="T32">
        <f>AVERAGE(V9:V10,V23:V24)*8</f>
        <v>174.2</v>
      </c>
      <c r="U32">
        <f t="shared" ref="U32:V32" si="9">AVERAGE(W9:W10,W23:W24)*8</f>
        <v>144.19999999999999</v>
      </c>
      <c r="V32">
        <f t="shared" si="9"/>
        <v>318.40000000000003</v>
      </c>
      <c r="W32" s="5">
        <f t="shared" si="3"/>
        <v>45.28894472361808</v>
      </c>
    </row>
    <row r="33" spans="3:23" x14ac:dyDescent="0.25">
      <c r="C33">
        <v>10</v>
      </c>
      <c r="D33" t="s">
        <v>295</v>
      </c>
      <c r="J33">
        <v>10</v>
      </c>
      <c r="K33" t="s">
        <v>295</v>
      </c>
      <c r="R33">
        <v>10</v>
      </c>
      <c r="S33" t="s">
        <v>295</v>
      </c>
      <c r="T33">
        <f>AVERAGE(V13:V14,V19:V20)*8</f>
        <v>87.6</v>
      </c>
      <c r="U33">
        <f t="shared" ref="U33:V33" si="10">AVERAGE(W13:W14,W19:W20)*8</f>
        <v>16.8</v>
      </c>
      <c r="V33">
        <f t="shared" si="10"/>
        <v>104.39999999999999</v>
      </c>
      <c r="W33" s="5">
        <f t="shared" si="3"/>
        <v>16.091954022988507</v>
      </c>
    </row>
  </sheetData>
  <sortState ref="B24:C33">
    <sortCondition ref="B2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9"/>
  <sheetViews>
    <sheetView topLeftCell="A19" workbookViewId="0">
      <selection activeCell="D41" sqref="D41"/>
    </sheetView>
  </sheetViews>
  <sheetFormatPr defaultRowHeight="15" x14ac:dyDescent="0.25"/>
  <cols>
    <col min="26" max="26" width="9.7109375" bestFit="1" customWidth="1"/>
  </cols>
  <sheetData>
    <row r="2" spans="2:32" x14ac:dyDescent="0.25">
      <c r="R2" t="s">
        <v>435</v>
      </c>
    </row>
    <row r="3" spans="2:32" x14ac:dyDescent="0.25">
      <c r="B3" t="s">
        <v>292</v>
      </c>
      <c r="J3" t="s">
        <v>437</v>
      </c>
      <c r="R3" t="s">
        <v>420</v>
      </c>
      <c r="Z3" t="s">
        <v>436</v>
      </c>
    </row>
    <row r="4" spans="2:32" x14ac:dyDescent="0.25">
      <c r="B4" t="s">
        <v>291</v>
      </c>
      <c r="C4" s="40" t="s">
        <v>149</v>
      </c>
      <c r="D4" t="s">
        <v>299</v>
      </c>
      <c r="E4" t="s">
        <v>300</v>
      </c>
      <c r="F4" t="s">
        <v>301</v>
      </c>
      <c r="G4" t="s">
        <v>302</v>
      </c>
      <c r="H4" t="s">
        <v>303</v>
      </c>
      <c r="J4" t="s">
        <v>291</v>
      </c>
      <c r="K4" s="40" t="s">
        <v>149</v>
      </c>
      <c r="L4" t="s">
        <v>299</v>
      </c>
      <c r="M4" t="s">
        <v>300</v>
      </c>
      <c r="N4" t="s">
        <v>301</v>
      </c>
      <c r="O4" t="s">
        <v>302</v>
      </c>
      <c r="P4" t="s">
        <v>303</v>
      </c>
      <c r="R4" t="s">
        <v>291</v>
      </c>
      <c r="S4" s="40" t="s">
        <v>149</v>
      </c>
      <c r="T4" t="s">
        <v>299</v>
      </c>
      <c r="U4" t="s">
        <v>300</v>
      </c>
      <c r="V4" t="s">
        <v>301</v>
      </c>
      <c r="W4" t="s">
        <v>302</v>
      </c>
      <c r="X4" t="s">
        <v>303</v>
      </c>
      <c r="Z4" t="s">
        <v>291</v>
      </c>
      <c r="AA4" s="46" t="s">
        <v>149</v>
      </c>
      <c r="AB4" t="s">
        <v>299</v>
      </c>
      <c r="AC4" t="s">
        <v>300</v>
      </c>
      <c r="AD4" t="s">
        <v>301</v>
      </c>
      <c r="AE4" t="s">
        <v>302</v>
      </c>
      <c r="AF4" t="s">
        <v>303</v>
      </c>
    </row>
    <row r="5" spans="2:32" x14ac:dyDescent="0.25">
      <c r="C5" s="40"/>
    </row>
    <row r="6" spans="2:32" x14ac:dyDescent="0.25">
      <c r="B6" s="18">
        <v>42498</v>
      </c>
      <c r="C6" s="40">
        <v>1</v>
      </c>
      <c r="D6" t="s">
        <v>75</v>
      </c>
      <c r="E6">
        <v>153</v>
      </c>
      <c r="F6">
        <v>7.2</v>
      </c>
      <c r="G6">
        <v>9.8000000000000007</v>
      </c>
      <c r="H6">
        <v>17</v>
      </c>
      <c r="J6" s="22">
        <v>42512</v>
      </c>
      <c r="K6" s="40">
        <v>1</v>
      </c>
      <c r="L6" s="16" t="s">
        <v>75</v>
      </c>
      <c r="M6">
        <v>161</v>
      </c>
      <c r="N6">
        <v>13.5</v>
      </c>
      <c r="O6">
        <v>56.9</v>
      </c>
      <c r="P6">
        <v>70.400000000000006</v>
      </c>
      <c r="R6" t="s">
        <v>431</v>
      </c>
      <c r="S6" s="46">
        <v>1</v>
      </c>
      <c r="T6" t="s">
        <v>75</v>
      </c>
      <c r="U6" t="s">
        <v>312</v>
      </c>
      <c r="V6">
        <v>8</v>
      </c>
      <c r="W6">
        <v>6.8</v>
      </c>
      <c r="X6">
        <v>14.8</v>
      </c>
      <c r="Z6" s="22">
        <v>42543</v>
      </c>
    </row>
    <row r="7" spans="2:32" x14ac:dyDescent="0.25">
      <c r="B7" s="18">
        <v>42498</v>
      </c>
      <c r="C7" s="40">
        <v>1</v>
      </c>
      <c r="D7" t="s">
        <v>76</v>
      </c>
      <c r="E7">
        <v>154</v>
      </c>
      <c r="F7">
        <v>1.4</v>
      </c>
      <c r="G7">
        <v>10.8</v>
      </c>
      <c r="H7">
        <v>12.2</v>
      </c>
      <c r="J7" s="22">
        <v>42512</v>
      </c>
      <c r="K7" s="40">
        <v>1</v>
      </c>
      <c r="L7" s="16" t="s">
        <v>76</v>
      </c>
      <c r="M7">
        <v>162</v>
      </c>
      <c r="N7">
        <v>1.5</v>
      </c>
      <c r="O7">
        <v>4.9000000000000004</v>
      </c>
      <c r="P7">
        <v>6.4</v>
      </c>
      <c r="R7" t="s">
        <v>431</v>
      </c>
      <c r="S7" s="46">
        <v>1</v>
      </c>
      <c r="T7" t="s">
        <v>76</v>
      </c>
      <c r="U7" t="s">
        <v>313</v>
      </c>
      <c r="V7">
        <v>1.6</v>
      </c>
      <c r="W7">
        <v>4.0999999999999996</v>
      </c>
      <c r="X7">
        <v>5.7</v>
      </c>
      <c r="Z7" s="22">
        <v>42543</v>
      </c>
    </row>
    <row r="8" spans="2:32" x14ac:dyDescent="0.25">
      <c r="B8" s="18">
        <v>42498</v>
      </c>
      <c r="C8" s="40">
        <v>1</v>
      </c>
      <c r="D8" t="s">
        <v>131</v>
      </c>
      <c r="E8">
        <v>155</v>
      </c>
      <c r="F8">
        <v>1.5</v>
      </c>
      <c r="G8">
        <v>13.6</v>
      </c>
      <c r="H8">
        <v>15.1</v>
      </c>
      <c r="J8" s="22">
        <v>42512</v>
      </c>
      <c r="K8" s="40">
        <v>1</v>
      </c>
      <c r="L8" s="16" t="s">
        <v>131</v>
      </c>
      <c r="M8">
        <v>163</v>
      </c>
      <c r="N8">
        <v>17.899999999999999</v>
      </c>
      <c r="O8">
        <v>24.5</v>
      </c>
      <c r="P8">
        <v>42.4</v>
      </c>
      <c r="R8" t="s">
        <v>431</v>
      </c>
      <c r="S8" s="46">
        <v>3</v>
      </c>
      <c r="T8" t="s">
        <v>27</v>
      </c>
      <c r="U8" t="s">
        <v>314</v>
      </c>
      <c r="V8">
        <v>30.5</v>
      </c>
      <c r="W8">
        <v>6.8</v>
      </c>
      <c r="X8">
        <v>37.299999999999997</v>
      </c>
      <c r="Z8" s="22">
        <v>42543</v>
      </c>
    </row>
    <row r="9" spans="2:32" x14ac:dyDescent="0.25">
      <c r="B9" s="18">
        <v>42498</v>
      </c>
      <c r="C9" s="40">
        <v>1</v>
      </c>
      <c r="D9" t="s">
        <v>132</v>
      </c>
      <c r="E9">
        <v>156</v>
      </c>
      <c r="F9">
        <v>17.7</v>
      </c>
      <c r="G9">
        <v>12.4</v>
      </c>
      <c r="H9">
        <v>30.1</v>
      </c>
      <c r="J9" s="22">
        <v>42512</v>
      </c>
      <c r="K9" s="40">
        <v>1</v>
      </c>
      <c r="L9" s="16" t="s">
        <v>132</v>
      </c>
      <c r="M9">
        <v>164</v>
      </c>
      <c r="N9">
        <v>1.8</v>
      </c>
      <c r="O9">
        <v>6.7</v>
      </c>
      <c r="P9">
        <v>8.5</v>
      </c>
      <c r="R9" t="s">
        <v>431</v>
      </c>
      <c r="S9" s="46">
        <v>3</v>
      </c>
      <c r="T9" t="s">
        <v>28</v>
      </c>
      <c r="U9" t="s">
        <v>315</v>
      </c>
      <c r="V9">
        <v>3.5</v>
      </c>
      <c r="W9">
        <v>7.8</v>
      </c>
      <c r="X9">
        <v>11.3</v>
      </c>
      <c r="Z9" s="22">
        <v>42543</v>
      </c>
    </row>
    <row r="10" spans="2:32" x14ac:dyDescent="0.25">
      <c r="B10" s="18">
        <v>42498</v>
      </c>
      <c r="C10" s="40">
        <v>4</v>
      </c>
      <c r="D10" t="s">
        <v>77</v>
      </c>
      <c r="E10">
        <v>157</v>
      </c>
      <c r="F10">
        <v>35.200000000000003</v>
      </c>
      <c r="G10">
        <v>68</v>
      </c>
      <c r="H10">
        <v>103.2</v>
      </c>
      <c r="J10" s="22">
        <v>42512</v>
      </c>
      <c r="K10" s="40">
        <v>4</v>
      </c>
      <c r="L10" s="16" t="s">
        <v>77</v>
      </c>
      <c r="M10">
        <v>165</v>
      </c>
      <c r="N10">
        <v>24.4</v>
      </c>
      <c r="O10">
        <v>14.2</v>
      </c>
      <c r="P10">
        <v>38.6</v>
      </c>
      <c r="R10" t="s">
        <v>431</v>
      </c>
      <c r="S10" s="46">
        <v>4</v>
      </c>
      <c r="T10" t="s">
        <v>77</v>
      </c>
      <c r="U10" t="s">
        <v>316</v>
      </c>
      <c r="V10">
        <v>16.3</v>
      </c>
      <c r="W10">
        <v>6</v>
      </c>
      <c r="X10">
        <v>22.3</v>
      </c>
      <c r="Z10" s="22">
        <v>42543</v>
      </c>
    </row>
    <row r="11" spans="2:32" x14ac:dyDescent="0.25">
      <c r="B11" s="18">
        <v>42498</v>
      </c>
      <c r="C11" s="40">
        <v>4</v>
      </c>
      <c r="D11" t="s">
        <v>78</v>
      </c>
      <c r="E11">
        <v>158</v>
      </c>
      <c r="F11">
        <v>1.8</v>
      </c>
      <c r="G11">
        <v>11.9</v>
      </c>
      <c r="H11">
        <v>13.7</v>
      </c>
      <c r="J11" s="22">
        <v>42512</v>
      </c>
      <c r="K11" s="40">
        <v>4</v>
      </c>
      <c r="L11" s="16" t="s">
        <v>78</v>
      </c>
      <c r="M11">
        <v>166</v>
      </c>
      <c r="N11">
        <v>3.5</v>
      </c>
      <c r="O11">
        <v>7.9</v>
      </c>
      <c r="P11">
        <v>11.4</v>
      </c>
      <c r="R11" t="s">
        <v>431</v>
      </c>
      <c r="S11" s="46">
        <v>4</v>
      </c>
      <c r="T11" t="s">
        <v>78</v>
      </c>
      <c r="U11" t="s">
        <v>317</v>
      </c>
      <c r="V11">
        <v>4.5999999999999996</v>
      </c>
      <c r="W11">
        <v>4.3</v>
      </c>
      <c r="X11">
        <v>8.9</v>
      </c>
      <c r="Z11" s="22">
        <v>42543</v>
      </c>
    </row>
    <row r="12" spans="2:32" x14ac:dyDescent="0.25">
      <c r="B12" s="18">
        <v>42498</v>
      </c>
      <c r="C12" s="40">
        <v>4</v>
      </c>
      <c r="D12" t="s">
        <v>33</v>
      </c>
      <c r="E12">
        <v>159</v>
      </c>
      <c r="F12">
        <v>27.2</v>
      </c>
      <c r="G12">
        <v>41.4</v>
      </c>
      <c r="H12">
        <v>68.599999999999994</v>
      </c>
      <c r="J12" s="22">
        <v>42512</v>
      </c>
      <c r="K12" s="40">
        <v>4</v>
      </c>
      <c r="L12" s="16" t="s">
        <v>33</v>
      </c>
      <c r="M12">
        <v>167</v>
      </c>
      <c r="N12">
        <v>23</v>
      </c>
      <c r="O12">
        <v>17.7</v>
      </c>
      <c r="P12">
        <v>40.700000000000003</v>
      </c>
      <c r="R12" t="s">
        <v>431</v>
      </c>
      <c r="S12" s="46">
        <v>7</v>
      </c>
      <c r="T12" t="s">
        <v>129</v>
      </c>
      <c r="U12" t="s">
        <v>192</v>
      </c>
      <c r="V12">
        <v>38.799999999999997</v>
      </c>
      <c r="W12">
        <v>13.5</v>
      </c>
      <c r="X12">
        <v>52.3</v>
      </c>
      <c r="Z12" s="22">
        <v>42543</v>
      </c>
    </row>
    <row r="13" spans="2:32" x14ac:dyDescent="0.25">
      <c r="B13" s="18">
        <v>42498</v>
      </c>
      <c r="C13" s="40">
        <v>4</v>
      </c>
      <c r="D13" t="s">
        <v>34</v>
      </c>
      <c r="E13">
        <v>160</v>
      </c>
      <c r="F13">
        <v>1.8</v>
      </c>
      <c r="G13">
        <v>9.1</v>
      </c>
      <c r="H13">
        <v>10.9</v>
      </c>
      <c r="J13" s="22">
        <v>42512</v>
      </c>
      <c r="K13" s="40">
        <v>4</v>
      </c>
      <c r="L13" s="16" t="s">
        <v>34</v>
      </c>
      <c r="M13">
        <v>168</v>
      </c>
      <c r="N13">
        <v>2.6</v>
      </c>
      <c r="O13">
        <v>7.3</v>
      </c>
      <c r="P13">
        <v>9.9</v>
      </c>
      <c r="R13" t="s">
        <v>431</v>
      </c>
      <c r="S13" s="46">
        <v>7</v>
      </c>
      <c r="T13" t="s">
        <v>130</v>
      </c>
      <c r="U13" t="s">
        <v>193</v>
      </c>
      <c r="V13">
        <v>3.7</v>
      </c>
      <c r="W13">
        <v>5.0999999999999996</v>
      </c>
      <c r="X13">
        <v>8.8000000000000007</v>
      </c>
      <c r="Z13" s="22">
        <v>42543</v>
      </c>
    </row>
    <row r="14" spans="2:32" x14ac:dyDescent="0.25">
      <c r="J14" s="22"/>
      <c r="K14" s="40"/>
      <c r="L14" s="16"/>
      <c r="R14" t="s">
        <v>431</v>
      </c>
      <c r="S14" s="46">
        <v>10</v>
      </c>
      <c r="T14" t="s">
        <v>306</v>
      </c>
      <c r="U14" t="s">
        <v>194</v>
      </c>
      <c r="V14">
        <v>14.4</v>
      </c>
      <c r="W14">
        <v>20.3</v>
      </c>
      <c r="X14">
        <v>34.700000000000003</v>
      </c>
      <c r="Z14" s="22">
        <v>42543</v>
      </c>
    </row>
    <row r="15" spans="2:32" x14ac:dyDescent="0.25">
      <c r="J15" s="22"/>
      <c r="K15" s="40"/>
      <c r="L15" s="16"/>
      <c r="R15" t="s">
        <v>431</v>
      </c>
      <c r="S15" s="46">
        <v>10</v>
      </c>
      <c r="T15" t="s">
        <v>307</v>
      </c>
      <c r="U15" t="s">
        <v>195</v>
      </c>
      <c r="V15">
        <v>2.7</v>
      </c>
      <c r="W15">
        <v>8.5</v>
      </c>
      <c r="X15">
        <v>11.2</v>
      </c>
      <c r="Z15" s="22">
        <v>42543</v>
      </c>
    </row>
    <row r="16" spans="2:32" x14ac:dyDescent="0.25">
      <c r="J16" s="22"/>
      <c r="K16" s="40"/>
      <c r="L16" s="35"/>
      <c r="R16" t="s">
        <v>431</v>
      </c>
      <c r="S16" s="46">
        <v>1</v>
      </c>
      <c r="T16" t="s">
        <v>131</v>
      </c>
      <c r="U16" t="s">
        <v>196</v>
      </c>
      <c r="V16">
        <v>6.4</v>
      </c>
      <c r="W16">
        <v>5.4</v>
      </c>
      <c r="X16">
        <v>11.8</v>
      </c>
      <c r="Z16" s="22">
        <v>42543</v>
      </c>
    </row>
    <row r="17" spans="2:32" x14ac:dyDescent="0.25">
      <c r="J17" s="22"/>
      <c r="K17" s="40"/>
      <c r="L17" s="35"/>
      <c r="R17" t="s">
        <v>431</v>
      </c>
      <c r="S17" s="46">
        <v>1</v>
      </c>
      <c r="T17" t="s">
        <v>132</v>
      </c>
      <c r="U17" t="s">
        <v>197</v>
      </c>
      <c r="V17">
        <v>1.8</v>
      </c>
      <c r="W17">
        <v>5.8</v>
      </c>
      <c r="X17">
        <v>7.6</v>
      </c>
      <c r="Z17" s="22">
        <v>42543</v>
      </c>
    </row>
    <row r="18" spans="2:32" x14ac:dyDescent="0.25">
      <c r="B18" s="47">
        <v>1</v>
      </c>
      <c r="C18" t="s">
        <v>0</v>
      </c>
      <c r="R18" t="s">
        <v>431</v>
      </c>
      <c r="S18" s="46">
        <v>3</v>
      </c>
      <c r="T18" t="s">
        <v>133</v>
      </c>
      <c r="U18" t="s">
        <v>198</v>
      </c>
      <c r="V18">
        <v>30.1</v>
      </c>
      <c r="W18">
        <v>9.1999999999999993</v>
      </c>
      <c r="X18">
        <v>39.299999999999997</v>
      </c>
      <c r="Z18" s="22">
        <v>42543</v>
      </c>
    </row>
    <row r="19" spans="2:32" x14ac:dyDescent="0.25">
      <c r="B19" s="47">
        <v>3</v>
      </c>
      <c r="C19" t="s">
        <v>421</v>
      </c>
      <c r="R19" t="s">
        <v>431</v>
      </c>
      <c r="S19" s="46">
        <v>3</v>
      </c>
      <c r="T19" t="s">
        <v>432</v>
      </c>
      <c r="U19" t="s">
        <v>199</v>
      </c>
      <c r="V19">
        <v>2.4</v>
      </c>
      <c r="W19">
        <v>5.8</v>
      </c>
      <c r="X19">
        <v>8.1999999999999993</v>
      </c>
      <c r="Z19" s="22">
        <v>42543</v>
      </c>
    </row>
    <row r="20" spans="2:32" x14ac:dyDescent="0.25">
      <c r="B20" s="47">
        <v>4</v>
      </c>
      <c r="C20" t="s">
        <v>293</v>
      </c>
      <c r="R20" t="s">
        <v>431</v>
      </c>
      <c r="S20" s="46">
        <v>4</v>
      </c>
      <c r="T20" t="s">
        <v>33</v>
      </c>
      <c r="U20" t="s">
        <v>200</v>
      </c>
      <c r="V20">
        <v>19.8</v>
      </c>
      <c r="W20">
        <v>11</v>
      </c>
      <c r="X20">
        <v>30.8</v>
      </c>
      <c r="Z20" s="22">
        <v>42543</v>
      </c>
    </row>
    <row r="21" spans="2:32" x14ac:dyDescent="0.25">
      <c r="B21" s="47">
        <v>7</v>
      </c>
      <c r="C21" t="s">
        <v>294</v>
      </c>
      <c r="R21" t="s">
        <v>431</v>
      </c>
      <c r="S21" s="46">
        <v>4</v>
      </c>
      <c r="T21" t="s">
        <v>34</v>
      </c>
      <c r="U21" t="s">
        <v>201</v>
      </c>
      <c r="V21">
        <v>11.7</v>
      </c>
      <c r="W21">
        <v>5.9</v>
      </c>
      <c r="X21">
        <v>17.600000000000001</v>
      </c>
      <c r="Z21" s="22">
        <v>42543</v>
      </c>
    </row>
    <row r="22" spans="2:32" x14ac:dyDescent="0.25">
      <c r="B22" s="47">
        <v>10</v>
      </c>
      <c r="C22" t="s">
        <v>295</v>
      </c>
      <c r="R22" t="s">
        <v>431</v>
      </c>
      <c r="S22" s="46">
        <v>7</v>
      </c>
      <c r="T22" t="s">
        <v>53</v>
      </c>
      <c r="U22" t="s">
        <v>202</v>
      </c>
      <c r="V22">
        <v>27.3</v>
      </c>
      <c r="W22">
        <v>17.100000000000001</v>
      </c>
      <c r="X22">
        <v>44.4</v>
      </c>
      <c r="Z22" s="22">
        <v>42543</v>
      </c>
    </row>
    <row r="23" spans="2:32" x14ac:dyDescent="0.25">
      <c r="R23" t="s">
        <v>431</v>
      </c>
      <c r="S23" s="46">
        <v>7</v>
      </c>
      <c r="T23" t="s">
        <v>54</v>
      </c>
      <c r="U23" t="s">
        <v>203</v>
      </c>
      <c r="V23">
        <v>4.5</v>
      </c>
      <c r="W23">
        <v>3.7</v>
      </c>
      <c r="X23">
        <v>8.1999999999999993</v>
      </c>
      <c r="Z23" s="22">
        <v>42543</v>
      </c>
    </row>
    <row r="24" spans="2:32" x14ac:dyDescent="0.25">
      <c r="R24" t="s">
        <v>431</v>
      </c>
      <c r="S24" s="46">
        <v>10</v>
      </c>
      <c r="T24" t="s">
        <v>433</v>
      </c>
      <c r="U24" t="s">
        <v>204</v>
      </c>
      <c r="V24">
        <v>9.4</v>
      </c>
      <c r="W24">
        <v>10.9</v>
      </c>
      <c r="X24">
        <v>20.3</v>
      </c>
      <c r="Z24" s="22">
        <v>42543</v>
      </c>
    </row>
    <row r="25" spans="2:32" x14ac:dyDescent="0.25">
      <c r="R25" t="s">
        <v>431</v>
      </c>
      <c r="S25" s="46">
        <v>10</v>
      </c>
      <c r="T25" t="s">
        <v>434</v>
      </c>
      <c r="U25" t="s">
        <v>205</v>
      </c>
      <c r="V25">
        <v>3.8</v>
      </c>
      <c r="W25">
        <v>15</v>
      </c>
      <c r="X25">
        <v>18.8</v>
      </c>
      <c r="Z25" s="22">
        <v>42543</v>
      </c>
    </row>
    <row r="27" spans="2:32" x14ac:dyDescent="0.25">
      <c r="E27" t="s">
        <v>59</v>
      </c>
      <c r="F27" t="s">
        <v>60</v>
      </c>
      <c r="G27" t="s">
        <v>87</v>
      </c>
      <c r="H27" t="s">
        <v>61</v>
      </c>
      <c r="M27" t="s">
        <v>59</v>
      </c>
      <c r="N27" t="s">
        <v>60</v>
      </c>
      <c r="O27" t="s">
        <v>87</v>
      </c>
      <c r="P27" t="s">
        <v>61</v>
      </c>
      <c r="U27" t="s">
        <v>59</v>
      </c>
      <c r="V27" t="s">
        <v>60</v>
      </c>
      <c r="W27" t="s">
        <v>87</v>
      </c>
      <c r="X27" t="s">
        <v>61</v>
      </c>
      <c r="AC27" t="s">
        <v>59</v>
      </c>
      <c r="AD27" t="s">
        <v>60</v>
      </c>
      <c r="AE27" t="s">
        <v>87</v>
      </c>
      <c r="AF27" t="s">
        <v>61</v>
      </c>
    </row>
    <row r="28" spans="2:32" x14ac:dyDescent="0.25">
      <c r="C28" s="47">
        <v>1</v>
      </c>
      <c r="D28" t="s">
        <v>0</v>
      </c>
      <c r="E28">
        <f>AVERAGE(F6:F9)*8</f>
        <v>55.599999999999994</v>
      </c>
      <c r="F28">
        <f t="shared" ref="F28:G28" si="0">AVERAGE(G6:G9)*8</f>
        <v>93.2</v>
      </c>
      <c r="G28">
        <f t="shared" si="0"/>
        <v>148.80000000000001</v>
      </c>
      <c r="H28" s="5">
        <f>100*F28/G28</f>
        <v>62.634408602150536</v>
      </c>
      <c r="K28" s="47">
        <v>1</v>
      </c>
      <c r="L28" t="s">
        <v>0</v>
      </c>
      <c r="M28">
        <f>AVERAGE(N6:N9)*8</f>
        <v>69.399999999999991</v>
      </c>
      <c r="N28">
        <f t="shared" ref="N28:O28" si="1">AVERAGE(O6:O9)*8</f>
        <v>186</v>
      </c>
      <c r="O28">
        <f t="shared" si="1"/>
        <v>255.40000000000003</v>
      </c>
      <c r="P28" s="5">
        <f>100*N28/O28</f>
        <v>72.826938136256842</v>
      </c>
      <c r="S28" s="47">
        <v>1</v>
      </c>
      <c r="T28" t="s">
        <v>0</v>
      </c>
      <c r="U28">
        <f>AVERAGE(V6:V7,V16:V17)*8</f>
        <v>35.6</v>
      </c>
      <c r="V28">
        <f t="shared" ref="V28:W28" si="2">AVERAGE(W6:W7,W16:W17)*8</f>
        <v>44.199999999999996</v>
      </c>
      <c r="W28">
        <f t="shared" si="2"/>
        <v>79.8</v>
      </c>
      <c r="X28" s="5">
        <f t="shared" ref="X28:X32" si="3">100*V28/W28</f>
        <v>55.388471177944865</v>
      </c>
      <c r="AA28" s="47">
        <v>1</v>
      </c>
      <c r="AB28" t="s">
        <v>0</v>
      </c>
    </row>
    <row r="29" spans="2:32" x14ac:dyDescent="0.25">
      <c r="C29" s="47">
        <v>3</v>
      </c>
      <c r="D29" t="s">
        <v>421</v>
      </c>
      <c r="K29" s="47">
        <v>3</v>
      </c>
      <c r="L29" t="s">
        <v>421</v>
      </c>
      <c r="S29" s="47">
        <v>3</v>
      </c>
      <c r="T29" t="s">
        <v>421</v>
      </c>
      <c r="U29">
        <f>AVERAGE(V8:V9,V18:V19)*8</f>
        <v>133</v>
      </c>
      <c r="V29">
        <f t="shared" ref="V29:W29" si="4">AVERAGE(W8:W9,W18:W19)*8</f>
        <v>59.199999999999996</v>
      </c>
      <c r="W29">
        <f t="shared" si="4"/>
        <v>192.2</v>
      </c>
      <c r="X29" s="5">
        <f t="shared" si="3"/>
        <v>30.801248699271593</v>
      </c>
      <c r="AA29" s="47">
        <v>3</v>
      </c>
      <c r="AB29" t="s">
        <v>421</v>
      </c>
    </row>
    <row r="30" spans="2:32" x14ac:dyDescent="0.25">
      <c r="C30" s="47">
        <v>4</v>
      </c>
      <c r="D30" t="s">
        <v>293</v>
      </c>
      <c r="E30">
        <f>AVERAGE(F10:F13)*8</f>
        <v>132</v>
      </c>
      <c r="F30">
        <f>AVERAGE(G10:G13)*8</f>
        <v>260.8</v>
      </c>
      <c r="G30">
        <f>AVERAGE(H10:H13)*8</f>
        <v>392.8</v>
      </c>
      <c r="H30" s="5">
        <f>100*F30/G30</f>
        <v>66.395112016293282</v>
      </c>
      <c r="K30" s="47">
        <v>4</v>
      </c>
      <c r="L30" t="s">
        <v>293</v>
      </c>
      <c r="M30">
        <f>AVERAGE(N10:N13)*8</f>
        <v>107</v>
      </c>
      <c r="N30">
        <f>AVERAGE(O10:O13)*8</f>
        <v>94.199999999999989</v>
      </c>
      <c r="O30">
        <f>AVERAGE(P10:P13)*8</f>
        <v>201.20000000000002</v>
      </c>
      <c r="P30" s="5">
        <f>100*N30/O30</f>
        <v>46.819085487077523</v>
      </c>
      <c r="S30" s="47">
        <v>4</v>
      </c>
      <c r="T30" t="s">
        <v>293</v>
      </c>
      <c r="U30">
        <f>AVERAGE(V10:V11,V20:V21)*8</f>
        <v>104.80000000000001</v>
      </c>
      <c r="V30">
        <f t="shared" ref="V30:W30" si="5">AVERAGE(W10:W11,W20:W21)*8</f>
        <v>54.400000000000006</v>
      </c>
      <c r="W30">
        <f t="shared" si="5"/>
        <v>159.19999999999999</v>
      </c>
      <c r="X30" s="5">
        <f t="shared" si="3"/>
        <v>34.170854271356795</v>
      </c>
      <c r="AA30" s="47">
        <v>4</v>
      </c>
      <c r="AB30" t="s">
        <v>293</v>
      </c>
    </row>
    <row r="31" spans="2:32" x14ac:dyDescent="0.25">
      <c r="C31" s="47">
        <v>7</v>
      </c>
      <c r="D31" t="s">
        <v>294</v>
      </c>
      <c r="K31" s="47">
        <v>7</v>
      </c>
      <c r="L31" t="s">
        <v>294</v>
      </c>
      <c r="S31" s="47">
        <v>7</v>
      </c>
      <c r="T31" t="s">
        <v>294</v>
      </c>
      <c r="U31">
        <f>AVERAGE(V12:V13,V22:V23)*8</f>
        <v>148.6</v>
      </c>
      <c r="V31">
        <f t="shared" ref="V31:W31" si="6">AVERAGE(W12:W13,W22:W23)*8</f>
        <v>78.800000000000011</v>
      </c>
      <c r="W31">
        <f t="shared" si="6"/>
        <v>227.4</v>
      </c>
      <c r="X31" s="5">
        <f t="shared" si="3"/>
        <v>34.652594547053653</v>
      </c>
      <c r="AA31" s="47">
        <v>7</v>
      </c>
      <c r="AB31" t="s">
        <v>294</v>
      </c>
    </row>
    <row r="32" spans="2:32" x14ac:dyDescent="0.25">
      <c r="C32" s="47">
        <v>10</v>
      </c>
      <c r="D32" t="s">
        <v>295</v>
      </c>
      <c r="K32" s="47">
        <v>10</v>
      </c>
      <c r="L32" t="s">
        <v>295</v>
      </c>
      <c r="S32" s="47">
        <v>10</v>
      </c>
      <c r="T32" t="s">
        <v>295</v>
      </c>
      <c r="U32">
        <f>AVERAGE(V14:V15,V24:V25)*8</f>
        <v>60.6</v>
      </c>
      <c r="V32">
        <f t="shared" ref="V32:W32" si="7">AVERAGE(W14:W15,W24:W25)*8</f>
        <v>109.4</v>
      </c>
      <c r="W32">
        <f t="shared" si="7"/>
        <v>170</v>
      </c>
      <c r="X32" s="5">
        <f t="shared" si="3"/>
        <v>64.352941176470594</v>
      </c>
      <c r="AA32" s="47">
        <v>10</v>
      </c>
      <c r="AB32" t="s">
        <v>295</v>
      </c>
    </row>
    <row r="36" spans="4:16" x14ac:dyDescent="0.25">
      <c r="H36" s="52" t="s">
        <v>440</v>
      </c>
      <c r="I36" s="52"/>
      <c r="J36" s="52"/>
      <c r="K36" s="52"/>
      <c r="L36" s="52"/>
      <c r="M36" s="52"/>
      <c r="N36" s="52"/>
      <c r="O36" s="52"/>
      <c r="P36" s="52"/>
    </row>
    <row r="37" spans="4:16" x14ac:dyDescent="0.25">
      <c r="E37" s="51" t="s">
        <v>154</v>
      </c>
      <c r="F37" s="51"/>
      <c r="G37" s="49" t="s">
        <v>155</v>
      </c>
      <c r="H37" s="49" t="s">
        <v>96</v>
      </c>
      <c r="I37" s="49" t="s">
        <v>97</v>
      </c>
      <c r="J37" s="49"/>
      <c r="K37" s="49"/>
      <c r="L37" s="49"/>
      <c r="M37" s="49"/>
      <c r="N37" s="49"/>
      <c r="O37" s="49"/>
      <c r="P37" s="49"/>
    </row>
    <row r="38" spans="4:16" x14ac:dyDescent="0.25">
      <c r="D38" t="s">
        <v>156</v>
      </c>
      <c r="E38" s="49" t="s">
        <v>157</v>
      </c>
      <c r="F38" s="49" t="s">
        <v>158</v>
      </c>
      <c r="G38" s="49" t="s">
        <v>83</v>
      </c>
      <c r="H38" s="49" t="s">
        <v>157</v>
      </c>
      <c r="I38" s="49" t="s">
        <v>164</v>
      </c>
      <c r="J38" s="49" t="s">
        <v>137</v>
      </c>
      <c r="K38" s="49" t="s">
        <v>165</v>
      </c>
      <c r="L38" s="49" t="s">
        <v>166</v>
      </c>
      <c r="M38" s="49" t="s">
        <v>167</v>
      </c>
      <c r="N38" s="49" t="s">
        <v>168</v>
      </c>
      <c r="O38" s="49" t="s">
        <v>169</v>
      </c>
      <c r="P38" s="49"/>
    </row>
    <row r="39" spans="4:16" x14ac:dyDescent="0.25">
      <c r="E39" s="18"/>
      <c r="F39" s="18"/>
      <c r="G39" s="18"/>
      <c r="H39" s="49"/>
      <c r="I39" s="37"/>
      <c r="J39" s="38"/>
      <c r="K39" s="38"/>
      <c r="L39" s="38"/>
      <c r="M39" s="38"/>
      <c r="N39" s="38"/>
      <c r="O39" s="38"/>
    </row>
    <row r="40" spans="4:16" x14ac:dyDescent="0.25">
      <c r="D40">
        <v>37.720999999999997</v>
      </c>
      <c r="E40" s="18"/>
      <c r="F40" s="18"/>
      <c r="G40" s="18"/>
      <c r="H40" s="36"/>
      <c r="I40" s="38"/>
      <c r="J40" s="38"/>
      <c r="K40" s="38"/>
      <c r="L40" s="38"/>
      <c r="M40" s="38"/>
      <c r="N40" s="38"/>
      <c r="O40" s="38"/>
    </row>
    <row r="41" spans="4:16" x14ac:dyDescent="0.25">
      <c r="D41">
        <v>-88.848399999999998</v>
      </c>
      <c r="E41" s="18"/>
      <c r="F41" s="18"/>
      <c r="G41" s="18"/>
      <c r="H41" s="36"/>
      <c r="I41" s="37"/>
      <c r="J41" s="38"/>
      <c r="K41" s="38"/>
      <c r="L41" s="38"/>
      <c r="M41" s="38"/>
      <c r="N41" s="38"/>
      <c r="O41" s="38"/>
    </row>
    <row r="42" spans="4:16" x14ac:dyDescent="0.25">
      <c r="E42" s="18"/>
      <c r="F42" s="18"/>
      <c r="G42" s="18"/>
      <c r="H42" s="49"/>
      <c r="I42" s="38"/>
      <c r="J42" s="38"/>
      <c r="K42" s="38"/>
      <c r="L42" s="38"/>
      <c r="M42" s="38"/>
      <c r="N42" s="38"/>
      <c r="O42" s="38"/>
    </row>
    <row r="43" spans="4:16" x14ac:dyDescent="0.25">
      <c r="E43" s="18"/>
      <c r="F43" s="18"/>
      <c r="G43" s="18"/>
      <c r="H43" s="18"/>
      <c r="I43" s="18"/>
      <c r="J43" s="38"/>
      <c r="K43" s="38"/>
      <c r="L43" s="38"/>
      <c r="M43" s="38"/>
      <c r="N43" s="38"/>
      <c r="O43" s="38"/>
    </row>
    <row r="44" spans="4:16" x14ac:dyDescent="0.25">
      <c r="D44" t="s">
        <v>163</v>
      </c>
      <c r="E44" s="18" t="s">
        <v>441</v>
      </c>
      <c r="F44" s="18" t="s">
        <v>441</v>
      </c>
      <c r="G44" s="18">
        <v>42497</v>
      </c>
      <c r="H44" s="18" t="s">
        <v>441</v>
      </c>
      <c r="I44" s="18" t="s">
        <v>441</v>
      </c>
      <c r="J44" s="38">
        <v>42498</v>
      </c>
      <c r="K44" s="38">
        <v>42512</v>
      </c>
      <c r="L44" s="38">
        <v>42534</v>
      </c>
      <c r="M44" s="38">
        <v>42543</v>
      </c>
      <c r="N44" s="38"/>
      <c r="O44" s="38"/>
    </row>
    <row r="45" spans="4:16" x14ac:dyDescent="0.25">
      <c r="G45" s="18">
        <v>42497</v>
      </c>
      <c r="H45">
        <v>0</v>
      </c>
    </row>
    <row r="46" spans="4:16" x14ac:dyDescent="0.25">
      <c r="G46" s="18">
        <v>42498</v>
      </c>
      <c r="H46">
        <v>1</v>
      </c>
    </row>
    <row r="47" spans="4:16" x14ac:dyDescent="0.25">
      <c r="G47" s="22">
        <v>42512</v>
      </c>
      <c r="H47">
        <v>15</v>
      </c>
    </row>
    <row r="48" spans="4:16" x14ac:dyDescent="0.25">
      <c r="G48" t="s">
        <v>431</v>
      </c>
      <c r="H48">
        <v>37</v>
      </c>
    </row>
    <row r="49" spans="7:8" x14ac:dyDescent="0.25">
      <c r="G49" s="22">
        <v>42543</v>
      </c>
      <c r="H49">
        <v>46</v>
      </c>
    </row>
  </sheetData>
  <mergeCells count="2">
    <mergeCell ref="H36:P36"/>
    <mergeCell ref="E37:F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4"/>
  <sheetViews>
    <sheetView tabSelected="1" workbookViewId="0">
      <selection activeCell="O8" sqref="O8"/>
    </sheetView>
  </sheetViews>
  <sheetFormatPr defaultRowHeight="15" x14ac:dyDescent="0.25"/>
  <cols>
    <col min="2" max="2" width="12.28515625" customWidth="1"/>
    <col min="3" max="5" width="12.7109375" customWidth="1"/>
  </cols>
  <sheetData>
    <row r="4" spans="2:15" x14ac:dyDescent="0.25">
      <c r="F4" s="52" t="s">
        <v>440</v>
      </c>
      <c r="G4" s="52"/>
      <c r="H4" s="52"/>
      <c r="I4" s="52"/>
      <c r="J4" s="52"/>
      <c r="K4" s="52"/>
      <c r="L4" s="52"/>
      <c r="M4" s="52"/>
      <c r="N4" s="52"/>
    </row>
    <row r="5" spans="2:15" x14ac:dyDescent="0.25">
      <c r="C5" s="51" t="s">
        <v>154</v>
      </c>
      <c r="D5" s="51"/>
      <c r="E5" s="46" t="s">
        <v>155</v>
      </c>
      <c r="F5" s="46" t="s">
        <v>96</v>
      </c>
      <c r="G5" s="46" t="s">
        <v>97</v>
      </c>
      <c r="H5" s="46"/>
      <c r="I5" s="46"/>
      <c r="J5" s="46"/>
      <c r="K5" s="46"/>
      <c r="L5" s="46"/>
      <c r="M5" s="46"/>
      <c r="N5" s="46"/>
    </row>
    <row r="6" spans="2:15" x14ac:dyDescent="0.25">
      <c r="B6" t="s">
        <v>156</v>
      </c>
      <c r="C6" s="46" t="s">
        <v>157</v>
      </c>
      <c r="D6" s="46" t="s">
        <v>158</v>
      </c>
      <c r="E6" s="46" t="s">
        <v>83</v>
      </c>
      <c r="F6" s="46" t="s">
        <v>157</v>
      </c>
      <c r="G6" s="46" t="s">
        <v>164</v>
      </c>
      <c r="H6" s="46" t="s">
        <v>137</v>
      </c>
      <c r="I6" s="46" t="s">
        <v>165</v>
      </c>
      <c r="J6" s="46" t="s">
        <v>166</v>
      </c>
      <c r="K6" s="46" t="s">
        <v>167</v>
      </c>
      <c r="L6" s="46" t="s">
        <v>168</v>
      </c>
      <c r="M6" s="46" t="s">
        <v>169</v>
      </c>
      <c r="N6" s="46"/>
    </row>
    <row r="7" spans="2:15" x14ac:dyDescent="0.25">
      <c r="B7" t="s">
        <v>159</v>
      </c>
      <c r="C7" s="18">
        <v>42319</v>
      </c>
      <c r="D7" s="18">
        <v>42474</v>
      </c>
      <c r="E7" s="18">
        <v>42496</v>
      </c>
      <c r="F7" s="28" t="s">
        <v>95</v>
      </c>
      <c r="G7" s="37">
        <v>42474</v>
      </c>
      <c r="H7" s="38">
        <v>42497</v>
      </c>
      <c r="I7" s="38">
        <v>42510</v>
      </c>
      <c r="J7" s="38">
        <v>42524</v>
      </c>
      <c r="K7" s="38">
        <v>42538</v>
      </c>
      <c r="L7" s="38"/>
      <c r="M7" s="38"/>
    </row>
    <row r="8" spans="2:15" x14ac:dyDescent="0.25">
      <c r="B8" t="s">
        <v>160</v>
      </c>
      <c r="C8" s="18">
        <v>42318</v>
      </c>
      <c r="D8" s="18">
        <v>42473</v>
      </c>
      <c r="E8" s="18">
        <v>42486</v>
      </c>
      <c r="F8" s="36">
        <v>42320</v>
      </c>
      <c r="G8" s="38">
        <v>42473</v>
      </c>
      <c r="H8" s="38">
        <v>42489</v>
      </c>
      <c r="I8" s="38" t="s">
        <v>179</v>
      </c>
      <c r="J8" s="38">
        <v>42514</v>
      </c>
      <c r="K8" s="38">
        <v>42528</v>
      </c>
      <c r="L8" s="38">
        <v>42544</v>
      </c>
      <c r="M8" s="38"/>
    </row>
    <row r="9" spans="2:15" x14ac:dyDescent="0.25">
      <c r="B9" t="s">
        <v>161</v>
      </c>
      <c r="C9" s="18">
        <v>42318</v>
      </c>
      <c r="D9" s="18">
        <v>42478</v>
      </c>
      <c r="E9" s="18">
        <v>42482</v>
      </c>
      <c r="F9" s="36">
        <v>42321</v>
      </c>
      <c r="G9" s="37">
        <v>42478</v>
      </c>
      <c r="H9" s="38">
        <v>42485</v>
      </c>
      <c r="I9" s="38">
        <v>42496</v>
      </c>
      <c r="J9" s="38">
        <v>42510</v>
      </c>
      <c r="K9" s="38">
        <v>42524</v>
      </c>
      <c r="L9" s="38">
        <v>42538</v>
      </c>
      <c r="M9" s="38"/>
      <c r="O9" t="s">
        <v>445</v>
      </c>
    </row>
    <row r="10" spans="2:15" x14ac:dyDescent="0.25">
      <c r="B10" t="s">
        <v>162</v>
      </c>
      <c r="C10" s="18">
        <v>42318</v>
      </c>
      <c r="D10" s="18">
        <v>42464</v>
      </c>
      <c r="E10" s="18">
        <v>42473</v>
      </c>
      <c r="F10" s="28" t="s">
        <v>95</v>
      </c>
      <c r="G10" s="38">
        <v>42464</v>
      </c>
      <c r="H10" s="38">
        <v>42475</v>
      </c>
      <c r="I10" s="38">
        <v>42489</v>
      </c>
      <c r="J10" s="38">
        <v>42503</v>
      </c>
      <c r="K10" s="38">
        <v>42515</v>
      </c>
      <c r="L10" s="38">
        <v>42529</v>
      </c>
      <c r="M10" s="38">
        <v>42543</v>
      </c>
      <c r="O10" t="s">
        <v>445</v>
      </c>
    </row>
    <row r="11" spans="2:15" x14ac:dyDescent="0.25">
      <c r="B11" t="s">
        <v>319</v>
      </c>
      <c r="C11" s="18" t="s">
        <v>441</v>
      </c>
      <c r="D11" s="18" t="s">
        <v>441</v>
      </c>
      <c r="E11" s="18">
        <v>42509</v>
      </c>
      <c r="F11" s="18" t="s">
        <v>441</v>
      </c>
      <c r="G11" s="18" t="s">
        <v>441</v>
      </c>
      <c r="H11" s="38">
        <v>42511</v>
      </c>
      <c r="I11" s="38">
        <v>42523</v>
      </c>
      <c r="J11" s="38">
        <v>42537</v>
      </c>
      <c r="K11" s="38">
        <v>42551</v>
      </c>
      <c r="L11" s="38"/>
      <c r="M11" s="38"/>
    </row>
    <row r="12" spans="2:15" x14ac:dyDescent="0.25">
      <c r="B12" t="s">
        <v>163</v>
      </c>
      <c r="C12" s="18" t="s">
        <v>441</v>
      </c>
      <c r="D12" s="18" t="s">
        <v>441</v>
      </c>
      <c r="E12" s="18">
        <v>42497</v>
      </c>
      <c r="F12" s="18" t="s">
        <v>441</v>
      </c>
      <c r="G12" s="18" t="s">
        <v>441</v>
      </c>
      <c r="H12" s="38">
        <v>42498</v>
      </c>
      <c r="I12" s="38">
        <v>42512</v>
      </c>
      <c r="J12" s="38">
        <v>42534</v>
      </c>
      <c r="K12" s="38">
        <v>42543</v>
      </c>
      <c r="L12" s="38"/>
      <c r="M12" s="38"/>
    </row>
    <row r="13" spans="2:15" x14ac:dyDescent="0.2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2:15" x14ac:dyDescent="0.25">
      <c r="E14" t="s">
        <v>443</v>
      </c>
    </row>
    <row r="17" spans="2:5" x14ac:dyDescent="0.25">
      <c r="B17" t="s">
        <v>156</v>
      </c>
      <c r="C17" t="s">
        <v>425</v>
      </c>
    </row>
    <row r="19" spans="2:5" x14ac:dyDescent="0.25">
      <c r="B19" t="s">
        <v>159</v>
      </c>
      <c r="C19" t="s">
        <v>426</v>
      </c>
    </row>
    <row r="20" spans="2:5" x14ac:dyDescent="0.25">
      <c r="B20" t="s">
        <v>160</v>
      </c>
      <c r="C20" t="s">
        <v>427</v>
      </c>
    </row>
    <row r="21" spans="2:5" x14ac:dyDescent="0.25">
      <c r="B21" t="s">
        <v>161</v>
      </c>
      <c r="C21" t="s">
        <v>428</v>
      </c>
    </row>
    <row r="22" spans="2:5" x14ac:dyDescent="0.25">
      <c r="B22" t="s">
        <v>162</v>
      </c>
      <c r="C22" t="s">
        <v>438</v>
      </c>
    </row>
    <row r="23" spans="2:5" x14ac:dyDescent="0.25">
      <c r="B23" t="s">
        <v>319</v>
      </c>
      <c r="C23" t="s">
        <v>429</v>
      </c>
    </row>
    <row r="24" spans="2:5" x14ac:dyDescent="0.25">
      <c r="B24" t="s">
        <v>163</v>
      </c>
      <c r="C24" t="s">
        <v>444</v>
      </c>
      <c r="E24" t="s">
        <v>439</v>
      </c>
    </row>
  </sheetData>
  <mergeCells count="2">
    <mergeCell ref="C5:D5"/>
    <mergeCell ref="F4:N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4"/>
  <sheetViews>
    <sheetView topLeftCell="A7" workbookViewId="0">
      <selection activeCell="M54" sqref="M54"/>
    </sheetView>
  </sheetViews>
  <sheetFormatPr defaultRowHeight="15" x14ac:dyDescent="0.25"/>
  <sheetData>
    <row r="2" spans="1:26" x14ac:dyDescent="0.25">
      <c r="B2" t="s">
        <v>159</v>
      </c>
    </row>
    <row r="4" spans="1:26" x14ac:dyDescent="0.25">
      <c r="O4" t="s">
        <v>321</v>
      </c>
      <c r="P4" t="s">
        <v>322</v>
      </c>
      <c r="Q4" t="s">
        <v>323</v>
      </c>
      <c r="R4" t="s">
        <v>321</v>
      </c>
      <c r="S4" t="s">
        <v>322</v>
      </c>
      <c r="T4" t="s">
        <v>323</v>
      </c>
    </row>
    <row r="5" spans="1:26" x14ac:dyDescent="0.25">
      <c r="O5" t="s">
        <v>321</v>
      </c>
      <c r="P5" t="s">
        <v>322</v>
      </c>
      <c r="Q5" t="s">
        <v>323</v>
      </c>
      <c r="R5" t="s">
        <v>321</v>
      </c>
      <c r="S5" t="s">
        <v>322</v>
      </c>
      <c r="T5" t="s">
        <v>323</v>
      </c>
      <c r="U5" t="s">
        <v>324</v>
      </c>
      <c r="V5" t="s">
        <v>324</v>
      </c>
      <c r="W5" t="s">
        <v>324</v>
      </c>
      <c r="X5" t="s">
        <v>325</v>
      </c>
      <c r="Y5" t="s">
        <v>325</v>
      </c>
      <c r="Z5" t="s">
        <v>325</v>
      </c>
    </row>
    <row r="6" spans="1:26" x14ac:dyDescent="0.25">
      <c r="O6" t="s">
        <v>324</v>
      </c>
      <c r="P6" t="s">
        <v>324</v>
      </c>
      <c r="Q6" t="s">
        <v>324</v>
      </c>
      <c r="R6" t="s">
        <v>326</v>
      </c>
      <c r="S6" t="s">
        <v>326</v>
      </c>
      <c r="T6" t="s">
        <v>326</v>
      </c>
      <c r="U6" t="s">
        <v>327</v>
      </c>
      <c r="V6" t="s">
        <v>327</v>
      </c>
      <c r="W6" t="s">
        <v>327</v>
      </c>
      <c r="X6" t="s">
        <v>327</v>
      </c>
      <c r="Y6" t="s">
        <v>327</v>
      </c>
      <c r="Z6" t="s">
        <v>327</v>
      </c>
    </row>
    <row r="7" spans="1:26" x14ac:dyDescent="0.25">
      <c r="O7" t="s">
        <v>327</v>
      </c>
      <c r="P7" t="s">
        <v>327</v>
      </c>
      <c r="Q7" t="s">
        <v>327</v>
      </c>
      <c r="R7" t="s">
        <v>327</v>
      </c>
      <c r="S7" t="s">
        <v>327</v>
      </c>
      <c r="T7" t="s">
        <v>327</v>
      </c>
      <c r="U7" t="s">
        <v>328</v>
      </c>
      <c r="V7" t="s">
        <v>328</v>
      </c>
      <c r="W7" t="s">
        <v>328</v>
      </c>
      <c r="X7" t="s">
        <v>328</v>
      </c>
      <c r="Y7" t="s">
        <v>328</v>
      </c>
      <c r="Z7" t="s">
        <v>328</v>
      </c>
    </row>
    <row r="8" spans="1:26" x14ac:dyDescent="0.25">
      <c r="C8" t="s">
        <v>321</v>
      </c>
      <c r="D8" t="s">
        <v>323</v>
      </c>
      <c r="E8" t="s">
        <v>329</v>
      </c>
      <c r="F8" t="s">
        <v>330</v>
      </c>
      <c r="G8" t="s">
        <v>321</v>
      </c>
      <c r="H8" t="s">
        <v>322</v>
      </c>
      <c r="I8" t="s">
        <v>323</v>
      </c>
      <c r="J8" t="s">
        <v>321</v>
      </c>
      <c r="K8" t="s">
        <v>322</v>
      </c>
      <c r="L8" t="s">
        <v>323</v>
      </c>
      <c r="M8" t="s">
        <v>328</v>
      </c>
      <c r="N8" t="s">
        <v>328</v>
      </c>
      <c r="O8" t="s">
        <v>328</v>
      </c>
      <c r="P8" t="s">
        <v>328</v>
      </c>
      <c r="Q8" t="s">
        <v>328</v>
      </c>
      <c r="R8" t="s">
        <v>328</v>
      </c>
      <c r="S8" t="s">
        <v>331</v>
      </c>
      <c r="T8" t="s">
        <v>331</v>
      </c>
      <c r="U8" t="s">
        <v>331</v>
      </c>
      <c r="V8" t="s">
        <v>331</v>
      </c>
      <c r="W8" t="s">
        <v>331</v>
      </c>
      <c r="X8" t="s">
        <v>331</v>
      </c>
    </row>
    <row r="9" spans="1:26" x14ac:dyDescent="0.25">
      <c r="C9" t="s">
        <v>332</v>
      </c>
      <c r="D9" t="s">
        <v>332</v>
      </c>
      <c r="E9" t="s">
        <v>323</v>
      </c>
      <c r="F9" t="s">
        <v>333</v>
      </c>
      <c r="G9" t="s">
        <v>334</v>
      </c>
      <c r="H9" t="s">
        <v>334</v>
      </c>
      <c r="I9" t="s">
        <v>334</v>
      </c>
      <c r="J9" t="s">
        <v>335</v>
      </c>
      <c r="K9" t="s">
        <v>335</v>
      </c>
      <c r="L9" t="s">
        <v>336</v>
      </c>
      <c r="M9" t="s">
        <v>330</v>
      </c>
      <c r="N9" t="s">
        <v>330</v>
      </c>
      <c r="O9" t="s">
        <v>331</v>
      </c>
      <c r="P9" t="s">
        <v>331</v>
      </c>
      <c r="Q9" t="s">
        <v>331</v>
      </c>
      <c r="R9" t="s">
        <v>331</v>
      </c>
      <c r="S9" t="s">
        <v>331</v>
      </c>
      <c r="T9" t="s">
        <v>331</v>
      </c>
      <c r="U9" t="s">
        <v>337</v>
      </c>
      <c r="V9" t="s">
        <v>337</v>
      </c>
      <c r="W9" t="s">
        <v>337</v>
      </c>
      <c r="X9" t="s">
        <v>337</v>
      </c>
      <c r="Y9" t="s">
        <v>337</v>
      </c>
      <c r="Z9" t="s">
        <v>337</v>
      </c>
    </row>
    <row r="10" spans="1:26" x14ac:dyDescent="0.25">
      <c r="C10" t="s">
        <v>338</v>
      </c>
      <c r="D10" t="s">
        <v>338</v>
      </c>
      <c r="E10" t="s">
        <v>332</v>
      </c>
      <c r="F10" t="s">
        <v>339</v>
      </c>
      <c r="G10" t="s">
        <v>328</v>
      </c>
      <c r="H10" t="s">
        <v>328</v>
      </c>
      <c r="I10" t="s">
        <v>328</v>
      </c>
      <c r="J10" t="s">
        <v>340</v>
      </c>
      <c r="K10" t="s">
        <v>340</v>
      </c>
      <c r="L10" t="s">
        <v>341</v>
      </c>
      <c r="M10" t="s">
        <v>342</v>
      </c>
      <c r="N10" t="s">
        <v>343</v>
      </c>
      <c r="O10" t="s">
        <v>344</v>
      </c>
      <c r="P10" t="s">
        <v>344</v>
      </c>
      <c r="Q10" t="s">
        <v>344</v>
      </c>
      <c r="R10" t="s">
        <v>344</v>
      </c>
      <c r="S10" t="s">
        <v>344</v>
      </c>
      <c r="T10" t="s">
        <v>344</v>
      </c>
      <c r="U10" t="s">
        <v>327</v>
      </c>
      <c r="V10" t="s">
        <v>327</v>
      </c>
      <c r="W10" t="s">
        <v>327</v>
      </c>
      <c r="X10" t="s">
        <v>327</v>
      </c>
      <c r="Y10" t="s">
        <v>327</v>
      </c>
      <c r="Z10" t="s">
        <v>327</v>
      </c>
    </row>
    <row r="11" spans="1:26" x14ac:dyDescent="0.25">
      <c r="B11" t="s">
        <v>345</v>
      </c>
      <c r="C11" t="s">
        <v>346</v>
      </c>
      <c r="D11" t="s">
        <v>346</v>
      </c>
      <c r="E11" t="s">
        <v>347</v>
      </c>
      <c r="F11" t="s">
        <v>348</v>
      </c>
      <c r="G11" t="s">
        <v>349</v>
      </c>
      <c r="H11" t="s">
        <v>349</v>
      </c>
      <c r="I11" t="s">
        <v>349</v>
      </c>
      <c r="J11" t="s">
        <v>350</v>
      </c>
      <c r="K11" t="s">
        <v>350</v>
      </c>
      <c r="L11" t="s">
        <v>349</v>
      </c>
      <c r="M11" t="s">
        <v>351</v>
      </c>
      <c r="N11" t="s">
        <v>351</v>
      </c>
      <c r="O11" t="s">
        <v>349</v>
      </c>
      <c r="P11" t="s">
        <v>349</v>
      </c>
      <c r="Q11" t="s">
        <v>349</v>
      </c>
      <c r="R11" t="s">
        <v>349</v>
      </c>
      <c r="S11" t="s">
        <v>349</v>
      </c>
      <c r="T11" t="s">
        <v>349</v>
      </c>
      <c r="U11" t="s">
        <v>349</v>
      </c>
      <c r="V11" t="s">
        <v>349</v>
      </c>
      <c r="W11" t="s">
        <v>349</v>
      </c>
      <c r="X11" t="s">
        <v>349</v>
      </c>
      <c r="Y11" t="s">
        <v>349</v>
      </c>
      <c r="Z11" t="s">
        <v>349</v>
      </c>
    </row>
    <row r="12" spans="1:26" x14ac:dyDescent="0.25">
      <c r="B12" t="s">
        <v>320</v>
      </c>
    </row>
    <row r="14" spans="1:26" x14ac:dyDescent="0.25">
      <c r="A14" t="s">
        <v>352</v>
      </c>
      <c r="B14">
        <v>1</v>
      </c>
      <c r="C14">
        <v>26.6</v>
      </c>
      <c r="D14">
        <v>6.2</v>
      </c>
      <c r="E14">
        <v>245.3</v>
      </c>
      <c r="F14">
        <v>10.8</v>
      </c>
      <c r="G14">
        <v>51</v>
      </c>
      <c r="H14">
        <v>32.9</v>
      </c>
      <c r="I14">
        <v>41.4</v>
      </c>
      <c r="J14">
        <v>89.9</v>
      </c>
      <c r="K14">
        <v>51</v>
      </c>
      <c r="L14">
        <v>33.799999999999997</v>
      </c>
      <c r="M14">
        <v>0.13</v>
      </c>
      <c r="N14">
        <v>0.06</v>
      </c>
      <c r="O14">
        <v>50.6</v>
      </c>
      <c r="P14">
        <v>47.6</v>
      </c>
      <c r="Q14">
        <v>49.3</v>
      </c>
      <c r="R14">
        <v>50.4</v>
      </c>
      <c r="S14">
        <v>48.1</v>
      </c>
      <c r="T14">
        <v>49.1</v>
      </c>
      <c r="U14">
        <v>52.6</v>
      </c>
      <c r="V14">
        <v>44</v>
      </c>
      <c r="W14">
        <v>48.6</v>
      </c>
      <c r="X14">
        <v>57.1</v>
      </c>
      <c r="Y14">
        <v>38.700000000000003</v>
      </c>
      <c r="Z14">
        <v>47.3</v>
      </c>
    </row>
    <row r="15" spans="1:26" x14ac:dyDescent="0.25">
      <c r="B15">
        <v>2</v>
      </c>
      <c r="C15">
        <v>40.799999999999997</v>
      </c>
      <c r="D15">
        <v>10.6</v>
      </c>
      <c r="E15">
        <v>279.39999999999998</v>
      </c>
      <c r="F15">
        <v>16.100000000000001</v>
      </c>
      <c r="G15">
        <v>40.799999999999997</v>
      </c>
      <c r="H15">
        <v>27</v>
      </c>
      <c r="I15">
        <v>34.200000000000003</v>
      </c>
      <c r="J15">
        <v>82.6</v>
      </c>
      <c r="K15">
        <v>33.5</v>
      </c>
      <c r="L15">
        <v>21.9</v>
      </c>
      <c r="M15">
        <v>0</v>
      </c>
      <c r="N15">
        <v>0.08</v>
      </c>
      <c r="O15">
        <v>47.6</v>
      </c>
      <c r="P15">
        <v>44.1</v>
      </c>
      <c r="Q15">
        <v>45.6</v>
      </c>
      <c r="R15">
        <v>48.7</v>
      </c>
      <c r="S15">
        <v>45.4</v>
      </c>
      <c r="T15">
        <v>46.6</v>
      </c>
      <c r="U15">
        <v>46.7</v>
      </c>
      <c r="V15">
        <v>39.5</v>
      </c>
      <c r="W15">
        <v>42.5</v>
      </c>
      <c r="X15">
        <v>48.1</v>
      </c>
      <c r="Y15">
        <v>36.1</v>
      </c>
      <c r="Z15">
        <v>40.4</v>
      </c>
    </row>
    <row r="16" spans="1:26" x14ac:dyDescent="0.25">
      <c r="B16">
        <v>3</v>
      </c>
      <c r="C16">
        <v>46.1</v>
      </c>
      <c r="D16">
        <v>18.7</v>
      </c>
      <c r="E16">
        <v>207.1</v>
      </c>
      <c r="F16">
        <v>21.6</v>
      </c>
      <c r="G16">
        <v>73.3</v>
      </c>
      <c r="H16">
        <v>25.5</v>
      </c>
      <c r="I16">
        <v>48.8</v>
      </c>
      <c r="J16">
        <v>87.6</v>
      </c>
      <c r="K16">
        <v>27.6</v>
      </c>
      <c r="L16">
        <v>32.4</v>
      </c>
      <c r="M16">
        <v>0</v>
      </c>
      <c r="N16">
        <v>0.18</v>
      </c>
      <c r="O16">
        <v>47.4</v>
      </c>
      <c r="P16">
        <v>42.1</v>
      </c>
      <c r="Q16">
        <v>44.6</v>
      </c>
      <c r="R16">
        <v>46.9</v>
      </c>
      <c r="S16">
        <v>43.7</v>
      </c>
      <c r="T16">
        <v>45</v>
      </c>
      <c r="U16">
        <v>51.2</v>
      </c>
      <c r="V16">
        <v>37.200000000000003</v>
      </c>
      <c r="W16">
        <v>43.8</v>
      </c>
      <c r="X16">
        <v>56.6</v>
      </c>
      <c r="Y16">
        <v>34.200000000000003</v>
      </c>
      <c r="Z16">
        <v>44.6</v>
      </c>
    </row>
    <row r="17" spans="2:26" x14ac:dyDescent="0.25">
      <c r="B17">
        <v>4</v>
      </c>
      <c r="C17">
        <v>22.2</v>
      </c>
      <c r="D17">
        <v>12.7</v>
      </c>
      <c r="E17">
        <v>56.7</v>
      </c>
      <c r="F17">
        <v>7.8</v>
      </c>
      <c r="G17">
        <v>40.4</v>
      </c>
      <c r="H17">
        <v>26.7</v>
      </c>
      <c r="I17">
        <v>34.700000000000003</v>
      </c>
      <c r="J17">
        <v>84.2</v>
      </c>
      <c r="K17">
        <v>47.7</v>
      </c>
      <c r="L17">
        <v>25.9</v>
      </c>
      <c r="M17">
        <v>0</v>
      </c>
      <c r="N17">
        <v>0.05</v>
      </c>
      <c r="O17">
        <v>47.1</v>
      </c>
      <c r="P17">
        <v>43.1</v>
      </c>
      <c r="Q17">
        <v>44.8</v>
      </c>
      <c r="R17">
        <v>46.9</v>
      </c>
      <c r="S17">
        <v>44.2</v>
      </c>
      <c r="T17">
        <v>45.4</v>
      </c>
      <c r="U17">
        <v>48.7</v>
      </c>
      <c r="V17">
        <v>41.1</v>
      </c>
      <c r="W17">
        <v>44.5</v>
      </c>
      <c r="X17">
        <v>47.2</v>
      </c>
      <c r="Y17">
        <v>37.1</v>
      </c>
      <c r="Z17">
        <v>42.9</v>
      </c>
    </row>
    <row r="18" spans="2:26" x14ac:dyDescent="0.25">
      <c r="B18">
        <v>5</v>
      </c>
      <c r="C18">
        <v>25.2</v>
      </c>
      <c r="D18">
        <v>11.4</v>
      </c>
      <c r="E18">
        <v>137.4</v>
      </c>
      <c r="F18">
        <v>18.5</v>
      </c>
      <c r="G18">
        <v>44.5</v>
      </c>
      <c r="H18">
        <v>22.1</v>
      </c>
      <c r="I18">
        <v>36</v>
      </c>
      <c r="J18">
        <v>93.3</v>
      </c>
      <c r="K18">
        <v>27.8</v>
      </c>
      <c r="L18">
        <v>23.7</v>
      </c>
      <c r="M18">
        <v>0.05</v>
      </c>
      <c r="N18">
        <v>0.1</v>
      </c>
      <c r="O18">
        <v>43.9</v>
      </c>
      <c r="P18">
        <v>40.700000000000003</v>
      </c>
      <c r="Q18">
        <v>42.6</v>
      </c>
      <c r="R18">
        <v>44.5</v>
      </c>
      <c r="S18">
        <v>42.2</v>
      </c>
      <c r="T18">
        <v>43.4</v>
      </c>
      <c r="U18">
        <v>47.4</v>
      </c>
      <c r="V18">
        <v>36.799999999999997</v>
      </c>
      <c r="W18">
        <v>41.9</v>
      </c>
      <c r="X18">
        <v>50.5</v>
      </c>
      <c r="Y18">
        <v>33.6</v>
      </c>
      <c r="Z18">
        <v>41</v>
      </c>
    </row>
    <row r="19" spans="2:26" x14ac:dyDescent="0.25">
      <c r="B19">
        <v>6</v>
      </c>
      <c r="C19">
        <v>23.6</v>
      </c>
      <c r="D19">
        <v>8.9</v>
      </c>
      <c r="E19">
        <v>236.8</v>
      </c>
      <c r="F19">
        <v>2.2999999999999998</v>
      </c>
      <c r="G19">
        <v>48.6</v>
      </c>
      <c r="H19">
        <v>39.299999999999997</v>
      </c>
      <c r="I19">
        <v>44.3</v>
      </c>
      <c r="J19">
        <v>95.6</v>
      </c>
      <c r="K19">
        <v>74.2</v>
      </c>
      <c r="L19">
        <v>41.2</v>
      </c>
      <c r="M19">
        <v>0.56000000000000005</v>
      </c>
      <c r="N19">
        <v>0.02</v>
      </c>
      <c r="O19">
        <v>44.6</v>
      </c>
      <c r="P19">
        <v>42.9</v>
      </c>
      <c r="Q19">
        <v>43.7</v>
      </c>
      <c r="R19">
        <v>44.7</v>
      </c>
      <c r="S19">
        <v>43.2</v>
      </c>
      <c r="T19">
        <v>43.9</v>
      </c>
      <c r="U19">
        <v>44.8</v>
      </c>
      <c r="V19">
        <v>41.9</v>
      </c>
      <c r="W19">
        <v>43.4</v>
      </c>
      <c r="X19">
        <v>45.9</v>
      </c>
      <c r="Y19">
        <v>40.9</v>
      </c>
      <c r="Z19">
        <v>43.4</v>
      </c>
    </row>
    <row r="20" spans="2:26" x14ac:dyDescent="0.25">
      <c r="B20">
        <v>7</v>
      </c>
      <c r="C20">
        <v>20.5</v>
      </c>
      <c r="D20">
        <v>5</v>
      </c>
      <c r="E20">
        <v>322.8</v>
      </c>
      <c r="F20">
        <v>8.6</v>
      </c>
      <c r="G20">
        <v>42.6</v>
      </c>
      <c r="H20">
        <v>34.700000000000003</v>
      </c>
      <c r="I20">
        <v>38.299999999999997</v>
      </c>
      <c r="J20">
        <v>89.6</v>
      </c>
      <c r="K20">
        <v>58</v>
      </c>
      <c r="L20">
        <v>31.5</v>
      </c>
      <c r="M20">
        <v>0.01</v>
      </c>
      <c r="N20">
        <v>0.04</v>
      </c>
      <c r="O20">
        <v>44.6</v>
      </c>
      <c r="P20">
        <v>43.2</v>
      </c>
      <c r="Q20">
        <v>43.9</v>
      </c>
      <c r="R20">
        <v>44.8</v>
      </c>
      <c r="S20">
        <v>43.5</v>
      </c>
      <c r="T20">
        <v>44.1</v>
      </c>
      <c r="U20">
        <v>45.1</v>
      </c>
      <c r="V20">
        <v>40.799999999999997</v>
      </c>
      <c r="W20">
        <v>42.9</v>
      </c>
      <c r="X20">
        <v>46.7</v>
      </c>
      <c r="Y20">
        <v>39.1</v>
      </c>
      <c r="Z20">
        <v>42.1</v>
      </c>
    </row>
    <row r="21" spans="2:26" x14ac:dyDescent="0.25">
      <c r="B21">
        <v>8</v>
      </c>
      <c r="C21">
        <v>31.5</v>
      </c>
      <c r="D21">
        <v>8.3000000000000007</v>
      </c>
      <c r="E21">
        <v>297.3</v>
      </c>
      <c r="F21">
        <v>11.9</v>
      </c>
      <c r="G21">
        <v>42.8</v>
      </c>
      <c r="H21">
        <v>26.7</v>
      </c>
      <c r="I21">
        <v>35.700000000000003</v>
      </c>
      <c r="J21">
        <v>95.6</v>
      </c>
      <c r="K21">
        <v>45.9</v>
      </c>
      <c r="L21">
        <v>28.7</v>
      </c>
      <c r="M21">
        <v>0.09</v>
      </c>
      <c r="N21">
        <v>0.06</v>
      </c>
      <c r="O21">
        <v>44.8</v>
      </c>
      <c r="P21">
        <v>42.7</v>
      </c>
      <c r="Q21">
        <v>43.5</v>
      </c>
      <c r="R21">
        <v>44.6</v>
      </c>
      <c r="S21">
        <v>43</v>
      </c>
      <c r="T21">
        <v>43.8</v>
      </c>
      <c r="U21">
        <v>45.6</v>
      </c>
      <c r="V21">
        <v>39.700000000000003</v>
      </c>
      <c r="W21">
        <v>42</v>
      </c>
      <c r="X21">
        <v>48.6</v>
      </c>
      <c r="Y21">
        <v>36.299999999999997</v>
      </c>
      <c r="Z21">
        <v>41.1</v>
      </c>
    </row>
    <row r="22" spans="2:26" x14ac:dyDescent="0.25">
      <c r="B22">
        <v>9</v>
      </c>
      <c r="C22">
        <v>25.8</v>
      </c>
      <c r="D22">
        <v>9.6</v>
      </c>
      <c r="E22">
        <v>199.1</v>
      </c>
      <c r="F22">
        <v>25.3</v>
      </c>
      <c r="G22">
        <v>40.5</v>
      </c>
      <c r="H22">
        <v>22.3</v>
      </c>
      <c r="I22">
        <v>31.3</v>
      </c>
      <c r="J22">
        <v>84.5</v>
      </c>
      <c r="K22">
        <v>36.6</v>
      </c>
      <c r="L22">
        <v>18.899999999999999</v>
      </c>
      <c r="M22">
        <v>0.01</v>
      </c>
      <c r="N22">
        <v>0.13</v>
      </c>
      <c r="O22">
        <v>45</v>
      </c>
      <c r="P22">
        <v>40</v>
      </c>
      <c r="Q22">
        <v>42.4</v>
      </c>
      <c r="R22">
        <v>44.1</v>
      </c>
      <c r="S22">
        <v>41.3</v>
      </c>
      <c r="T22">
        <v>42.7</v>
      </c>
      <c r="U22">
        <v>49.4</v>
      </c>
      <c r="V22">
        <v>36</v>
      </c>
      <c r="W22">
        <v>41.6</v>
      </c>
      <c r="X22">
        <v>54.4</v>
      </c>
      <c r="Y22">
        <v>33.299999999999997</v>
      </c>
      <c r="Z22">
        <v>40.799999999999997</v>
      </c>
    </row>
    <row r="23" spans="2:26" x14ac:dyDescent="0.25">
      <c r="B23">
        <v>10</v>
      </c>
      <c r="C23">
        <v>31.1</v>
      </c>
      <c r="D23">
        <v>15.5</v>
      </c>
      <c r="E23">
        <v>190.3</v>
      </c>
      <c r="F23">
        <v>3.3</v>
      </c>
      <c r="G23">
        <v>50.3</v>
      </c>
      <c r="H23">
        <v>33.4</v>
      </c>
      <c r="I23">
        <v>42.2</v>
      </c>
      <c r="J23">
        <v>97.3</v>
      </c>
      <c r="K23">
        <v>62.1</v>
      </c>
      <c r="L23">
        <v>37.200000000000003</v>
      </c>
      <c r="M23">
        <v>0.08</v>
      </c>
      <c r="N23">
        <v>0.02</v>
      </c>
      <c r="O23">
        <v>43.5</v>
      </c>
      <c r="P23">
        <v>41.3</v>
      </c>
      <c r="Q23">
        <v>42.2</v>
      </c>
      <c r="R23">
        <v>44</v>
      </c>
      <c r="S23">
        <v>42.2</v>
      </c>
      <c r="T23">
        <v>43</v>
      </c>
      <c r="U23">
        <v>43.8</v>
      </c>
      <c r="V23">
        <v>38.4</v>
      </c>
      <c r="W23">
        <v>40.9</v>
      </c>
      <c r="X23">
        <v>44.9</v>
      </c>
      <c r="Y23">
        <v>35.799999999999997</v>
      </c>
      <c r="Z23">
        <v>40.5</v>
      </c>
    </row>
    <row r="24" spans="2:26" x14ac:dyDescent="0.25">
      <c r="B24">
        <v>11</v>
      </c>
      <c r="C24">
        <v>23.2</v>
      </c>
      <c r="D24">
        <v>6</v>
      </c>
      <c r="E24">
        <v>293.5</v>
      </c>
      <c r="F24">
        <v>23.1</v>
      </c>
      <c r="G24">
        <v>51.3</v>
      </c>
      <c r="H24">
        <v>32.299999999999997</v>
      </c>
      <c r="I24">
        <v>43.8</v>
      </c>
      <c r="J24">
        <v>97.5</v>
      </c>
      <c r="K24">
        <v>30.5</v>
      </c>
      <c r="L24">
        <v>29.8</v>
      </c>
      <c r="M24">
        <v>0</v>
      </c>
      <c r="N24">
        <v>0.13</v>
      </c>
      <c r="O24">
        <v>47.5</v>
      </c>
      <c r="P24">
        <v>43.2</v>
      </c>
      <c r="Q24">
        <v>45</v>
      </c>
      <c r="R24">
        <v>46</v>
      </c>
      <c r="S24">
        <v>43.2</v>
      </c>
      <c r="T24">
        <v>44.3</v>
      </c>
      <c r="U24">
        <v>52</v>
      </c>
      <c r="V24">
        <v>42</v>
      </c>
      <c r="W24">
        <v>46.6</v>
      </c>
      <c r="X24">
        <v>56.2</v>
      </c>
      <c r="Y24">
        <v>40.700000000000003</v>
      </c>
      <c r="Z24">
        <v>47.7</v>
      </c>
    </row>
    <row r="25" spans="2:26" x14ac:dyDescent="0.25">
      <c r="B25">
        <v>12</v>
      </c>
      <c r="C25">
        <v>15.8</v>
      </c>
      <c r="D25">
        <v>5.4</v>
      </c>
      <c r="E25">
        <v>192.3</v>
      </c>
      <c r="F25">
        <v>26</v>
      </c>
      <c r="G25">
        <v>53.2</v>
      </c>
      <c r="H25">
        <v>27.5</v>
      </c>
      <c r="I25">
        <v>40.1</v>
      </c>
      <c r="J25">
        <v>79.599999999999994</v>
      </c>
      <c r="K25">
        <v>24.4</v>
      </c>
      <c r="L25">
        <v>21.9</v>
      </c>
      <c r="M25">
        <v>0</v>
      </c>
      <c r="N25">
        <v>0.16</v>
      </c>
      <c r="O25">
        <v>47.8</v>
      </c>
      <c r="P25">
        <v>42</v>
      </c>
      <c r="Q25">
        <v>44.9</v>
      </c>
      <c r="R25">
        <v>46.4</v>
      </c>
      <c r="S25">
        <v>43.1</v>
      </c>
      <c r="T25">
        <v>44.7</v>
      </c>
      <c r="U25">
        <v>52.6</v>
      </c>
      <c r="V25">
        <v>41.1</v>
      </c>
      <c r="W25">
        <v>46.6</v>
      </c>
      <c r="X25">
        <v>57.8</v>
      </c>
      <c r="Y25">
        <v>38.200000000000003</v>
      </c>
      <c r="Z25">
        <v>47.2</v>
      </c>
    </row>
    <row r="26" spans="2:26" x14ac:dyDescent="0.25">
      <c r="B26">
        <v>13</v>
      </c>
      <c r="C26">
        <v>22</v>
      </c>
      <c r="D26">
        <v>9.1999999999999993</v>
      </c>
      <c r="E26">
        <v>126.4</v>
      </c>
      <c r="F26">
        <v>23.7</v>
      </c>
      <c r="G26">
        <v>60.7</v>
      </c>
      <c r="H26">
        <v>31.6</v>
      </c>
      <c r="I26">
        <v>46.1</v>
      </c>
      <c r="J26">
        <v>75.8</v>
      </c>
      <c r="K26">
        <v>26.5</v>
      </c>
      <c r="L26">
        <v>28.3</v>
      </c>
      <c r="M26">
        <v>0</v>
      </c>
      <c r="N26">
        <v>0.17</v>
      </c>
      <c r="O26">
        <v>48</v>
      </c>
      <c r="P26">
        <v>43.2</v>
      </c>
      <c r="Q26">
        <v>45.7</v>
      </c>
      <c r="R26">
        <v>47.2</v>
      </c>
      <c r="S26">
        <v>44.1</v>
      </c>
      <c r="T26">
        <v>45.5</v>
      </c>
      <c r="U26">
        <v>52.7</v>
      </c>
      <c r="V26">
        <v>44</v>
      </c>
      <c r="W26">
        <v>48.3</v>
      </c>
      <c r="X26">
        <v>56.8</v>
      </c>
      <c r="Y26">
        <v>41.5</v>
      </c>
      <c r="Z26">
        <v>49</v>
      </c>
    </row>
    <row r="27" spans="2:26" x14ac:dyDescent="0.25">
      <c r="B27">
        <v>14</v>
      </c>
      <c r="C27">
        <v>22.3</v>
      </c>
      <c r="D27">
        <v>10</v>
      </c>
      <c r="E27">
        <v>120.1</v>
      </c>
      <c r="F27">
        <v>25.4</v>
      </c>
      <c r="G27">
        <v>67.400000000000006</v>
      </c>
      <c r="H27">
        <v>35.6</v>
      </c>
      <c r="I27">
        <v>51.2</v>
      </c>
      <c r="J27">
        <v>81.900000000000006</v>
      </c>
      <c r="K27">
        <v>20.7</v>
      </c>
      <c r="L27">
        <v>30.7</v>
      </c>
      <c r="M27">
        <v>0</v>
      </c>
      <c r="N27">
        <v>0.2</v>
      </c>
      <c r="O27">
        <v>49.2</v>
      </c>
      <c r="P27">
        <v>44.4</v>
      </c>
      <c r="Q27">
        <v>46.8</v>
      </c>
      <c r="R27">
        <v>47.9</v>
      </c>
      <c r="S27">
        <v>45</v>
      </c>
      <c r="T27">
        <v>46.4</v>
      </c>
      <c r="U27">
        <v>54.8</v>
      </c>
      <c r="V27">
        <v>45.5</v>
      </c>
      <c r="W27">
        <v>50</v>
      </c>
      <c r="X27">
        <v>59.5</v>
      </c>
      <c r="Y27">
        <v>43.5</v>
      </c>
      <c r="Z27">
        <v>51.1</v>
      </c>
    </row>
    <row r="28" spans="2:26" x14ac:dyDescent="0.25">
      <c r="B28">
        <v>15</v>
      </c>
      <c r="C28">
        <v>20.3</v>
      </c>
      <c r="D28">
        <v>10.3</v>
      </c>
      <c r="E28">
        <v>111.5</v>
      </c>
      <c r="F28">
        <v>25.9</v>
      </c>
      <c r="G28">
        <v>75.2</v>
      </c>
      <c r="H28">
        <v>40.299999999999997</v>
      </c>
      <c r="I28">
        <v>57.3</v>
      </c>
      <c r="J28">
        <v>76.099999999999994</v>
      </c>
      <c r="K28">
        <v>22</v>
      </c>
      <c r="L28">
        <v>34.5</v>
      </c>
      <c r="M28">
        <v>0</v>
      </c>
      <c r="N28">
        <v>0.23</v>
      </c>
      <c r="O28">
        <v>50.9</v>
      </c>
      <c r="P28">
        <v>45.6</v>
      </c>
      <c r="Q28">
        <v>48.3</v>
      </c>
      <c r="R28">
        <v>49.6</v>
      </c>
      <c r="S28">
        <v>46</v>
      </c>
      <c r="T28">
        <v>47.5</v>
      </c>
      <c r="U28">
        <v>57.4</v>
      </c>
      <c r="V28">
        <v>47.5</v>
      </c>
      <c r="W28">
        <v>52.3</v>
      </c>
      <c r="X28">
        <v>62.5</v>
      </c>
      <c r="Y28">
        <v>45.8</v>
      </c>
      <c r="Z28">
        <v>53.7</v>
      </c>
    </row>
    <row r="29" spans="2:26" x14ac:dyDescent="0.25">
      <c r="B29">
        <v>16</v>
      </c>
      <c r="C29">
        <v>19.5</v>
      </c>
      <c r="D29">
        <v>8.6</v>
      </c>
      <c r="E29">
        <v>107.6</v>
      </c>
      <c r="F29">
        <v>23.6</v>
      </c>
      <c r="G29">
        <v>80.900000000000006</v>
      </c>
      <c r="H29">
        <v>45.1</v>
      </c>
      <c r="I29">
        <v>63.1</v>
      </c>
      <c r="J29">
        <v>73.8</v>
      </c>
      <c r="K29">
        <v>23.9</v>
      </c>
      <c r="L29">
        <v>41</v>
      </c>
      <c r="M29">
        <v>0</v>
      </c>
      <c r="N29">
        <v>0.22</v>
      </c>
      <c r="O29">
        <v>53.2</v>
      </c>
      <c r="P29">
        <v>47.5</v>
      </c>
      <c r="Q29">
        <v>50.4</v>
      </c>
      <c r="R29">
        <v>51.5</v>
      </c>
      <c r="S29">
        <v>47.7</v>
      </c>
      <c r="T29">
        <v>49.3</v>
      </c>
      <c r="U29">
        <v>60.3</v>
      </c>
      <c r="V29">
        <v>50.3</v>
      </c>
      <c r="W29">
        <v>55.2</v>
      </c>
      <c r="X29">
        <v>65.5</v>
      </c>
      <c r="Y29">
        <v>48.9</v>
      </c>
      <c r="Z29">
        <v>57</v>
      </c>
    </row>
    <row r="30" spans="2:26" x14ac:dyDescent="0.25">
      <c r="B30">
        <v>17</v>
      </c>
      <c r="C30">
        <v>15.8</v>
      </c>
      <c r="D30">
        <v>5.6</v>
      </c>
      <c r="E30">
        <v>123.9</v>
      </c>
      <c r="F30">
        <v>25.2</v>
      </c>
      <c r="G30">
        <v>83</v>
      </c>
      <c r="H30">
        <v>50</v>
      </c>
      <c r="I30">
        <v>66.3</v>
      </c>
      <c r="J30">
        <v>69.900000000000006</v>
      </c>
      <c r="K30">
        <v>23.1</v>
      </c>
      <c r="L30">
        <v>42.3</v>
      </c>
      <c r="M30">
        <v>0</v>
      </c>
      <c r="N30">
        <v>0.23</v>
      </c>
      <c r="O30">
        <v>55.9</v>
      </c>
      <c r="P30">
        <v>49.4</v>
      </c>
      <c r="Q30">
        <v>52.7</v>
      </c>
      <c r="R30">
        <v>53.8</v>
      </c>
      <c r="S30">
        <v>49.5</v>
      </c>
      <c r="T30">
        <v>51.4</v>
      </c>
      <c r="U30">
        <v>64.2</v>
      </c>
      <c r="V30">
        <v>52.8</v>
      </c>
      <c r="W30">
        <v>58.3</v>
      </c>
      <c r="X30">
        <v>70.2</v>
      </c>
      <c r="Y30">
        <v>51.5</v>
      </c>
      <c r="Z30">
        <v>60.5</v>
      </c>
    </row>
    <row r="31" spans="2:26" x14ac:dyDescent="0.25">
      <c r="B31">
        <v>18</v>
      </c>
      <c r="C31">
        <v>17.2</v>
      </c>
      <c r="D31">
        <v>4.7</v>
      </c>
      <c r="E31">
        <v>161.9</v>
      </c>
      <c r="F31">
        <v>22.4</v>
      </c>
      <c r="G31">
        <v>83.8</v>
      </c>
      <c r="H31">
        <v>46.2</v>
      </c>
      <c r="I31">
        <v>68.7</v>
      </c>
      <c r="J31">
        <v>73</v>
      </c>
      <c r="K31">
        <v>20.9</v>
      </c>
      <c r="L31">
        <v>41.1</v>
      </c>
      <c r="M31">
        <v>0</v>
      </c>
      <c r="N31">
        <v>0.2</v>
      </c>
      <c r="O31">
        <v>56.7</v>
      </c>
      <c r="P31">
        <v>51.2</v>
      </c>
      <c r="Q31">
        <v>54.1</v>
      </c>
      <c r="R31">
        <v>54.8</v>
      </c>
      <c r="S31">
        <v>51.6</v>
      </c>
      <c r="T31">
        <v>53</v>
      </c>
      <c r="U31">
        <v>64.900000000000006</v>
      </c>
      <c r="V31">
        <v>55.2</v>
      </c>
      <c r="W31">
        <v>60.2</v>
      </c>
      <c r="X31">
        <v>70.2</v>
      </c>
      <c r="Y31">
        <v>53.8</v>
      </c>
      <c r="Z31">
        <v>61.9</v>
      </c>
    </row>
    <row r="32" spans="2:26" x14ac:dyDescent="0.25">
      <c r="B32">
        <v>19</v>
      </c>
      <c r="C32">
        <v>21.7</v>
      </c>
      <c r="D32">
        <v>11.1</v>
      </c>
      <c r="E32">
        <v>56.5</v>
      </c>
      <c r="F32">
        <v>6.6</v>
      </c>
      <c r="G32">
        <v>63.9</v>
      </c>
      <c r="H32">
        <v>50</v>
      </c>
      <c r="I32">
        <v>54.9</v>
      </c>
      <c r="J32">
        <v>83.9</v>
      </c>
      <c r="K32">
        <v>49.4</v>
      </c>
      <c r="L32">
        <v>44.6</v>
      </c>
      <c r="M32">
        <v>0.05</v>
      </c>
      <c r="N32">
        <v>7.0000000000000007E-2</v>
      </c>
      <c r="O32">
        <v>55</v>
      </c>
      <c r="P32">
        <v>52.3</v>
      </c>
      <c r="Q32">
        <v>53.5</v>
      </c>
      <c r="R32">
        <v>54.6</v>
      </c>
      <c r="S32">
        <v>52.5</v>
      </c>
      <c r="T32">
        <v>53.4</v>
      </c>
      <c r="U32">
        <v>61.5</v>
      </c>
      <c r="V32">
        <v>55</v>
      </c>
      <c r="W32">
        <v>57.9</v>
      </c>
      <c r="X32">
        <v>61.2</v>
      </c>
      <c r="Y32">
        <v>53.8</v>
      </c>
      <c r="Z32">
        <v>57.6</v>
      </c>
    </row>
    <row r="33" spans="1:26" x14ac:dyDescent="0.25">
      <c r="B33">
        <v>20</v>
      </c>
      <c r="C33">
        <v>27.8</v>
      </c>
      <c r="D33">
        <v>11.7</v>
      </c>
      <c r="E33">
        <v>137.4</v>
      </c>
      <c r="F33">
        <v>12.9</v>
      </c>
      <c r="G33">
        <v>72.3</v>
      </c>
      <c r="H33">
        <v>46.7</v>
      </c>
      <c r="I33">
        <v>58.6</v>
      </c>
      <c r="J33">
        <v>96.5</v>
      </c>
      <c r="K33">
        <v>37</v>
      </c>
      <c r="L33">
        <v>47</v>
      </c>
      <c r="M33">
        <v>0.15</v>
      </c>
      <c r="N33">
        <v>0.12</v>
      </c>
      <c r="O33">
        <v>53.8</v>
      </c>
      <c r="P33">
        <v>51</v>
      </c>
      <c r="Q33">
        <v>52.5</v>
      </c>
      <c r="R33">
        <v>53.7</v>
      </c>
      <c r="S33">
        <v>51.4</v>
      </c>
      <c r="T33">
        <v>52.3</v>
      </c>
      <c r="U33">
        <v>57.6</v>
      </c>
      <c r="V33">
        <v>52.1</v>
      </c>
      <c r="W33">
        <v>55</v>
      </c>
      <c r="X33">
        <v>60.1</v>
      </c>
      <c r="Y33">
        <v>50.7</v>
      </c>
      <c r="Z33">
        <v>55.5</v>
      </c>
    </row>
    <row r="34" spans="1:26" x14ac:dyDescent="0.25">
      <c r="B34">
        <v>21</v>
      </c>
      <c r="C34">
        <v>33.4</v>
      </c>
      <c r="D34">
        <v>4.8</v>
      </c>
      <c r="E34">
        <v>244.3</v>
      </c>
      <c r="F34">
        <v>17.899999999999999</v>
      </c>
      <c r="G34">
        <v>71.599999999999994</v>
      </c>
      <c r="H34">
        <v>48.4</v>
      </c>
      <c r="I34">
        <v>59.5</v>
      </c>
      <c r="J34">
        <v>97.8</v>
      </c>
      <c r="K34">
        <v>35.9</v>
      </c>
      <c r="L34">
        <v>51.5</v>
      </c>
      <c r="M34">
        <v>0.13</v>
      </c>
      <c r="N34">
        <v>0.13</v>
      </c>
      <c r="O34">
        <v>57.6</v>
      </c>
      <c r="P34">
        <v>53.4</v>
      </c>
      <c r="Q34">
        <v>55.3</v>
      </c>
      <c r="R34">
        <v>56</v>
      </c>
      <c r="S34">
        <v>52.7</v>
      </c>
      <c r="T34">
        <v>54</v>
      </c>
      <c r="U34">
        <v>62.9</v>
      </c>
      <c r="V34">
        <v>55.2</v>
      </c>
      <c r="W34">
        <v>58.5</v>
      </c>
      <c r="X34">
        <v>67.2</v>
      </c>
      <c r="Y34">
        <v>55.4</v>
      </c>
      <c r="Z34">
        <v>60.1</v>
      </c>
    </row>
    <row r="35" spans="1:26" x14ac:dyDescent="0.25">
      <c r="B35">
        <v>22</v>
      </c>
      <c r="C35">
        <v>24.8</v>
      </c>
      <c r="D35">
        <v>11</v>
      </c>
      <c r="E35">
        <v>77.099999999999994</v>
      </c>
      <c r="F35">
        <v>23.7</v>
      </c>
      <c r="G35">
        <v>63.2</v>
      </c>
      <c r="H35">
        <v>41.2</v>
      </c>
      <c r="I35">
        <v>52.7</v>
      </c>
      <c r="J35">
        <v>97.8</v>
      </c>
      <c r="K35">
        <v>52.9</v>
      </c>
      <c r="L35">
        <v>45.5</v>
      </c>
      <c r="M35">
        <v>0</v>
      </c>
      <c r="N35">
        <v>0.15</v>
      </c>
      <c r="O35">
        <v>55.5</v>
      </c>
      <c r="P35">
        <v>53.2</v>
      </c>
      <c r="Q35">
        <v>54.4</v>
      </c>
      <c r="R35">
        <v>55.3</v>
      </c>
      <c r="S35">
        <v>53.1</v>
      </c>
      <c r="T35">
        <v>54.2</v>
      </c>
      <c r="U35">
        <v>62.7</v>
      </c>
      <c r="V35">
        <v>53.2</v>
      </c>
      <c r="W35">
        <v>57.5</v>
      </c>
      <c r="X35">
        <v>67.5</v>
      </c>
      <c r="Y35">
        <v>51.4</v>
      </c>
      <c r="Z35">
        <v>58.3</v>
      </c>
    </row>
    <row r="36" spans="1:26" x14ac:dyDescent="0.25">
      <c r="B36">
        <v>23</v>
      </c>
      <c r="C36">
        <v>19.7</v>
      </c>
      <c r="D36">
        <v>7.2</v>
      </c>
      <c r="E36">
        <v>136.5</v>
      </c>
      <c r="F36">
        <v>27</v>
      </c>
      <c r="G36">
        <v>66.599999999999994</v>
      </c>
      <c r="H36">
        <v>35.5</v>
      </c>
      <c r="I36">
        <v>52.1</v>
      </c>
      <c r="J36">
        <v>90.5</v>
      </c>
      <c r="K36">
        <v>30.2</v>
      </c>
      <c r="L36">
        <v>39.6</v>
      </c>
      <c r="M36">
        <v>0</v>
      </c>
      <c r="N36">
        <v>0.19</v>
      </c>
      <c r="O36">
        <v>55.8</v>
      </c>
      <c r="P36">
        <v>51</v>
      </c>
      <c r="Q36">
        <v>53.5</v>
      </c>
      <c r="R36">
        <v>55</v>
      </c>
      <c r="S36">
        <v>51.9</v>
      </c>
      <c r="T36">
        <v>53.4</v>
      </c>
      <c r="U36">
        <v>64.2</v>
      </c>
      <c r="V36">
        <v>51.4</v>
      </c>
      <c r="W36">
        <v>57.8</v>
      </c>
      <c r="X36">
        <v>69.900000000000006</v>
      </c>
      <c r="Y36">
        <v>33.299999999999997</v>
      </c>
      <c r="Z36">
        <v>58.7</v>
      </c>
    </row>
    <row r="37" spans="1:26" x14ac:dyDescent="0.25">
      <c r="B37">
        <v>24</v>
      </c>
      <c r="C37">
        <v>24.8</v>
      </c>
      <c r="D37">
        <v>11.9</v>
      </c>
      <c r="E37">
        <v>165.6</v>
      </c>
      <c r="F37">
        <v>21.7</v>
      </c>
      <c r="G37">
        <v>80</v>
      </c>
      <c r="H37">
        <v>42.2</v>
      </c>
      <c r="I37">
        <v>63.1</v>
      </c>
      <c r="J37">
        <v>90.1</v>
      </c>
      <c r="K37">
        <v>31.6</v>
      </c>
      <c r="L37">
        <v>48</v>
      </c>
      <c r="M37">
        <v>0</v>
      </c>
      <c r="N37">
        <v>0.19</v>
      </c>
      <c r="O37">
        <v>56.2</v>
      </c>
      <c r="P37">
        <v>51.9</v>
      </c>
      <c r="Q37">
        <v>54.2</v>
      </c>
      <c r="R37">
        <v>55.2</v>
      </c>
      <c r="S37">
        <v>52.4</v>
      </c>
      <c r="T37">
        <v>53.8</v>
      </c>
      <c r="U37">
        <v>63.9</v>
      </c>
      <c r="V37">
        <v>53.9</v>
      </c>
      <c r="W37">
        <v>59.1</v>
      </c>
      <c r="X37">
        <v>68.8</v>
      </c>
      <c r="Y37">
        <v>51.7</v>
      </c>
      <c r="Z37">
        <v>60.3</v>
      </c>
    </row>
    <row r="38" spans="1:26" x14ac:dyDescent="0.25">
      <c r="B38">
        <v>25</v>
      </c>
      <c r="C38">
        <v>35.200000000000003</v>
      </c>
      <c r="D38">
        <v>15.4</v>
      </c>
      <c r="E38">
        <v>215.7</v>
      </c>
      <c r="F38">
        <v>23.9</v>
      </c>
      <c r="G38">
        <v>85.8</v>
      </c>
      <c r="H38">
        <v>58.1</v>
      </c>
      <c r="I38">
        <v>71.3</v>
      </c>
      <c r="J38">
        <v>76.2</v>
      </c>
      <c r="K38">
        <v>29.9</v>
      </c>
      <c r="L38">
        <v>53.2</v>
      </c>
      <c r="M38">
        <v>0</v>
      </c>
      <c r="N38">
        <v>0.25</v>
      </c>
      <c r="O38">
        <v>58.2</v>
      </c>
      <c r="P38">
        <v>54.7</v>
      </c>
      <c r="Q38">
        <v>56.5</v>
      </c>
      <c r="R38">
        <v>56.9</v>
      </c>
      <c r="S38">
        <v>54</v>
      </c>
      <c r="T38">
        <v>55.3</v>
      </c>
      <c r="U38">
        <v>67.3</v>
      </c>
      <c r="V38">
        <v>58.2</v>
      </c>
      <c r="W38">
        <v>62.6</v>
      </c>
      <c r="X38">
        <v>72.8</v>
      </c>
      <c r="Y38">
        <v>57.6</v>
      </c>
      <c r="Z38">
        <v>64.7</v>
      </c>
    </row>
    <row r="39" spans="1:26" x14ac:dyDescent="0.25">
      <c r="B39">
        <v>26</v>
      </c>
      <c r="C39">
        <v>26.6</v>
      </c>
      <c r="D39">
        <v>13</v>
      </c>
      <c r="E39">
        <v>85.4</v>
      </c>
      <c r="F39">
        <v>8.5</v>
      </c>
      <c r="G39">
        <v>62.5</v>
      </c>
      <c r="H39">
        <v>44.2</v>
      </c>
      <c r="I39">
        <v>50.9</v>
      </c>
      <c r="J39">
        <v>97.6</v>
      </c>
      <c r="K39">
        <v>63.4</v>
      </c>
      <c r="L39">
        <v>45.2</v>
      </c>
      <c r="M39">
        <v>0</v>
      </c>
      <c r="N39">
        <v>0.06</v>
      </c>
      <c r="O39">
        <v>57.5</v>
      </c>
      <c r="P39">
        <v>53.2</v>
      </c>
      <c r="Q39">
        <v>55.3</v>
      </c>
      <c r="R39">
        <v>57</v>
      </c>
      <c r="S39">
        <v>54</v>
      </c>
      <c r="T39">
        <v>55.5</v>
      </c>
      <c r="U39">
        <v>64.2</v>
      </c>
      <c r="V39">
        <v>56.4</v>
      </c>
      <c r="W39">
        <v>59.7</v>
      </c>
      <c r="X39">
        <v>63.9</v>
      </c>
      <c r="Y39">
        <v>54.6</v>
      </c>
      <c r="Z39">
        <v>59.1</v>
      </c>
    </row>
    <row r="40" spans="1:26" x14ac:dyDescent="0.25">
      <c r="B40">
        <v>27</v>
      </c>
      <c r="C40">
        <v>38.200000000000003</v>
      </c>
      <c r="D40">
        <v>18.100000000000001</v>
      </c>
      <c r="E40">
        <v>76.400000000000006</v>
      </c>
      <c r="F40">
        <v>5.5</v>
      </c>
      <c r="G40">
        <v>50</v>
      </c>
      <c r="H40">
        <v>40.799999999999997</v>
      </c>
      <c r="I40">
        <v>45.1</v>
      </c>
      <c r="J40">
        <v>94.2</v>
      </c>
      <c r="K40">
        <v>71.099999999999994</v>
      </c>
      <c r="L40">
        <v>40.6</v>
      </c>
      <c r="M40">
        <v>0.74</v>
      </c>
      <c r="N40">
        <v>0.04</v>
      </c>
      <c r="O40">
        <v>53.2</v>
      </c>
      <c r="P40">
        <v>50.4</v>
      </c>
      <c r="Q40">
        <v>51.4</v>
      </c>
      <c r="R40">
        <v>54.8</v>
      </c>
      <c r="S40">
        <v>51.3</v>
      </c>
      <c r="T40">
        <v>52.7</v>
      </c>
      <c r="U40">
        <v>56.4</v>
      </c>
      <c r="V40">
        <v>50.6</v>
      </c>
      <c r="W40">
        <v>53.2</v>
      </c>
      <c r="X40">
        <v>54.6</v>
      </c>
      <c r="Y40">
        <v>49</v>
      </c>
      <c r="Z40">
        <v>51.7</v>
      </c>
    </row>
    <row r="41" spans="1:26" x14ac:dyDescent="0.25">
      <c r="B41">
        <v>28</v>
      </c>
      <c r="C41">
        <v>26.4</v>
      </c>
      <c r="D41">
        <v>11.6</v>
      </c>
      <c r="E41">
        <v>65.7</v>
      </c>
      <c r="F41">
        <v>7.4</v>
      </c>
      <c r="G41">
        <v>52.9</v>
      </c>
      <c r="H41">
        <v>42.7</v>
      </c>
      <c r="I41">
        <v>46.4</v>
      </c>
      <c r="J41">
        <v>95.5</v>
      </c>
      <c r="K41">
        <v>78.5</v>
      </c>
      <c r="L41">
        <v>43.6</v>
      </c>
      <c r="M41">
        <v>0.08</v>
      </c>
      <c r="N41">
        <v>0.04</v>
      </c>
      <c r="O41">
        <v>51.4</v>
      </c>
      <c r="P41">
        <v>49.9</v>
      </c>
      <c r="Q41">
        <v>50.5</v>
      </c>
      <c r="R41">
        <v>52</v>
      </c>
      <c r="S41">
        <v>50.6</v>
      </c>
      <c r="T41">
        <v>51.2</v>
      </c>
      <c r="U41">
        <v>53.3</v>
      </c>
      <c r="V41">
        <v>49</v>
      </c>
      <c r="W41">
        <v>50.8</v>
      </c>
      <c r="X41">
        <v>56.5</v>
      </c>
      <c r="Y41">
        <v>47.5</v>
      </c>
      <c r="Z41">
        <v>50.9</v>
      </c>
    </row>
    <row r="42" spans="1:26" x14ac:dyDescent="0.25">
      <c r="B42">
        <v>29</v>
      </c>
      <c r="C42">
        <v>21.3</v>
      </c>
      <c r="D42">
        <v>8.1</v>
      </c>
      <c r="E42">
        <v>108.1</v>
      </c>
      <c r="F42">
        <v>5.9</v>
      </c>
      <c r="G42">
        <v>47.3</v>
      </c>
      <c r="H42">
        <v>41.2</v>
      </c>
      <c r="I42">
        <v>44.6</v>
      </c>
      <c r="J42">
        <v>96</v>
      </c>
      <c r="K42">
        <v>76.5</v>
      </c>
      <c r="L42">
        <v>40.700000000000003</v>
      </c>
      <c r="M42">
        <v>0.01</v>
      </c>
      <c r="N42">
        <v>0.03</v>
      </c>
      <c r="O42">
        <v>50.6</v>
      </c>
      <c r="P42">
        <v>49.6</v>
      </c>
      <c r="Q42">
        <v>50</v>
      </c>
      <c r="R42">
        <v>51.8</v>
      </c>
      <c r="S42">
        <v>50</v>
      </c>
      <c r="T42">
        <v>50.6</v>
      </c>
      <c r="U42">
        <v>50.6</v>
      </c>
      <c r="V42">
        <v>48.6</v>
      </c>
      <c r="W42">
        <v>49.6</v>
      </c>
      <c r="X42">
        <v>52.3</v>
      </c>
      <c r="Y42">
        <v>48.7</v>
      </c>
      <c r="Z42">
        <v>50.4</v>
      </c>
    </row>
    <row r="43" spans="1:26" x14ac:dyDescent="0.25">
      <c r="B43">
        <v>30</v>
      </c>
      <c r="C43">
        <v>32.4</v>
      </c>
      <c r="D43">
        <v>17.100000000000001</v>
      </c>
      <c r="E43">
        <v>70.3</v>
      </c>
      <c r="F43">
        <v>3</v>
      </c>
      <c r="G43">
        <v>49.4</v>
      </c>
      <c r="H43">
        <v>42.5</v>
      </c>
      <c r="I43">
        <v>45.4</v>
      </c>
      <c r="J43">
        <v>96.1</v>
      </c>
      <c r="K43">
        <v>81.8</v>
      </c>
      <c r="L43">
        <v>43.1</v>
      </c>
      <c r="M43">
        <v>0.49</v>
      </c>
      <c r="N43">
        <v>0.02</v>
      </c>
      <c r="O43">
        <v>49.8</v>
      </c>
      <c r="P43">
        <v>48.6</v>
      </c>
      <c r="Q43">
        <v>49.1</v>
      </c>
      <c r="R43">
        <v>50.6</v>
      </c>
      <c r="S43">
        <v>48.7</v>
      </c>
      <c r="T43">
        <v>49.8</v>
      </c>
      <c r="U43">
        <v>49</v>
      </c>
      <c r="V43">
        <v>47.2</v>
      </c>
      <c r="W43">
        <v>48</v>
      </c>
      <c r="X43">
        <v>49.9</v>
      </c>
      <c r="Y43">
        <v>47.7</v>
      </c>
      <c r="Z43">
        <v>48.6</v>
      </c>
    </row>
    <row r="44" spans="1:26" x14ac:dyDescent="0.25">
      <c r="A44" t="s">
        <v>353</v>
      </c>
      <c r="B44">
        <v>1</v>
      </c>
      <c r="C44">
        <v>22.6</v>
      </c>
      <c r="D44">
        <v>12.6</v>
      </c>
      <c r="E44">
        <v>38</v>
      </c>
      <c r="F44">
        <v>5.8</v>
      </c>
      <c r="G44">
        <v>50.9</v>
      </c>
      <c r="H44">
        <v>44.7</v>
      </c>
      <c r="I44">
        <v>47.1</v>
      </c>
      <c r="J44">
        <v>97.2</v>
      </c>
      <c r="K44">
        <v>86.6</v>
      </c>
      <c r="L44">
        <v>45.4</v>
      </c>
      <c r="M44">
        <v>0.56000000000000005</v>
      </c>
      <c r="N44">
        <v>0.03</v>
      </c>
      <c r="O44">
        <v>49.6</v>
      </c>
      <c r="P44">
        <v>48.5</v>
      </c>
      <c r="Q44">
        <v>49</v>
      </c>
      <c r="R44">
        <v>50</v>
      </c>
      <c r="S44">
        <v>48.7</v>
      </c>
      <c r="T44">
        <v>49.3</v>
      </c>
      <c r="U44">
        <v>50.1</v>
      </c>
      <c r="V44">
        <v>47.1</v>
      </c>
      <c r="W44">
        <v>48.3</v>
      </c>
      <c r="X44">
        <v>52.6</v>
      </c>
      <c r="Y44">
        <v>47.9</v>
      </c>
      <c r="Z44">
        <v>49.8</v>
      </c>
    </row>
    <row r="45" spans="1:26" x14ac:dyDescent="0.25">
      <c r="B45">
        <v>2</v>
      </c>
      <c r="C45">
        <v>21.4</v>
      </c>
      <c r="D45">
        <v>9.3000000000000007</v>
      </c>
      <c r="E45">
        <v>67.099999999999994</v>
      </c>
      <c r="F45">
        <v>21.6</v>
      </c>
      <c r="G45">
        <v>61.4</v>
      </c>
      <c r="H45">
        <v>44.5</v>
      </c>
      <c r="I45">
        <v>51.6</v>
      </c>
      <c r="J45">
        <v>94.8</v>
      </c>
      <c r="K45">
        <v>36.1</v>
      </c>
      <c r="L45">
        <v>40.5</v>
      </c>
      <c r="M45">
        <v>0</v>
      </c>
      <c r="N45">
        <v>0.14000000000000001</v>
      </c>
      <c r="O45">
        <v>51.7</v>
      </c>
      <c r="P45">
        <v>48.6</v>
      </c>
      <c r="Q45">
        <v>50</v>
      </c>
      <c r="R45">
        <v>51</v>
      </c>
      <c r="S45">
        <v>48.5</v>
      </c>
      <c r="T45">
        <v>49.7</v>
      </c>
      <c r="U45">
        <v>55.8</v>
      </c>
      <c r="V45">
        <v>47.3</v>
      </c>
      <c r="W45">
        <v>51.2</v>
      </c>
      <c r="X45">
        <v>61.2</v>
      </c>
      <c r="Y45">
        <v>47.8</v>
      </c>
      <c r="Z45">
        <v>53.4</v>
      </c>
    </row>
    <row r="46" spans="1:26" x14ac:dyDescent="0.25">
      <c r="B46">
        <v>3</v>
      </c>
      <c r="C46">
        <v>32.6</v>
      </c>
      <c r="D46">
        <v>8.1</v>
      </c>
      <c r="E46">
        <v>262.8</v>
      </c>
      <c r="F46">
        <v>22.4</v>
      </c>
      <c r="G46">
        <v>67.2</v>
      </c>
      <c r="H46">
        <v>38.700000000000003</v>
      </c>
      <c r="I46">
        <v>55.3</v>
      </c>
      <c r="J46">
        <v>90.4</v>
      </c>
      <c r="K46">
        <v>32.200000000000003</v>
      </c>
      <c r="L46">
        <v>41.4</v>
      </c>
      <c r="M46">
        <v>7.0000000000000007E-2</v>
      </c>
      <c r="N46">
        <v>0.18</v>
      </c>
      <c r="O46">
        <v>53.3</v>
      </c>
      <c r="P46">
        <v>48.4</v>
      </c>
      <c r="Q46">
        <v>51</v>
      </c>
      <c r="R46">
        <v>52.2</v>
      </c>
      <c r="S46">
        <v>48.9</v>
      </c>
      <c r="T46">
        <v>50.5</v>
      </c>
      <c r="U46">
        <v>59.3</v>
      </c>
      <c r="V46">
        <v>46.3</v>
      </c>
      <c r="W46">
        <v>53.1</v>
      </c>
      <c r="X46">
        <v>65.599999999999994</v>
      </c>
      <c r="Y46">
        <v>45.1</v>
      </c>
      <c r="Z46">
        <v>55.7</v>
      </c>
    </row>
    <row r="47" spans="1:26" x14ac:dyDescent="0.25">
      <c r="B47">
        <v>4</v>
      </c>
      <c r="C47">
        <v>30.9</v>
      </c>
      <c r="D47">
        <v>12.7</v>
      </c>
      <c r="E47">
        <v>181.3</v>
      </c>
      <c r="F47">
        <v>17.899999999999999</v>
      </c>
      <c r="G47">
        <v>57.7</v>
      </c>
      <c r="H47">
        <v>39.299999999999997</v>
      </c>
      <c r="I47">
        <v>49.1</v>
      </c>
      <c r="J47">
        <v>96.1</v>
      </c>
      <c r="K47">
        <v>51</v>
      </c>
      <c r="L47">
        <v>42.1</v>
      </c>
      <c r="M47">
        <v>0.23</v>
      </c>
      <c r="N47">
        <v>0.1</v>
      </c>
      <c r="O47">
        <v>52.4</v>
      </c>
      <c r="P47">
        <v>50.9</v>
      </c>
      <c r="Q47">
        <v>51.5</v>
      </c>
      <c r="R47">
        <v>52.2</v>
      </c>
      <c r="S47">
        <v>50.8</v>
      </c>
      <c r="T47">
        <v>51.5</v>
      </c>
      <c r="U47">
        <v>55.6</v>
      </c>
      <c r="V47">
        <v>50.9</v>
      </c>
      <c r="W47">
        <v>53.5</v>
      </c>
      <c r="X47">
        <v>58.6</v>
      </c>
      <c r="Y47">
        <v>49.3</v>
      </c>
      <c r="Z47">
        <v>54.5</v>
      </c>
    </row>
    <row r="48" spans="1:26" x14ac:dyDescent="0.25">
      <c r="B48">
        <v>5</v>
      </c>
      <c r="C48">
        <v>21.4</v>
      </c>
      <c r="D48">
        <v>9.1</v>
      </c>
      <c r="E48">
        <v>185.2</v>
      </c>
      <c r="F48">
        <v>28.6</v>
      </c>
      <c r="G48">
        <v>67.099999999999994</v>
      </c>
      <c r="H48">
        <v>37.799999999999997</v>
      </c>
      <c r="I48">
        <v>51.6</v>
      </c>
      <c r="J48">
        <v>87.9</v>
      </c>
      <c r="K48">
        <v>30.6</v>
      </c>
      <c r="L48">
        <v>39.700000000000003</v>
      </c>
      <c r="M48">
        <v>0</v>
      </c>
      <c r="N48">
        <v>0.18</v>
      </c>
      <c r="O48">
        <v>52.9</v>
      </c>
      <c r="P48">
        <v>48.9</v>
      </c>
      <c r="Q48">
        <v>50.9</v>
      </c>
      <c r="R48">
        <v>52.8</v>
      </c>
      <c r="S48">
        <v>49.6</v>
      </c>
      <c r="T48">
        <v>51.1</v>
      </c>
      <c r="U48">
        <v>62.1</v>
      </c>
      <c r="V48">
        <v>46.5</v>
      </c>
      <c r="W48">
        <v>53.6</v>
      </c>
      <c r="X48">
        <v>69.8</v>
      </c>
      <c r="Y48">
        <v>45.1</v>
      </c>
      <c r="Z48">
        <v>56.3</v>
      </c>
    </row>
    <row r="49" spans="2:26" x14ac:dyDescent="0.25">
      <c r="B49">
        <v>6</v>
      </c>
      <c r="C49">
        <v>21.8</v>
      </c>
      <c r="D49">
        <v>9</v>
      </c>
      <c r="E49">
        <v>257.7</v>
      </c>
      <c r="F49">
        <v>26.2</v>
      </c>
      <c r="G49">
        <v>83.7</v>
      </c>
      <c r="H49">
        <v>44.1</v>
      </c>
      <c r="I49">
        <v>66.7</v>
      </c>
      <c r="J49">
        <v>84.7</v>
      </c>
      <c r="K49">
        <v>22.6</v>
      </c>
      <c r="L49">
        <v>44.8</v>
      </c>
      <c r="M49">
        <v>0</v>
      </c>
      <c r="N49">
        <v>0.25</v>
      </c>
      <c r="O49">
        <v>55.6</v>
      </c>
      <c r="P49">
        <v>50.4</v>
      </c>
      <c r="Q49">
        <v>53</v>
      </c>
      <c r="R49">
        <v>55</v>
      </c>
      <c r="S49">
        <v>51</v>
      </c>
      <c r="T49">
        <v>52.6</v>
      </c>
      <c r="U49">
        <v>68</v>
      </c>
      <c r="V49">
        <v>52</v>
      </c>
      <c r="W49">
        <v>59.5</v>
      </c>
      <c r="X49">
        <v>76.5</v>
      </c>
      <c r="Y49">
        <v>51.8</v>
      </c>
      <c r="Z49">
        <v>63.2</v>
      </c>
    </row>
    <row r="50" spans="2:26" x14ac:dyDescent="0.25">
      <c r="B50">
        <v>7</v>
      </c>
      <c r="C50">
        <v>29.9</v>
      </c>
      <c r="D50">
        <v>8.8000000000000007</v>
      </c>
      <c r="E50">
        <v>189.5</v>
      </c>
      <c r="F50">
        <v>14</v>
      </c>
      <c r="G50">
        <v>68</v>
      </c>
      <c r="H50">
        <v>46.1</v>
      </c>
      <c r="I50">
        <v>60.7</v>
      </c>
      <c r="J50">
        <v>88.9</v>
      </c>
      <c r="K50">
        <v>33.4</v>
      </c>
      <c r="L50">
        <v>47</v>
      </c>
      <c r="M50">
        <v>0.08</v>
      </c>
      <c r="N50">
        <v>0.12</v>
      </c>
      <c r="O50">
        <v>56.1</v>
      </c>
      <c r="P50">
        <v>54.3</v>
      </c>
      <c r="Q50">
        <v>55.1</v>
      </c>
      <c r="R50">
        <v>55.7</v>
      </c>
      <c r="S50">
        <v>54.2</v>
      </c>
      <c r="T50">
        <v>54.9</v>
      </c>
      <c r="U50">
        <v>64</v>
      </c>
      <c r="V50">
        <v>58.4</v>
      </c>
      <c r="W50">
        <v>61.4</v>
      </c>
      <c r="X50">
        <v>68.400000000000006</v>
      </c>
      <c r="Y50">
        <v>56.8</v>
      </c>
      <c r="Z50">
        <v>63.4</v>
      </c>
    </row>
    <row r="51" spans="2:26" x14ac:dyDescent="0.25">
      <c r="B51">
        <v>8</v>
      </c>
      <c r="C51">
        <v>16.100000000000001</v>
      </c>
      <c r="D51">
        <v>5.5</v>
      </c>
      <c r="E51">
        <v>151.19999999999999</v>
      </c>
      <c r="F51">
        <v>17.100000000000001</v>
      </c>
      <c r="G51">
        <v>68.599999999999994</v>
      </c>
      <c r="H51">
        <v>39.700000000000003</v>
      </c>
      <c r="I51">
        <v>56.9</v>
      </c>
      <c r="J51">
        <v>84.1</v>
      </c>
      <c r="K51">
        <v>18.7</v>
      </c>
      <c r="L51">
        <v>38.299999999999997</v>
      </c>
      <c r="M51">
        <v>0</v>
      </c>
      <c r="N51">
        <v>0.14000000000000001</v>
      </c>
      <c r="O51">
        <v>55.6</v>
      </c>
      <c r="P51">
        <v>52.2</v>
      </c>
      <c r="Q51">
        <v>54.1</v>
      </c>
      <c r="R51">
        <v>55.4</v>
      </c>
      <c r="S51">
        <v>53.3</v>
      </c>
      <c r="T51">
        <v>54.4</v>
      </c>
      <c r="U51">
        <v>62.4</v>
      </c>
      <c r="V51">
        <v>52.7</v>
      </c>
      <c r="W51">
        <v>58</v>
      </c>
      <c r="X51">
        <v>67.599999999999994</v>
      </c>
      <c r="Y51">
        <v>51.2</v>
      </c>
      <c r="Z51">
        <v>59.9</v>
      </c>
    </row>
    <row r="52" spans="2:26" x14ac:dyDescent="0.25">
      <c r="B52">
        <v>9</v>
      </c>
      <c r="C52">
        <v>31.2</v>
      </c>
      <c r="D52">
        <v>16.5</v>
      </c>
      <c r="E52">
        <v>116.8</v>
      </c>
      <c r="F52">
        <v>6.2</v>
      </c>
      <c r="G52">
        <v>60</v>
      </c>
      <c r="H52">
        <v>51.4</v>
      </c>
      <c r="I52">
        <v>54.6</v>
      </c>
      <c r="J52">
        <v>97.3</v>
      </c>
      <c r="K52">
        <v>64.900000000000006</v>
      </c>
      <c r="L52">
        <v>49</v>
      </c>
      <c r="M52">
        <v>0.39</v>
      </c>
      <c r="N52">
        <v>0.05</v>
      </c>
      <c r="O52">
        <v>54.6</v>
      </c>
      <c r="P52">
        <v>53.5</v>
      </c>
      <c r="Q52">
        <v>54</v>
      </c>
      <c r="R52">
        <v>55.9</v>
      </c>
      <c r="S52">
        <v>53.9</v>
      </c>
      <c r="T52">
        <v>54.5</v>
      </c>
      <c r="U52">
        <v>58.7</v>
      </c>
      <c r="V52">
        <v>54.9</v>
      </c>
      <c r="W52">
        <v>56.8</v>
      </c>
      <c r="X52">
        <v>60.9</v>
      </c>
      <c r="Y52">
        <v>55.7</v>
      </c>
      <c r="Z52">
        <v>58</v>
      </c>
    </row>
    <row r="53" spans="2:26" x14ac:dyDescent="0.25">
      <c r="B53">
        <v>10</v>
      </c>
      <c r="C53">
        <v>25.1</v>
      </c>
      <c r="D53">
        <v>10.6</v>
      </c>
      <c r="E53">
        <v>88.5</v>
      </c>
      <c r="F53">
        <v>9.3000000000000007</v>
      </c>
      <c r="G53">
        <v>70.8</v>
      </c>
      <c r="H53">
        <v>54.5</v>
      </c>
      <c r="I53">
        <v>60.7</v>
      </c>
      <c r="J53">
        <v>97.5</v>
      </c>
      <c r="K53">
        <v>70.2</v>
      </c>
      <c r="L53">
        <v>58.1</v>
      </c>
      <c r="M53">
        <v>0.36</v>
      </c>
      <c r="N53">
        <v>0.06</v>
      </c>
      <c r="O53">
        <v>56.7</v>
      </c>
      <c r="P53">
        <v>53.5</v>
      </c>
      <c r="Q53">
        <v>55</v>
      </c>
      <c r="R53">
        <v>56.4</v>
      </c>
      <c r="S53">
        <v>54.1</v>
      </c>
      <c r="T53">
        <v>54.9</v>
      </c>
      <c r="U53">
        <v>61.7</v>
      </c>
      <c r="V53">
        <v>54.7</v>
      </c>
      <c r="W53">
        <v>57.5</v>
      </c>
      <c r="X53">
        <v>67.5</v>
      </c>
      <c r="Y53">
        <v>55.8</v>
      </c>
      <c r="Z53">
        <v>60.4</v>
      </c>
    </row>
    <row r="54" spans="2:26" x14ac:dyDescent="0.25">
      <c r="B54">
        <v>11</v>
      </c>
      <c r="C54">
        <v>29.7</v>
      </c>
      <c r="D54">
        <v>7.4</v>
      </c>
      <c r="E54">
        <v>91.3</v>
      </c>
      <c r="F54">
        <v>10.1</v>
      </c>
      <c r="G54">
        <v>73.099999999999994</v>
      </c>
      <c r="H54">
        <v>56.1</v>
      </c>
      <c r="I54">
        <v>63.2</v>
      </c>
      <c r="J54">
        <v>97.5</v>
      </c>
      <c r="K54">
        <v>70.599999999999994</v>
      </c>
      <c r="L54">
        <v>60.5</v>
      </c>
      <c r="M54">
        <v>3.94</v>
      </c>
      <c r="N54">
        <v>7.0000000000000007E-2</v>
      </c>
      <c r="O54">
        <v>59.6</v>
      </c>
      <c r="P54">
        <v>55.9</v>
      </c>
      <c r="Q54">
        <v>57.2</v>
      </c>
      <c r="R54">
        <v>59.3</v>
      </c>
      <c r="S54">
        <v>55.7</v>
      </c>
      <c r="T54">
        <v>56.6</v>
      </c>
      <c r="U54">
        <v>63.6</v>
      </c>
      <c r="V54">
        <v>57.7</v>
      </c>
      <c r="W54">
        <v>60.5</v>
      </c>
      <c r="X54">
        <v>68.5</v>
      </c>
      <c r="Y54">
        <v>59.1</v>
      </c>
      <c r="Z54">
        <v>63.6</v>
      </c>
    </row>
    <row r="55" spans="2:26" x14ac:dyDescent="0.25">
      <c r="B55">
        <v>12</v>
      </c>
      <c r="C55">
        <v>23.1</v>
      </c>
      <c r="D55">
        <v>7.6</v>
      </c>
      <c r="E55">
        <v>253.2</v>
      </c>
      <c r="F55">
        <v>15.5</v>
      </c>
      <c r="G55">
        <v>69.099999999999994</v>
      </c>
      <c r="H55">
        <v>52.1</v>
      </c>
      <c r="I55">
        <v>61.9</v>
      </c>
      <c r="J55">
        <v>97.1</v>
      </c>
      <c r="K55">
        <v>53.4</v>
      </c>
      <c r="L55">
        <v>54.8</v>
      </c>
      <c r="M55">
        <v>0.22</v>
      </c>
      <c r="N55">
        <v>0.11</v>
      </c>
      <c r="O55">
        <v>60.9</v>
      </c>
      <c r="P55">
        <v>59.2</v>
      </c>
      <c r="Q55">
        <v>59.9</v>
      </c>
      <c r="R55">
        <v>59.8</v>
      </c>
      <c r="S55">
        <v>58.3</v>
      </c>
      <c r="T55">
        <v>59</v>
      </c>
      <c r="U55">
        <v>66.099999999999994</v>
      </c>
      <c r="V55">
        <v>60</v>
      </c>
      <c r="W55">
        <v>62.4</v>
      </c>
      <c r="X55">
        <v>71.900000000000006</v>
      </c>
      <c r="Y55">
        <v>59.2</v>
      </c>
      <c r="Z55">
        <v>65.099999999999994</v>
      </c>
    </row>
    <row r="56" spans="2:26" x14ac:dyDescent="0.25">
      <c r="B56">
        <v>13</v>
      </c>
      <c r="C56">
        <v>33.299999999999997</v>
      </c>
      <c r="D56">
        <v>6.5</v>
      </c>
      <c r="E56">
        <v>280.3</v>
      </c>
      <c r="F56">
        <v>21.6</v>
      </c>
      <c r="G56">
        <v>65.5</v>
      </c>
      <c r="H56">
        <v>43.4</v>
      </c>
      <c r="I56">
        <v>54.2</v>
      </c>
      <c r="J56">
        <v>96</v>
      </c>
      <c r="K56">
        <v>48.4</v>
      </c>
      <c r="L56">
        <v>46.8</v>
      </c>
      <c r="M56">
        <v>0.5</v>
      </c>
      <c r="N56">
        <v>0.15</v>
      </c>
      <c r="O56">
        <v>60.5</v>
      </c>
      <c r="P56">
        <v>57.4</v>
      </c>
      <c r="Q56">
        <v>59</v>
      </c>
      <c r="R56">
        <v>59.6</v>
      </c>
      <c r="S56">
        <v>57.6</v>
      </c>
      <c r="T56">
        <v>58.6</v>
      </c>
      <c r="U56">
        <v>65.2</v>
      </c>
      <c r="V56">
        <v>54.7</v>
      </c>
      <c r="W56">
        <v>59.9</v>
      </c>
      <c r="X56">
        <v>72.3</v>
      </c>
      <c r="Y56">
        <v>53.2</v>
      </c>
      <c r="Z56">
        <v>61.6</v>
      </c>
    </row>
    <row r="57" spans="2:26" x14ac:dyDescent="0.25">
      <c r="B57">
        <v>14</v>
      </c>
      <c r="C57">
        <v>17.600000000000001</v>
      </c>
      <c r="D57">
        <v>4.7</v>
      </c>
      <c r="E57">
        <v>300.60000000000002</v>
      </c>
      <c r="F57">
        <v>14.7</v>
      </c>
      <c r="G57">
        <v>51</v>
      </c>
      <c r="H57">
        <v>39.299999999999997</v>
      </c>
      <c r="I57">
        <v>43.8</v>
      </c>
      <c r="J57">
        <v>79.8</v>
      </c>
      <c r="K57">
        <v>48.3</v>
      </c>
      <c r="L57">
        <v>33.1</v>
      </c>
      <c r="M57">
        <v>0</v>
      </c>
      <c r="N57">
        <v>0.09</v>
      </c>
      <c r="O57">
        <v>58.6</v>
      </c>
      <c r="P57">
        <v>55.1</v>
      </c>
      <c r="Q57">
        <v>56.6</v>
      </c>
      <c r="R57">
        <v>59.2</v>
      </c>
      <c r="S57">
        <v>56.4</v>
      </c>
      <c r="T57">
        <v>57.4</v>
      </c>
      <c r="U57">
        <v>58.9</v>
      </c>
      <c r="V57">
        <v>51.7</v>
      </c>
      <c r="W57">
        <v>54.8</v>
      </c>
      <c r="X57">
        <v>58.8</v>
      </c>
      <c r="Y57">
        <v>49.2</v>
      </c>
      <c r="Z57">
        <v>54.4</v>
      </c>
    </row>
    <row r="58" spans="2:26" x14ac:dyDescent="0.25">
      <c r="B58">
        <v>15</v>
      </c>
      <c r="C58">
        <v>26</v>
      </c>
      <c r="D58">
        <v>6</v>
      </c>
      <c r="E58">
        <v>277.7</v>
      </c>
      <c r="F58">
        <v>28.7</v>
      </c>
      <c r="G58">
        <v>58.5</v>
      </c>
      <c r="H58">
        <v>34.9</v>
      </c>
      <c r="I58">
        <v>46.5</v>
      </c>
      <c r="J58">
        <v>87.8</v>
      </c>
      <c r="K58">
        <v>29.8</v>
      </c>
      <c r="L58">
        <v>32.4</v>
      </c>
      <c r="M58">
        <v>0</v>
      </c>
      <c r="N58">
        <v>0.18</v>
      </c>
      <c r="O58">
        <v>55.9</v>
      </c>
      <c r="P58">
        <v>53.2</v>
      </c>
      <c r="Q58">
        <v>54.5</v>
      </c>
      <c r="R58">
        <v>57.1</v>
      </c>
      <c r="S58">
        <v>54.6</v>
      </c>
      <c r="T58">
        <v>55.6</v>
      </c>
      <c r="U58">
        <v>60.6</v>
      </c>
      <c r="V58">
        <v>47</v>
      </c>
      <c r="W58">
        <v>53.5</v>
      </c>
      <c r="X58">
        <v>66.2</v>
      </c>
      <c r="Y58">
        <v>44.5</v>
      </c>
      <c r="Z58">
        <v>54.8</v>
      </c>
    </row>
    <row r="59" spans="2:26" x14ac:dyDescent="0.25">
      <c r="B59">
        <v>16</v>
      </c>
      <c r="C59">
        <v>25.7</v>
      </c>
      <c r="D59">
        <v>13.7</v>
      </c>
      <c r="E59">
        <v>239.6</v>
      </c>
      <c r="F59">
        <v>23</v>
      </c>
      <c r="G59">
        <v>69.400000000000006</v>
      </c>
      <c r="H59">
        <v>42.6</v>
      </c>
      <c r="I59">
        <v>56.5</v>
      </c>
      <c r="J59">
        <v>81.2</v>
      </c>
      <c r="K59">
        <v>29</v>
      </c>
      <c r="L59">
        <v>41.7</v>
      </c>
      <c r="M59">
        <v>0</v>
      </c>
      <c r="N59">
        <v>0.19</v>
      </c>
      <c r="O59">
        <v>56.5</v>
      </c>
      <c r="P59">
        <v>53.3</v>
      </c>
      <c r="Q59">
        <v>54.9</v>
      </c>
      <c r="R59">
        <v>56.5</v>
      </c>
      <c r="S59">
        <v>54.4</v>
      </c>
      <c r="T59">
        <v>55.4</v>
      </c>
      <c r="U59">
        <v>62.5</v>
      </c>
      <c r="V59">
        <v>49.7</v>
      </c>
      <c r="W59">
        <v>56.1</v>
      </c>
      <c r="X59">
        <v>68.5</v>
      </c>
      <c r="Y59">
        <v>48.2</v>
      </c>
      <c r="Z59">
        <v>57.9</v>
      </c>
    </row>
    <row r="60" spans="2:26" x14ac:dyDescent="0.25">
      <c r="B60">
        <v>17</v>
      </c>
      <c r="C60">
        <v>19.899999999999999</v>
      </c>
      <c r="D60">
        <v>7.8</v>
      </c>
      <c r="E60">
        <v>133.30000000000001</v>
      </c>
      <c r="F60">
        <v>18.2</v>
      </c>
      <c r="G60">
        <v>64</v>
      </c>
      <c r="H60">
        <v>44.6</v>
      </c>
      <c r="I60">
        <v>55.4</v>
      </c>
      <c r="J60">
        <v>85.7</v>
      </c>
      <c r="K60">
        <v>37.6</v>
      </c>
      <c r="L60">
        <v>43</v>
      </c>
      <c r="M60">
        <v>0</v>
      </c>
      <c r="N60">
        <v>0.14000000000000001</v>
      </c>
      <c r="O60">
        <v>56.5</v>
      </c>
      <c r="P60">
        <v>55.1</v>
      </c>
      <c r="Q60">
        <v>55.7</v>
      </c>
      <c r="R60">
        <v>57.1</v>
      </c>
      <c r="S60">
        <v>55.1</v>
      </c>
      <c r="T60">
        <v>55.8</v>
      </c>
      <c r="U60">
        <v>64.5</v>
      </c>
      <c r="V60">
        <v>54.6</v>
      </c>
      <c r="W60">
        <v>59</v>
      </c>
      <c r="X60">
        <v>70.7</v>
      </c>
      <c r="Y60">
        <v>54.5</v>
      </c>
      <c r="Z60">
        <v>60.9</v>
      </c>
    </row>
    <row r="61" spans="2:26" x14ac:dyDescent="0.25">
      <c r="B61">
        <v>18</v>
      </c>
      <c r="C61">
        <v>16.7</v>
      </c>
      <c r="D61">
        <v>6.7</v>
      </c>
      <c r="E61">
        <v>133.6</v>
      </c>
      <c r="F61">
        <v>21.8</v>
      </c>
      <c r="G61">
        <v>69.400000000000006</v>
      </c>
      <c r="H61">
        <v>37.9</v>
      </c>
      <c r="I61">
        <v>54</v>
      </c>
      <c r="J61">
        <v>87.4</v>
      </c>
      <c r="K61">
        <v>31.4</v>
      </c>
      <c r="L61">
        <v>39.200000000000003</v>
      </c>
      <c r="M61">
        <v>0</v>
      </c>
      <c r="N61">
        <v>0.16</v>
      </c>
      <c r="O61">
        <v>55.9</v>
      </c>
      <c r="P61">
        <v>53.1</v>
      </c>
      <c r="Q61">
        <v>54.6</v>
      </c>
      <c r="R61">
        <v>56.9</v>
      </c>
      <c r="S61">
        <v>54.2</v>
      </c>
      <c r="T61">
        <v>55.5</v>
      </c>
      <c r="U61">
        <v>65.400000000000006</v>
      </c>
      <c r="V61">
        <v>51.6</v>
      </c>
      <c r="W61">
        <v>58.8</v>
      </c>
      <c r="X61">
        <v>72.400000000000006</v>
      </c>
      <c r="Y61">
        <v>49.3</v>
      </c>
      <c r="Z61">
        <v>60.6</v>
      </c>
    </row>
    <row r="62" spans="2:26" x14ac:dyDescent="0.25">
      <c r="B62">
        <v>19</v>
      </c>
      <c r="C62">
        <v>16.8</v>
      </c>
      <c r="D62">
        <v>5.3</v>
      </c>
      <c r="E62">
        <v>132.80000000000001</v>
      </c>
      <c r="F62">
        <v>30.7</v>
      </c>
      <c r="G62">
        <v>72.900000000000006</v>
      </c>
      <c r="H62">
        <v>41.6</v>
      </c>
      <c r="I62">
        <v>58.6</v>
      </c>
      <c r="J62">
        <v>96.1</v>
      </c>
      <c r="K62">
        <v>18.399999999999999</v>
      </c>
      <c r="L62">
        <v>36.4</v>
      </c>
      <c r="M62">
        <v>0</v>
      </c>
      <c r="N62">
        <v>0.25</v>
      </c>
      <c r="O62">
        <v>56.9</v>
      </c>
      <c r="P62">
        <v>53</v>
      </c>
      <c r="Q62">
        <v>55</v>
      </c>
      <c r="R62">
        <v>58.7</v>
      </c>
      <c r="S62">
        <v>54.1</v>
      </c>
      <c r="T62">
        <v>56.1</v>
      </c>
      <c r="U62">
        <v>71</v>
      </c>
      <c r="V62">
        <v>53.4</v>
      </c>
      <c r="W62">
        <v>61.9</v>
      </c>
      <c r="X62">
        <v>79.7</v>
      </c>
      <c r="Y62">
        <v>51.4</v>
      </c>
      <c r="Z62">
        <v>65</v>
      </c>
    </row>
    <row r="63" spans="2:26" x14ac:dyDescent="0.25">
      <c r="B63">
        <v>20</v>
      </c>
      <c r="C63">
        <v>21.6</v>
      </c>
      <c r="D63">
        <v>8.5</v>
      </c>
      <c r="E63">
        <v>75.400000000000006</v>
      </c>
      <c r="F63">
        <v>14.8</v>
      </c>
      <c r="G63">
        <v>70.5</v>
      </c>
      <c r="H63">
        <v>49</v>
      </c>
      <c r="I63">
        <v>60.3</v>
      </c>
      <c r="J63">
        <v>67.400000000000006</v>
      </c>
      <c r="K63">
        <v>29.5</v>
      </c>
      <c r="L63">
        <v>39.799999999999997</v>
      </c>
      <c r="M63">
        <v>0</v>
      </c>
      <c r="N63">
        <v>0.14000000000000001</v>
      </c>
      <c r="O63">
        <v>56.1</v>
      </c>
      <c r="P63">
        <v>54.1</v>
      </c>
      <c r="Q63">
        <v>55.2</v>
      </c>
      <c r="R63">
        <v>58</v>
      </c>
      <c r="S63">
        <v>55.6</v>
      </c>
      <c r="T63">
        <v>56.7</v>
      </c>
      <c r="U63">
        <v>64.7</v>
      </c>
      <c r="V63">
        <v>57.5</v>
      </c>
      <c r="W63">
        <v>61.4</v>
      </c>
      <c r="X63">
        <v>69.3</v>
      </c>
      <c r="Y63">
        <v>56.7</v>
      </c>
      <c r="Z63">
        <v>63.1</v>
      </c>
    </row>
    <row r="64" spans="2:26" x14ac:dyDescent="0.25">
      <c r="B64">
        <v>21</v>
      </c>
      <c r="C64">
        <v>24.2</v>
      </c>
      <c r="D64">
        <v>9</v>
      </c>
      <c r="E64">
        <v>137</v>
      </c>
      <c r="F64">
        <v>27</v>
      </c>
      <c r="G64">
        <v>78.7</v>
      </c>
      <c r="H64">
        <v>52.5</v>
      </c>
      <c r="I64">
        <v>65.599999999999994</v>
      </c>
      <c r="J64">
        <v>71.7</v>
      </c>
      <c r="K64">
        <v>21</v>
      </c>
      <c r="L64">
        <v>40.700000000000003</v>
      </c>
      <c r="M64">
        <v>0</v>
      </c>
      <c r="N64">
        <v>0.25</v>
      </c>
      <c r="O64">
        <v>57.6</v>
      </c>
      <c r="P64">
        <v>54.7</v>
      </c>
      <c r="Q64">
        <v>56.1</v>
      </c>
      <c r="R64">
        <v>58.6</v>
      </c>
      <c r="S64">
        <v>55.6</v>
      </c>
      <c r="T64">
        <v>56.9</v>
      </c>
      <c r="U64">
        <v>70.900000000000006</v>
      </c>
      <c r="V64">
        <v>57.7</v>
      </c>
      <c r="W64">
        <v>64</v>
      </c>
      <c r="X64">
        <v>79</v>
      </c>
      <c r="Y64">
        <v>57.7</v>
      </c>
      <c r="Z64">
        <v>67.599999999999994</v>
      </c>
    </row>
    <row r="65" spans="2:26" x14ac:dyDescent="0.25">
      <c r="B65">
        <v>22</v>
      </c>
      <c r="C65">
        <v>20.8</v>
      </c>
      <c r="D65">
        <v>7</v>
      </c>
      <c r="E65">
        <v>171.2</v>
      </c>
      <c r="F65">
        <v>29.6</v>
      </c>
      <c r="G65">
        <v>85</v>
      </c>
      <c r="H65">
        <v>54.3</v>
      </c>
      <c r="I65">
        <v>70.2</v>
      </c>
      <c r="J65">
        <v>63.4</v>
      </c>
      <c r="K65">
        <v>21.5</v>
      </c>
      <c r="L65">
        <v>43.3</v>
      </c>
      <c r="M65">
        <v>0</v>
      </c>
      <c r="N65">
        <v>0.28000000000000003</v>
      </c>
      <c r="O65">
        <v>59.2</v>
      </c>
      <c r="P65">
        <v>55.1</v>
      </c>
      <c r="Q65">
        <v>57.3</v>
      </c>
      <c r="R65">
        <v>60.8</v>
      </c>
      <c r="S65">
        <v>56.1</v>
      </c>
      <c r="T65">
        <v>58.1</v>
      </c>
      <c r="U65">
        <v>75.7</v>
      </c>
      <c r="V65">
        <v>59.4</v>
      </c>
      <c r="W65">
        <v>67.3</v>
      </c>
      <c r="X65">
        <v>84.7</v>
      </c>
      <c r="Y65">
        <v>58.6</v>
      </c>
      <c r="Z65">
        <v>71.099999999999994</v>
      </c>
    </row>
    <row r="66" spans="2:26" x14ac:dyDescent="0.25">
      <c r="B66">
        <v>23</v>
      </c>
      <c r="C66">
        <v>22.2</v>
      </c>
      <c r="D66">
        <v>9.1999999999999993</v>
      </c>
      <c r="E66">
        <v>178.9</v>
      </c>
      <c r="F66">
        <v>29.1</v>
      </c>
      <c r="G66">
        <v>86.2</v>
      </c>
      <c r="H66">
        <v>52.3</v>
      </c>
      <c r="I66">
        <v>71.3</v>
      </c>
      <c r="J66">
        <v>76.599999999999994</v>
      </c>
      <c r="K66">
        <v>19.2</v>
      </c>
      <c r="L66">
        <v>44.1</v>
      </c>
      <c r="M66">
        <v>0</v>
      </c>
      <c r="N66">
        <v>0.28999999999999998</v>
      </c>
      <c r="O66">
        <v>60.5</v>
      </c>
      <c r="P66">
        <v>56.6</v>
      </c>
      <c r="Q66">
        <v>58.6</v>
      </c>
      <c r="R66">
        <v>61.7</v>
      </c>
      <c r="S66">
        <v>57.8</v>
      </c>
      <c r="T66">
        <v>59.6</v>
      </c>
      <c r="U66">
        <v>76.8</v>
      </c>
      <c r="V66">
        <v>62.8</v>
      </c>
      <c r="W66">
        <v>69.7</v>
      </c>
      <c r="X66">
        <v>85.5</v>
      </c>
      <c r="Y66">
        <v>44.5</v>
      </c>
      <c r="Z66">
        <v>73.2</v>
      </c>
    </row>
    <row r="67" spans="2:26" x14ac:dyDescent="0.25">
      <c r="B67">
        <v>24</v>
      </c>
      <c r="C67">
        <v>26.1</v>
      </c>
      <c r="D67">
        <v>11.5</v>
      </c>
      <c r="E67">
        <v>205.1</v>
      </c>
      <c r="F67">
        <v>28</v>
      </c>
      <c r="G67">
        <v>88.8</v>
      </c>
      <c r="H67">
        <v>58.1</v>
      </c>
      <c r="I67">
        <v>74.900000000000006</v>
      </c>
      <c r="J67">
        <v>73.599999999999994</v>
      </c>
      <c r="K67">
        <v>22.9</v>
      </c>
      <c r="L67">
        <v>52.6</v>
      </c>
      <c r="M67">
        <v>0</v>
      </c>
      <c r="N67">
        <v>0.28999999999999998</v>
      </c>
      <c r="O67">
        <v>61.8</v>
      </c>
      <c r="P67">
        <v>58.2</v>
      </c>
      <c r="Q67">
        <v>60.1</v>
      </c>
      <c r="R67">
        <v>62.6</v>
      </c>
      <c r="S67">
        <v>59.3</v>
      </c>
      <c r="T67">
        <v>60.9</v>
      </c>
      <c r="U67">
        <v>77.900000000000006</v>
      </c>
      <c r="V67">
        <v>65.2</v>
      </c>
      <c r="W67">
        <v>71.599999999999994</v>
      </c>
      <c r="X67">
        <v>86.3</v>
      </c>
      <c r="Y67">
        <v>64.900000000000006</v>
      </c>
      <c r="Z67">
        <v>75.400000000000006</v>
      </c>
    </row>
    <row r="68" spans="2:26" x14ac:dyDescent="0.25">
      <c r="B68">
        <v>25</v>
      </c>
      <c r="C68">
        <v>42.5</v>
      </c>
      <c r="D68">
        <v>9.3000000000000007</v>
      </c>
      <c r="E68">
        <v>154.4</v>
      </c>
      <c r="F68">
        <v>22</v>
      </c>
      <c r="G68">
        <v>89.3</v>
      </c>
      <c r="H68">
        <v>62.8</v>
      </c>
      <c r="I68">
        <v>72.5</v>
      </c>
      <c r="J68">
        <v>96</v>
      </c>
      <c r="K68">
        <v>31.4</v>
      </c>
      <c r="L68">
        <v>62.6</v>
      </c>
      <c r="M68">
        <v>0.95</v>
      </c>
      <c r="N68">
        <v>0.2</v>
      </c>
      <c r="O68">
        <v>64.3</v>
      </c>
      <c r="P68">
        <v>60.4</v>
      </c>
      <c r="Q68">
        <v>62.2</v>
      </c>
      <c r="R68">
        <v>64.5</v>
      </c>
      <c r="S68">
        <v>61.2</v>
      </c>
      <c r="T68">
        <v>62.6</v>
      </c>
      <c r="U68">
        <v>78.3</v>
      </c>
      <c r="V68">
        <v>68.5</v>
      </c>
      <c r="W68">
        <v>72.5</v>
      </c>
      <c r="X68">
        <v>87.2</v>
      </c>
      <c r="Y68">
        <v>69.099999999999994</v>
      </c>
      <c r="Z68">
        <v>75.7</v>
      </c>
    </row>
    <row r="69" spans="2:26" x14ac:dyDescent="0.25">
      <c r="B69">
        <v>26</v>
      </c>
      <c r="C69">
        <v>25.1</v>
      </c>
      <c r="D69">
        <v>7.4</v>
      </c>
      <c r="E69">
        <v>198.8</v>
      </c>
      <c r="F69">
        <v>22.7</v>
      </c>
      <c r="G69">
        <v>85.3</v>
      </c>
      <c r="H69">
        <v>65.2</v>
      </c>
      <c r="I69">
        <v>74.3</v>
      </c>
      <c r="J69">
        <v>96</v>
      </c>
      <c r="K69">
        <v>46.9</v>
      </c>
      <c r="L69">
        <v>65.5</v>
      </c>
      <c r="M69">
        <v>0.01</v>
      </c>
      <c r="N69">
        <v>0.19</v>
      </c>
      <c r="O69">
        <v>65.599999999999994</v>
      </c>
      <c r="P69">
        <v>62.5</v>
      </c>
      <c r="Q69">
        <v>64</v>
      </c>
      <c r="R69">
        <v>66.7</v>
      </c>
      <c r="S69">
        <v>62.7</v>
      </c>
      <c r="T69">
        <v>64.3</v>
      </c>
      <c r="U69">
        <v>75.7</v>
      </c>
      <c r="V69">
        <v>66.8</v>
      </c>
      <c r="W69">
        <v>70.8</v>
      </c>
      <c r="X69">
        <v>82.4</v>
      </c>
      <c r="Y69">
        <v>67.400000000000006</v>
      </c>
      <c r="Z69">
        <v>74.099999999999994</v>
      </c>
    </row>
    <row r="70" spans="2:26" x14ac:dyDescent="0.25">
      <c r="B70">
        <v>27</v>
      </c>
      <c r="C70">
        <v>32.200000000000003</v>
      </c>
      <c r="D70">
        <v>13.8</v>
      </c>
      <c r="E70">
        <v>184.2</v>
      </c>
      <c r="F70">
        <v>18</v>
      </c>
      <c r="G70">
        <v>82.1</v>
      </c>
      <c r="H70">
        <v>67.599999999999994</v>
      </c>
      <c r="I70">
        <v>72.900000000000006</v>
      </c>
      <c r="J70">
        <v>94.4</v>
      </c>
      <c r="K70">
        <v>52.4</v>
      </c>
      <c r="L70">
        <v>66.5</v>
      </c>
      <c r="M70">
        <v>0.11</v>
      </c>
      <c r="N70">
        <v>0.15</v>
      </c>
      <c r="O70">
        <v>66.2</v>
      </c>
      <c r="P70">
        <v>64.5</v>
      </c>
      <c r="Q70">
        <v>65.400000000000006</v>
      </c>
      <c r="R70">
        <v>66.900000000000006</v>
      </c>
      <c r="S70">
        <v>64.900000000000006</v>
      </c>
      <c r="T70">
        <v>65.900000000000006</v>
      </c>
      <c r="U70">
        <v>73.400000000000006</v>
      </c>
      <c r="V70">
        <v>68.5</v>
      </c>
      <c r="W70">
        <v>71</v>
      </c>
      <c r="X70">
        <v>79.3</v>
      </c>
      <c r="Y70">
        <v>69.8</v>
      </c>
      <c r="Z70">
        <v>73.8</v>
      </c>
    </row>
    <row r="71" spans="2:26" x14ac:dyDescent="0.25">
      <c r="B71">
        <v>28</v>
      </c>
      <c r="C71">
        <v>39.700000000000003</v>
      </c>
      <c r="D71">
        <v>17.2</v>
      </c>
      <c r="E71">
        <v>186.5</v>
      </c>
      <c r="F71">
        <v>23.2</v>
      </c>
      <c r="G71">
        <v>86.4</v>
      </c>
      <c r="H71">
        <v>66.400000000000006</v>
      </c>
      <c r="I71">
        <v>73.7</v>
      </c>
      <c r="J71">
        <v>92.3</v>
      </c>
      <c r="K71">
        <v>40.4</v>
      </c>
      <c r="L71">
        <v>64.900000000000006</v>
      </c>
      <c r="M71">
        <v>0.16</v>
      </c>
      <c r="N71">
        <v>0.21</v>
      </c>
      <c r="O71">
        <v>66.900000000000006</v>
      </c>
      <c r="P71">
        <v>65.099999999999994</v>
      </c>
      <c r="Q71">
        <v>66</v>
      </c>
      <c r="R71">
        <v>67.5</v>
      </c>
      <c r="S71">
        <v>65.3</v>
      </c>
      <c r="T71">
        <v>66.3</v>
      </c>
      <c r="U71">
        <v>76.3</v>
      </c>
      <c r="V71">
        <v>67.3</v>
      </c>
      <c r="W71">
        <v>71</v>
      </c>
      <c r="X71">
        <v>84.1</v>
      </c>
      <c r="Y71">
        <v>68.8</v>
      </c>
      <c r="Z71">
        <v>74.8</v>
      </c>
    </row>
    <row r="72" spans="2:26" x14ac:dyDescent="0.25">
      <c r="B72">
        <v>29</v>
      </c>
      <c r="C72">
        <v>23.9</v>
      </c>
      <c r="D72">
        <v>10.1</v>
      </c>
      <c r="E72">
        <v>241</v>
      </c>
      <c r="F72">
        <v>25</v>
      </c>
      <c r="G72">
        <v>80.8</v>
      </c>
      <c r="H72">
        <v>63.3</v>
      </c>
      <c r="I72">
        <v>70.7</v>
      </c>
      <c r="J72">
        <v>94</v>
      </c>
      <c r="K72">
        <v>42.8</v>
      </c>
      <c r="L72">
        <v>60.4</v>
      </c>
      <c r="M72">
        <v>0</v>
      </c>
      <c r="N72">
        <v>0.2</v>
      </c>
      <c r="O72">
        <v>67.099999999999994</v>
      </c>
      <c r="P72">
        <v>65.099999999999994</v>
      </c>
      <c r="Q72">
        <v>66.099999999999994</v>
      </c>
      <c r="R72">
        <v>67.7</v>
      </c>
      <c r="S72">
        <v>65.2</v>
      </c>
      <c r="T72">
        <v>66.5</v>
      </c>
      <c r="U72">
        <v>75.400000000000006</v>
      </c>
      <c r="V72">
        <v>66.7</v>
      </c>
      <c r="W72">
        <v>70.8</v>
      </c>
      <c r="X72">
        <v>82.4</v>
      </c>
      <c r="Y72">
        <v>67</v>
      </c>
      <c r="Z72">
        <v>74</v>
      </c>
    </row>
    <row r="73" spans="2:26" x14ac:dyDescent="0.25">
      <c r="B73">
        <v>30</v>
      </c>
      <c r="C73">
        <v>13.6</v>
      </c>
      <c r="D73">
        <v>4.7</v>
      </c>
      <c r="E73">
        <v>209.5</v>
      </c>
      <c r="F73">
        <v>29.3</v>
      </c>
      <c r="G73">
        <v>89.1</v>
      </c>
      <c r="H73">
        <v>61.1</v>
      </c>
      <c r="I73">
        <v>75.900000000000006</v>
      </c>
      <c r="J73">
        <v>89.2</v>
      </c>
      <c r="K73">
        <v>25.9</v>
      </c>
      <c r="L73">
        <v>56.6</v>
      </c>
      <c r="M73">
        <v>0</v>
      </c>
      <c r="N73">
        <v>0.27</v>
      </c>
      <c r="O73">
        <v>68.2</v>
      </c>
      <c r="P73">
        <v>64.7</v>
      </c>
      <c r="Q73">
        <v>66.5</v>
      </c>
      <c r="R73">
        <v>68.5</v>
      </c>
      <c r="S73">
        <v>65.2</v>
      </c>
      <c r="T73">
        <v>66.900000000000006</v>
      </c>
      <c r="U73">
        <v>82.4</v>
      </c>
      <c r="V73">
        <v>66.099999999999994</v>
      </c>
      <c r="W73">
        <v>73.900000000000006</v>
      </c>
      <c r="X73">
        <v>91.2</v>
      </c>
      <c r="Y73">
        <v>66.2</v>
      </c>
      <c r="Z73">
        <v>78.099999999999994</v>
      </c>
    </row>
    <row r="74" spans="2:26" x14ac:dyDescent="0.25">
      <c r="B74">
        <v>31</v>
      </c>
      <c r="C74">
        <v>28.7</v>
      </c>
      <c r="D74">
        <v>8.1999999999999993</v>
      </c>
      <c r="E74">
        <v>141.4</v>
      </c>
      <c r="F74">
        <v>10.4</v>
      </c>
      <c r="G74">
        <v>80.900000000000006</v>
      </c>
      <c r="H74">
        <v>63.6</v>
      </c>
      <c r="I74">
        <v>68.099999999999994</v>
      </c>
      <c r="J74">
        <v>94.9</v>
      </c>
      <c r="K74">
        <v>43.5</v>
      </c>
      <c r="L74">
        <v>60.6</v>
      </c>
      <c r="M74">
        <v>0.51</v>
      </c>
      <c r="N74">
        <v>0.1</v>
      </c>
      <c r="O74">
        <v>66.7</v>
      </c>
      <c r="P74">
        <v>65.3</v>
      </c>
      <c r="Q74">
        <v>65.8</v>
      </c>
      <c r="R74">
        <v>68.400000000000006</v>
      </c>
      <c r="S74">
        <v>66</v>
      </c>
      <c r="T74">
        <v>66.900000000000006</v>
      </c>
      <c r="U74">
        <v>75.5</v>
      </c>
      <c r="V74">
        <v>67.599999999999994</v>
      </c>
      <c r="W74">
        <v>71.099999999999994</v>
      </c>
      <c r="X74">
        <v>77.8</v>
      </c>
      <c r="Y74">
        <v>67.8</v>
      </c>
      <c r="Z74">
        <v>72.099999999999994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DeKalb</vt:lpstr>
      <vt:lpstr>Monmouth</vt:lpstr>
      <vt:lpstr>Urbana</vt:lpstr>
      <vt:lpstr>Perry-Orr</vt:lpstr>
      <vt:lpstr>Neoga</vt:lpstr>
      <vt:lpstr>Marion</vt:lpstr>
      <vt:lpstr>Sites and dates</vt:lpstr>
      <vt:lpstr>ICN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Nafziger, Emerson D</dc:creator>
  <cp:lastModifiedBy>wzhang77</cp:lastModifiedBy>
  <dcterms:created xsi:type="dcterms:W3CDTF">2016-03-07T14:44:57Z</dcterms:created>
  <dcterms:modified xsi:type="dcterms:W3CDTF">2019-04-08T14:35:07Z</dcterms:modified>
</cp:coreProperties>
</file>