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NochI\OneDrive\Desktop\TechSavia - 01 Excel\"/>
    </mc:Choice>
  </mc:AlternateContent>
  <xr:revisionPtr revIDLastSave="0" documentId="13_ncr:1_{F51597B7-7B46-49A3-9B68-683C3AC6F11E}" xr6:coauthVersionLast="47" xr6:coauthVersionMax="47" xr10:uidLastSave="{00000000-0000-0000-0000-000000000000}"/>
  <bookViews>
    <workbookView xWindow="-120" yWindow="-120" windowWidth="20730" windowHeight="11160" firstSheet="6" activeTab="6" xr2:uid="{9661A9D1-FB53-4206-BD56-E34D2581DF1D}"/>
  </bookViews>
  <sheets>
    <sheet name="Page001" sheetId="2" state="hidden" r:id="rId1"/>
    <sheet name="Page002" sheetId="3" state="hidden" r:id="rId2"/>
    <sheet name="GlobalTech_Data" sheetId="4" state="hidden" r:id="rId3"/>
    <sheet name="DeptAverage" sheetId="12" state="hidden" r:id="rId4"/>
    <sheet name="PivotTable Analysis" sheetId="11" state="hidden" r:id="rId5"/>
    <sheet name="Charts" sheetId="6" state="hidden" r:id="rId6"/>
    <sheet name="Dashboard" sheetId="7" r:id="rId7"/>
    <sheet name="Project Notes" sheetId="8" state="hidden" r:id="rId8"/>
  </sheets>
  <definedNames>
    <definedName name="ExternalData_1" localSheetId="0" hidden="1">Page001!$A$1:$A$30</definedName>
    <definedName name="ExternalData_2" localSheetId="1" hidden="1">Page002!$A$1:$A$3</definedName>
    <definedName name="ExternalData_3" localSheetId="2" hidden="1">GlobalTech_Data!$A$1:$M$31</definedName>
    <definedName name="ExternalData_4" localSheetId="3" hidden="1">DeptAverage!$A$1:$B$7</definedName>
    <definedName name="GlobalTech">GlobalTechData_[#All]</definedName>
    <definedName name="GlobalTechData">GlobalTechData_[#All]</definedName>
    <definedName name="Slicer_Country">#N/A</definedName>
    <definedName name="Slicer_Department">#N/A</definedName>
    <definedName name="Slicer_HireYear">#N/A</definedName>
  </definedNames>
  <calcPr calcId="191029"/>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V13" i="7" l="1"/>
  <c r="V14" i="7" s="1"/>
  <c r="V12" i="7"/>
  <c r="V11" i="7"/>
  <c r="V10" i="7"/>
  <c r="V9" i="7"/>
  <c r="V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1F2048-C24B-4BD2-A731-0625B067FCD0}" keepAlive="1" name="Query - DeptAverage" description="Connection to the 'DeptAverage' query in the workbook." type="5" refreshedVersion="8" background="1" saveData="1">
    <dbPr connection="Provider=Microsoft.Mashup.OleDb.1;Data Source=$Workbook$;Location=DeptAverage;Extended Properties=&quot;&quot;" command="SELECT * FROM [DeptAverage]"/>
  </connection>
  <connection id="2" xr16:uid="{6E0319A4-57B3-49E0-A69F-E89BEBE6251A}" keepAlive="1" name="Query - GlobalTechData_" description="Connection to the 'GlobalTechData_' query in the workbook." type="5" refreshedVersion="8" background="1" saveData="1">
    <dbPr connection="Provider=Microsoft.Mashup.OleDb.1;Data Source=$Workbook$;Location=GlobalTechData_;Extended Properties=&quot;&quot;" command="SELECT * FROM [GlobalTechData_]"/>
  </connection>
  <connection id="3" xr16:uid="{91DE3415-6543-42B4-B161-1FBFDF2298C6}" keepAlive="1" name="Query - Page001" description="Connection to the 'Page001' query in the workbook." type="5" refreshedVersion="8" background="1" saveData="1">
    <dbPr connection="Provider=Microsoft.Mashup.OleDb.1;Data Source=$Workbook$;Location=Page001;Extended Properties=&quot;&quot;" command="SELECT * FROM [Page001]"/>
  </connection>
  <connection id="4" xr16:uid="{2CDF5737-DADD-4DEA-97DF-F50520956E6E}" keepAlive="1" name="Query - Page002" description="Connection to the 'Page002' query in the workbook." type="5" refreshedVersion="8" background="1" saveData="1">
    <dbPr connection="Provider=Microsoft.Mashup.OleDb.1;Data Source=$Workbook$;Location=Page002;Extended Properties=&quot;&quot;" command="SELECT * FROM [Page002]"/>
  </connection>
</connections>
</file>

<file path=xl/sharedStrings.xml><?xml version="1.0" encoding="utf-8"?>
<sst xmlns="http://schemas.openxmlformats.org/spreadsheetml/2006/main" count="455" uniqueCount="185">
  <si>
    <t>Column1</t>
  </si>
  <si>
    <t>EmpID,FullName,JobTitle,Department,HireDate,Salary,YearsExperience,Country,City</t>
  </si>
  <si>
    <t>EMP001,Laura Doe,HR Specialist,Finance,2012-02-14,78960.73,13.1,Canada,Toronto</t>
  </si>
  <si>
    <t>EMP002,John Brown,Data Analyst,IT,2018-10-07,105887.97,14.8,UK,Berlin</t>
  </si>
  <si>
    <t>EMP003,Jane Smith,Developer,Sales,2019-10-24,97023.20,1.3,Canada,Berlin</t>
  </si>
  <si>
    <t>EMP004,James Johnson,Project Manager,Operations,2016-06-01,125500.00,11.4,USA,New York</t>
  </si>
  <si>
    <t>EMP005,Sophia Lee,Data Scientist,IT,2020-03-15,115450.50,4.5,India,Delhi</t>
  </si>
  <si>
    <t>EMP006,David Kim,Financial Analyst,Finance,2015-09-21,98400.75,9.7,Canada,Toronto</t>
  </si>
  <si>
    <t>EMP007,Emma Garcia,Designer,Marketing,2017-12-11,76500.20,6.1,France,Paris</t>
  </si>
  <si>
    <t>EMP008,Daniel Scott,Software Engineer,IT,2014-07-25,134200.00,12.0,USA,Chicago</t>
  </si>
  <si>
    <t>EMP009,Olivia Miller,Product Manager,Sales,2019-01-09,112300.65,3.9,Germany,Berlin</t>
  </si>
  <si>
    <t>EMP010,William Davis,HR Manager,HR,2013-05-30,89400.80,14.2,Canada,Montreal</t>
  </si>
  <si>
    <t>EMP011,Ethan Wilson,Support Engineer,IT,2018-02-17,68500.90,5.7,USA,Boston</t>
  </si>
  <si>
    <t>EMP012,Ava Taylor,Marketing Specialist,Marketing,2021-06-20,60200.45,2.1,France,Lyon</t>
  </si>
  <si>
    <t>EMP013,Michael Clark,DevOps Engineer,IT,2016-08-05,121300.10,8.5,India,Mumbai</t>
  </si>
  <si>
    <t>EMP014,Isabella White,Data Analyst,Finance,2017-10-19,99800.75,7.3,Canada,Vancouver</t>
  </si>
  <si>
    <t>EMP015,Alexander Hall,Developer,Sales,2014-11-25,109500.25,10.2,UK,London</t>
  </si>
  <si>
    <t>EMP016,Mia Young,Recruiter,HR,2019-04-14,71500.55,4.0,USA,Miami</t>
  </si>
  <si>
    <t>EMP017,Jacob Allen,UI/UX Designer,Marketing,2015-01-09,85000.65,9.5,France,Paris</t>
  </si>
  <si>
    <t>EMP018,Charlotte King,Data Scientist,IT,2022-07-13,125700.85,2.5,India,Bangalore</t>
  </si>
  <si>
    <t>EMP019,Henry Wright,Accountant,Finance,2013-03-18,88000.40,15.0,Canada,Toronto</t>
  </si>
  <si>
    <t>EMP020,Amelia Adams,Software Engineer,IT,2020-08-29,104500.70,3.3,UK,Manchester</t>
  </si>
  <si>
    <t>EMP021,Lucas Nelson,HR Specialist,HR,2016-12-02,78200.35,6.9,USA,Chicago</t>
  </si>
  <si>
    <t>EMP022,Harper Baker,Marketing Analyst,Marketing,2018-09-17,69800.25,5.2,Germany,Hamburg</t>
  </si>
  <si>
    <t>EMP023,Daniel Perez,Product Owner,Operations,2012-04-22,134800.95,14.6,USA,San Francisco</t>
  </si>
  <si>
    <t>EMP024,Evelyn Rivera,Customer Support,Sales,2019-07-03,58200.80,3.1,UK,Bristol</t>
  </si>
  <si>
    <t>EMP025,Matthew Carter,Financial Analyst,Finance,2017-05-30,93600.60,7.7,India,Hyderabad</t>
  </si>
  <si>
    <t>EMP026,Sofia Mitchell,Data Engineer,IT,2014-10-27,128300.20,11.1,France,Paris</t>
  </si>
  <si>
    <t>EMP027,Benjamin Roberts,Sales Executive,Sales,2016-01-11,74500.35,8.2,Canada,Ottawa</t>
  </si>
  <si>
    <t>EMP028,Abigail Turner,HR Generalist,HR,2015-07-19,81000.55,9.9,USA,Atlanta</t>
  </si>
  <si>
    <t>EMP029,Joseph Phillips,Developer,IT,2018-11-05,115800.00,5.4,India,Chennai</t>
  </si>
  <si>
    <t>EMP030,Emily Campbell,Marketing Manager,Marketing,2013-09-23,99500.75,12.7,UK,Liverpool</t>
  </si>
  <si>
    <t>EmpID</t>
  </si>
  <si>
    <t>FullName</t>
  </si>
  <si>
    <t>JobTitle</t>
  </si>
  <si>
    <t>Department</t>
  </si>
  <si>
    <t>Country</t>
  </si>
  <si>
    <t>City</t>
  </si>
  <si>
    <t>EMP001</t>
  </si>
  <si>
    <t>Laura Doe</t>
  </si>
  <si>
    <t>HR Specialist</t>
  </si>
  <si>
    <t>Finance</t>
  </si>
  <si>
    <t>Canada</t>
  </si>
  <si>
    <t>Toronto</t>
  </si>
  <si>
    <t>EMP002</t>
  </si>
  <si>
    <t>John Brown</t>
  </si>
  <si>
    <t>Data Analyst</t>
  </si>
  <si>
    <t>IT</t>
  </si>
  <si>
    <t>UK</t>
  </si>
  <si>
    <t>Berlin</t>
  </si>
  <si>
    <t>EMP003</t>
  </si>
  <si>
    <t>Jane Smith</t>
  </si>
  <si>
    <t>Developer</t>
  </si>
  <si>
    <t>Sales</t>
  </si>
  <si>
    <t>EMP004</t>
  </si>
  <si>
    <t>James Johnson</t>
  </si>
  <si>
    <t>Project Manager</t>
  </si>
  <si>
    <t>Operations</t>
  </si>
  <si>
    <t>USA</t>
  </si>
  <si>
    <t>New York</t>
  </si>
  <si>
    <t>EMP005</t>
  </si>
  <si>
    <t>Sophia Lee</t>
  </si>
  <si>
    <t>Data Scientist</t>
  </si>
  <si>
    <t>India</t>
  </si>
  <si>
    <t>Delhi</t>
  </si>
  <si>
    <t>EMP006</t>
  </si>
  <si>
    <t>David Kim</t>
  </si>
  <si>
    <t>Financial Analyst</t>
  </si>
  <si>
    <t>EMP007</t>
  </si>
  <si>
    <t>Emma Garcia</t>
  </si>
  <si>
    <t>Designer</t>
  </si>
  <si>
    <t>Marketing</t>
  </si>
  <si>
    <t>France</t>
  </si>
  <si>
    <t>Paris</t>
  </si>
  <si>
    <t>EMP008</t>
  </si>
  <si>
    <t>Daniel Scott</t>
  </si>
  <si>
    <t>Software Engineer</t>
  </si>
  <si>
    <t>Chicago</t>
  </si>
  <si>
    <t>EMP009</t>
  </si>
  <si>
    <t>Olivia Miller</t>
  </si>
  <si>
    <t>Product Manager</t>
  </si>
  <si>
    <t>Germany</t>
  </si>
  <si>
    <t>EMP010</t>
  </si>
  <si>
    <t>William Davis</t>
  </si>
  <si>
    <t>HR Manager</t>
  </si>
  <si>
    <t>HR</t>
  </si>
  <si>
    <t>Montreal</t>
  </si>
  <si>
    <t>EMP011</t>
  </si>
  <si>
    <t>Ethan Wilson</t>
  </si>
  <si>
    <t>Support Engineer</t>
  </si>
  <si>
    <t>Boston</t>
  </si>
  <si>
    <t>EMP012</t>
  </si>
  <si>
    <t>Ava Taylor</t>
  </si>
  <si>
    <t>Marketing Specialist</t>
  </si>
  <si>
    <t>Lyon</t>
  </si>
  <si>
    <t>EMP013</t>
  </si>
  <si>
    <t>Michael Clark</t>
  </si>
  <si>
    <t>DevOps Engineer</t>
  </si>
  <si>
    <t>Mumbai</t>
  </si>
  <si>
    <t>EMP014</t>
  </si>
  <si>
    <t>Isabella White</t>
  </si>
  <si>
    <t>Vancouver</t>
  </si>
  <si>
    <t>EMP015</t>
  </si>
  <si>
    <t>Alexander Hall</t>
  </si>
  <si>
    <t>London</t>
  </si>
  <si>
    <t>EMP016</t>
  </si>
  <si>
    <t>Mia Young</t>
  </si>
  <si>
    <t>Recruiter</t>
  </si>
  <si>
    <t>Miami</t>
  </si>
  <si>
    <t>EMP017</t>
  </si>
  <si>
    <t>Jacob Allen</t>
  </si>
  <si>
    <t>UI/UX Designer</t>
  </si>
  <si>
    <t>EMP018</t>
  </si>
  <si>
    <t>Charlotte King</t>
  </si>
  <si>
    <t>Bangalore</t>
  </si>
  <si>
    <t>EMP019</t>
  </si>
  <si>
    <t>Henry Wright</t>
  </si>
  <si>
    <t>Accountant</t>
  </si>
  <si>
    <t>EMP020</t>
  </si>
  <si>
    <t>Amelia Adams</t>
  </si>
  <si>
    <t>Manchester</t>
  </si>
  <si>
    <t>EMP021</t>
  </si>
  <si>
    <t>Lucas Nelson</t>
  </si>
  <si>
    <t>EMP022</t>
  </si>
  <si>
    <t>Harper Baker</t>
  </si>
  <si>
    <t>Marketing Analyst</t>
  </si>
  <si>
    <t>Hamburg</t>
  </si>
  <si>
    <t>EMP023</t>
  </si>
  <si>
    <t>Daniel Perez</t>
  </si>
  <si>
    <t>Product Owner</t>
  </si>
  <si>
    <t>San Francisco</t>
  </si>
  <si>
    <t>EMP024</t>
  </si>
  <si>
    <t>Evelyn Rivera</t>
  </si>
  <si>
    <t>Customer Support</t>
  </si>
  <si>
    <t>Bristol</t>
  </si>
  <si>
    <t>EMP025</t>
  </si>
  <si>
    <t>Matthew Carter</t>
  </si>
  <si>
    <t>Hyderabad</t>
  </si>
  <si>
    <t>EMP026</t>
  </si>
  <si>
    <t>Sofia Mitchell</t>
  </si>
  <si>
    <t>Data Engineer</t>
  </si>
  <si>
    <t>EMP027</t>
  </si>
  <si>
    <t>Benjamin Roberts</t>
  </si>
  <si>
    <t>Sales Executive</t>
  </si>
  <si>
    <t>Ottawa</t>
  </si>
  <si>
    <t>EMP028</t>
  </si>
  <si>
    <t>Abigail Turner</t>
  </si>
  <si>
    <t>HR Generalist</t>
  </si>
  <si>
    <t>Atlanta</t>
  </si>
  <si>
    <t>EMP029</t>
  </si>
  <si>
    <t>Joseph Phillips</t>
  </si>
  <si>
    <t>Chennai</t>
  </si>
  <si>
    <t>EMP030</t>
  </si>
  <si>
    <t>Emily Campbell</t>
  </si>
  <si>
    <t>Marketing Manager</t>
  </si>
  <si>
    <t>Liverpool</t>
  </si>
  <si>
    <t>HireDate</t>
  </si>
  <si>
    <t>Salary</t>
  </si>
  <si>
    <t>YearsExperience</t>
  </si>
  <si>
    <t>HireYear</t>
  </si>
  <si>
    <t>ExperienceGroup</t>
  </si>
  <si>
    <t>10 Years + Experience</t>
  </si>
  <si>
    <t>Less than 10 Years</t>
  </si>
  <si>
    <t>Row Labels</t>
  </si>
  <si>
    <t>Grand Total</t>
  </si>
  <si>
    <t>Count of EmpID</t>
  </si>
  <si>
    <t>Column Labels</t>
  </si>
  <si>
    <t>Average of YearsExperience</t>
  </si>
  <si>
    <t>Years of Experience by Departments</t>
  </si>
  <si>
    <t>Sum of Salary</t>
  </si>
  <si>
    <t>Average of Salary</t>
  </si>
  <si>
    <t>DeptAvg</t>
  </si>
  <si>
    <t>DeptAvgSalary</t>
  </si>
  <si>
    <t>High Class Earner</t>
  </si>
  <si>
    <t>Standard</t>
  </si>
  <si>
    <t>HighClassFlag</t>
  </si>
  <si>
    <t>Employees with more than 10 years</t>
  </si>
  <si>
    <t>Department (Average Experirnce)</t>
  </si>
  <si>
    <t>Average Salary per Department</t>
  </si>
  <si>
    <t>High Class Earners</t>
  </si>
  <si>
    <t>Country with Largest Workforce</t>
  </si>
  <si>
    <t>Department Distribution by Country</t>
  </si>
  <si>
    <t>Department (Highest Salary Earners)</t>
  </si>
  <si>
    <t>Most Common Jobs</t>
  </si>
  <si>
    <t>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</si>
</sst>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1" applyFont="1"/>
    <xf numFmtId="164" fontId="0" fillId="0" borderId="0" xfId="0" applyNumberFormat="1"/>
    <xf numFmtId="44" fontId="0" fillId="0" borderId="0" xfId="0" applyNumberFormat="1"/>
    <xf numFmtId="2" fontId="0" fillId="0" borderId="0" xfId="0" applyNumberFormat="1"/>
    <xf numFmtId="1" fontId="0" fillId="0" borderId="0" xfId="0" applyNumberFormat="1"/>
  </cellXfs>
  <cellStyles count="2">
    <cellStyle name="Currency" xfId="1" builtinId="4"/>
    <cellStyle name="Normal" xfId="0" builtinId="0"/>
  </cellStyles>
  <dxfs count="21">
    <dxf>
      <numFmt numFmtId="164" formatCode="&quot;$&quot;#,##0.00"/>
    </dxf>
    <dxf>
      <numFmt numFmtId="34" formatCode="_(&quot;$&quot;* #,##0.00_);_(&quot;$&quot;* \(#,##0.00\);_(&quot;$&quot;* &quot;-&quot;??_);_(@_)"/>
    </dxf>
    <dxf>
      <numFmt numFmtId="2" formatCode="0.00"/>
    </dxf>
    <dxf>
      <numFmt numFmtId="1" formatCode="0"/>
    </dxf>
    <dxf>
      <numFmt numFmtId="34" formatCode="_(&quot;$&quot;* #,##0.00_);_(&quot;$&quot;* \(#,##0.00\);_(&quot;$&quot;* &quot;-&quot;??_);_(@_)"/>
    </dxf>
    <dxf>
      <numFmt numFmtId="1" formatCode="0"/>
    </dxf>
    <dxf>
      <numFmt numFmtId="2" formatCode="0.00"/>
    </dxf>
    <dxf>
      <numFmt numFmtId="34" formatCode="_(&quot;$&quot;* #,##0.00_);_(&quot;$&quot;* \(#,##0.00\);_(&quot;$&quot;* &quot;-&quot;??_);_(@_)"/>
    </dxf>
    <dxf>
      <numFmt numFmtId="34" formatCode="_(&quot;$&quot;* #,##0.00_);_(&quot;$&quot;* \(#,##0.00\);_(&quot;$&quot;* &quot;-&quot;??_);_(@_)"/>
    </dxf>
    <dxf>
      <numFmt numFmtId="164" formatCode="&quot;$&quot;#,##0.00"/>
    </dxf>
    <dxf>
      <numFmt numFmtId="0" formatCode="General"/>
    </dxf>
    <dxf>
      <numFmt numFmtId="164" formatCode="&quot;$&quot;#,##0.00"/>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vs Experience Correlation</a:t>
            </a:r>
          </a:p>
        </c:rich>
      </c:tx>
      <c:layout>
        <c:manualLayout>
          <c:xMode val="edge"/>
          <c:yMode val="edge"/>
          <c:x val="0.2528818897637795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GlobalTech_Data!$F$1</c:f>
              <c:strCache>
                <c:ptCount val="1"/>
                <c:pt idx="0">
                  <c:v>Salary</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GlobalTech_Data!$F$2:$F$31</c:f>
              <c:numCache>
                <c:formatCode>General</c:formatCode>
                <c:ptCount val="30"/>
                <c:pt idx="0">
                  <c:v>78960.73</c:v>
                </c:pt>
                <c:pt idx="1">
                  <c:v>98400.75</c:v>
                </c:pt>
                <c:pt idx="2">
                  <c:v>105887.97</c:v>
                </c:pt>
                <c:pt idx="3">
                  <c:v>115450.5</c:v>
                </c:pt>
                <c:pt idx="4">
                  <c:v>97023.2</c:v>
                </c:pt>
                <c:pt idx="5">
                  <c:v>125500</c:v>
                </c:pt>
                <c:pt idx="6">
                  <c:v>76500.2</c:v>
                </c:pt>
                <c:pt idx="7">
                  <c:v>134200</c:v>
                </c:pt>
                <c:pt idx="8">
                  <c:v>112300.65</c:v>
                </c:pt>
                <c:pt idx="9">
                  <c:v>89400.8</c:v>
                </c:pt>
                <c:pt idx="10">
                  <c:v>68500.899999999994</c:v>
                </c:pt>
                <c:pt idx="11">
                  <c:v>60200.45</c:v>
                </c:pt>
                <c:pt idx="12">
                  <c:v>121300.1</c:v>
                </c:pt>
                <c:pt idx="13">
                  <c:v>99800.75</c:v>
                </c:pt>
                <c:pt idx="14">
                  <c:v>109500.25</c:v>
                </c:pt>
                <c:pt idx="15">
                  <c:v>71500.55</c:v>
                </c:pt>
                <c:pt idx="16">
                  <c:v>85000.65</c:v>
                </c:pt>
                <c:pt idx="17">
                  <c:v>125700.85</c:v>
                </c:pt>
                <c:pt idx="18">
                  <c:v>88000.4</c:v>
                </c:pt>
                <c:pt idx="19">
                  <c:v>104500.7</c:v>
                </c:pt>
                <c:pt idx="20">
                  <c:v>78200.350000000006</c:v>
                </c:pt>
                <c:pt idx="21">
                  <c:v>69800.25</c:v>
                </c:pt>
                <c:pt idx="22">
                  <c:v>134800.95000000001</c:v>
                </c:pt>
                <c:pt idx="23">
                  <c:v>58200.800000000003</c:v>
                </c:pt>
                <c:pt idx="24">
                  <c:v>93600.6</c:v>
                </c:pt>
                <c:pt idx="25">
                  <c:v>128300.2</c:v>
                </c:pt>
                <c:pt idx="26">
                  <c:v>74500.350000000006</c:v>
                </c:pt>
                <c:pt idx="27">
                  <c:v>81000.55</c:v>
                </c:pt>
                <c:pt idx="28">
                  <c:v>115800</c:v>
                </c:pt>
                <c:pt idx="29">
                  <c:v>99500.75</c:v>
                </c:pt>
              </c:numCache>
            </c:numRef>
          </c:yVal>
          <c:smooth val="0"/>
          <c:extLst>
            <c:ext xmlns:c16="http://schemas.microsoft.com/office/drawing/2014/chart" uri="{C3380CC4-5D6E-409C-BE32-E72D297353CC}">
              <c16:uniqueId val="{00000000-121A-40FE-8C88-B84177637403}"/>
            </c:ext>
          </c:extLst>
        </c:ser>
        <c:dLbls>
          <c:showLegendKey val="0"/>
          <c:showVal val="0"/>
          <c:showCatName val="0"/>
          <c:showSerName val="0"/>
          <c:showPercent val="0"/>
          <c:showBubbleSize val="0"/>
        </c:dLbls>
        <c:axId val="1051606639"/>
        <c:axId val="1051626319"/>
      </c:scatterChart>
      <c:valAx>
        <c:axId val="1051606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26319"/>
        <c:crosses val="autoZero"/>
        <c:crossBetween val="midCat"/>
      </c:valAx>
      <c:valAx>
        <c:axId val="105162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066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Assignment 1 - Excel.xlsx]PivotTable Analysis!PivotTable23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Employees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Analysis'!$F$81</c:f>
              <c:strCache>
                <c:ptCount val="1"/>
                <c:pt idx="0">
                  <c:v>Total</c:v>
                </c:pt>
              </c:strCache>
            </c:strRef>
          </c:tx>
          <c:spPr>
            <a:solidFill>
              <a:schemeClr val="accent1"/>
            </a:solidFill>
            <a:ln>
              <a:noFill/>
            </a:ln>
            <a:effectLst/>
          </c:spPr>
          <c:invertIfNegative val="0"/>
          <c:cat>
            <c:strRef>
              <c:f>'PivotTable Analysis'!$E$82:$E$88</c:f>
              <c:strCache>
                <c:ptCount val="6"/>
                <c:pt idx="0">
                  <c:v>Finance</c:v>
                </c:pt>
                <c:pt idx="1">
                  <c:v>HR</c:v>
                </c:pt>
                <c:pt idx="2">
                  <c:v>IT</c:v>
                </c:pt>
                <c:pt idx="3">
                  <c:v>Marketing</c:v>
                </c:pt>
                <c:pt idx="4">
                  <c:v>Operations</c:v>
                </c:pt>
                <c:pt idx="5">
                  <c:v>Sales</c:v>
                </c:pt>
              </c:strCache>
            </c:strRef>
          </c:cat>
          <c:val>
            <c:numRef>
              <c:f>'PivotTable Analysis'!$F$82:$F$88</c:f>
              <c:numCache>
                <c:formatCode>General</c:formatCode>
                <c:ptCount val="6"/>
                <c:pt idx="0">
                  <c:v>5</c:v>
                </c:pt>
                <c:pt idx="1">
                  <c:v>4</c:v>
                </c:pt>
                <c:pt idx="2">
                  <c:v>9</c:v>
                </c:pt>
                <c:pt idx="3">
                  <c:v>5</c:v>
                </c:pt>
                <c:pt idx="4">
                  <c:v>2</c:v>
                </c:pt>
                <c:pt idx="5">
                  <c:v>5</c:v>
                </c:pt>
              </c:numCache>
            </c:numRef>
          </c:val>
          <c:extLst>
            <c:ext xmlns:c16="http://schemas.microsoft.com/office/drawing/2014/chart" uri="{C3380CC4-5D6E-409C-BE32-E72D297353CC}">
              <c16:uniqueId val="{00000000-6977-4879-B69E-4A1E7E4407A4}"/>
            </c:ext>
          </c:extLst>
        </c:ser>
        <c:dLbls>
          <c:showLegendKey val="0"/>
          <c:showVal val="0"/>
          <c:showCatName val="0"/>
          <c:showSerName val="0"/>
          <c:showPercent val="0"/>
          <c:showBubbleSize val="0"/>
        </c:dLbls>
        <c:gapWidth val="182"/>
        <c:axId val="1051616239"/>
        <c:axId val="1051618639"/>
      </c:barChart>
      <c:catAx>
        <c:axId val="105161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18639"/>
        <c:crosses val="autoZero"/>
        <c:auto val="1"/>
        <c:lblAlgn val="ctr"/>
        <c:lblOffset val="100"/>
        <c:noMultiLvlLbl val="0"/>
      </c:catAx>
      <c:valAx>
        <c:axId val="1051618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1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Assignment 1 - Excel.xlsx]PivotTable Analysis!PivotTable24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Analysis'!$F$90</c:f>
              <c:strCache>
                <c:ptCount val="1"/>
                <c:pt idx="0">
                  <c:v>Total</c:v>
                </c:pt>
              </c:strCache>
            </c:strRef>
          </c:tx>
          <c:spPr>
            <a:solidFill>
              <a:schemeClr val="accent1"/>
            </a:solidFill>
            <a:ln>
              <a:noFill/>
            </a:ln>
            <a:effectLst/>
          </c:spPr>
          <c:invertIfNegative val="0"/>
          <c:cat>
            <c:strRef>
              <c:f>'PivotTable Analysis'!$E$91:$E$97</c:f>
              <c:strCache>
                <c:ptCount val="6"/>
                <c:pt idx="0">
                  <c:v>Canada</c:v>
                </c:pt>
                <c:pt idx="1">
                  <c:v>France</c:v>
                </c:pt>
                <c:pt idx="2">
                  <c:v>Germany</c:v>
                </c:pt>
                <c:pt idx="3">
                  <c:v>India</c:v>
                </c:pt>
                <c:pt idx="4">
                  <c:v>UK</c:v>
                </c:pt>
                <c:pt idx="5">
                  <c:v>USA</c:v>
                </c:pt>
              </c:strCache>
            </c:strRef>
          </c:cat>
          <c:val>
            <c:numRef>
              <c:f>'PivotTable Analysis'!$F$91:$F$97</c:f>
              <c:numCache>
                <c:formatCode>General</c:formatCode>
                <c:ptCount val="6"/>
                <c:pt idx="0">
                  <c:v>7</c:v>
                </c:pt>
                <c:pt idx="1">
                  <c:v>4</c:v>
                </c:pt>
                <c:pt idx="2">
                  <c:v>2</c:v>
                </c:pt>
                <c:pt idx="3">
                  <c:v>5</c:v>
                </c:pt>
                <c:pt idx="4">
                  <c:v>5</c:v>
                </c:pt>
                <c:pt idx="5">
                  <c:v>7</c:v>
                </c:pt>
              </c:numCache>
            </c:numRef>
          </c:val>
          <c:extLst>
            <c:ext xmlns:c16="http://schemas.microsoft.com/office/drawing/2014/chart" uri="{C3380CC4-5D6E-409C-BE32-E72D297353CC}">
              <c16:uniqueId val="{00000000-0346-4CD8-96CA-E082B07793D4}"/>
            </c:ext>
          </c:extLst>
        </c:ser>
        <c:dLbls>
          <c:showLegendKey val="0"/>
          <c:showVal val="0"/>
          <c:showCatName val="0"/>
          <c:showSerName val="0"/>
          <c:showPercent val="0"/>
          <c:showBubbleSize val="0"/>
        </c:dLbls>
        <c:gapWidth val="182"/>
        <c:axId val="1488530143"/>
        <c:axId val="1488532063"/>
      </c:barChart>
      <c:catAx>
        <c:axId val="148853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532063"/>
        <c:crosses val="autoZero"/>
        <c:auto val="1"/>
        <c:lblAlgn val="ctr"/>
        <c:lblOffset val="100"/>
        <c:noMultiLvlLbl val="0"/>
      </c:catAx>
      <c:valAx>
        <c:axId val="1488532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53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[TechSavia - Assignment 1 - Excel.xlsx]PivotTable Analysis!PivotTable23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Analysis'!$F$81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Analysis'!$E$82:$E$88</c:f>
              <c:strCache>
                <c:ptCount val="6"/>
                <c:pt idx="0">
                  <c:v>Finance</c:v>
                </c:pt>
                <c:pt idx="1">
                  <c:v>HR</c:v>
                </c:pt>
                <c:pt idx="2">
                  <c:v>IT</c:v>
                </c:pt>
                <c:pt idx="3">
                  <c:v>Marketing</c:v>
                </c:pt>
                <c:pt idx="4">
                  <c:v>Operations</c:v>
                </c:pt>
                <c:pt idx="5">
                  <c:v>Sales</c:v>
                </c:pt>
              </c:strCache>
            </c:strRef>
          </c:cat>
          <c:val>
            <c:numRef>
              <c:f>'PivotTable Analysis'!$F$82:$F$88</c:f>
              <c:numCache>
                <c:formatCode>General</c:formatCode>
                <c:ptCount val="6"/>
                <c:pt idx="0">
                  <c:v>5</c:v>
                </c:pt>
                <c:pt idx="1">
                  <c:v>4</c:v>
                </c:pt>
                <c:pt idx="2">
                  <c:v>9</c:v>
                </c:pt>
                <c:pt idx="3">
                  <c:v>5</c:v>
                </c:pt>
                <c:pt idx="4">
                  <c:v>2</c:v>
                </c:pt>
                <c:pt idx="5">
                  <c:v>5</c:v>
                </c:pt>
              </c:numCache>
            </c:numRef>
          </c:val>
          <c:extLst>
            <c:ext xmlns:c16="http://schemas.microsoft.com/office/drawing/2014/chart" uri="{C3380CC4-5D6E-409C-BE32-E72D297353CC}">
              <c16:uniqueId val="{00000000-1D76-47CD-B306-0DEDA92D17F7}"/>
            </c:ext>
          </c:extLst>
        </c:ser>
        <c:dLbls>
          <c:dLblPos val="outEnd"/>
          <c:showLegendKey val="0"/>
          <c:showVal val="1"/>
          <c:showCatName val="0"/>
          <c:showSerName val="0"/>
          <c:showPercent val="0"/>
          <c:showBubbleSize val="0"/>
        </c:dLbls>
        <c:gapWidth val="182"/>
        <c:axId val="1051616239"/>
        <c:axId val="1051618639"/>
      </c:barChart>
      <c:catAx>
        <c:axId val="10516162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18639"/>
        <c:crosses val="autoZero"/>
        <c:auto val="1"/>
        <c:lblAlgn val="ctr"/>
        <c:lblOffset val="100"/>
        <c:noMultiLvlLbl val="0"/>
      </c:catAx>
      <c:valAx>
        <c:axId val="10516186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61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3">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Assignment 1 - Excel.xlsx]PivotTable Analysis!PivotTable24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Analysis'!$F$90</c:f>
              <c:strCache>
                <c:ptCount val="1"/>
                <c:pt idx="0">
                  <c:v>Total</c:v>
                </c:pt>
              </c:strCache>
            </c:strRef>
          </c:tx>
          <c:spPr>
            <a:solidFill>
              <a:schemeClr val="accent6"/>
            </a:solidFill>
            <a:ln>
              <a:noFill/>
            </a:ln>
            <a:effectLst/>
          </c:spPr>
          <c:invertIfNegative val="0"/>
          <c:cat>
            <c:strRef>
              <c:f>'PivotTable Analysis'!$E$91:$E$97</c:f>
              <c:strCache>
                <c:ptCount val="6"/>
                <c:pt idx="0">
                  <c:v>Canada</c:v>
                </c:pt>
                <c:pt idx="1">
                  <c:v>France</c:v>
                </c:pt>
                <c:pt idx="2">
                  <c:v>Germany</c:v>
                </c:pt>
                <c:pt idx="3">
                  <c:v>India</c:v>
                </c:pt>
                <c:pt idx="4">
                  <c:v>UK</c:v>
                </c:pt>
                <c:pt idx="5">
                  <c:v>USA</c:v>
                </c:pt>
              </c:strCache>
            </c:strRef>
          </c:cat>
          <c:val>
            <c:numRef>
              <c:f>'PivotTable Analysis'!$F$91:$F$97</c:f>
              <c:numCache>
                <c:formatCode>General</c:formatCode>
                <c:ptCount val="6"/>
                <c:pt idx="0">
                  <c:v>7</c:v>
                </c:pt>
                <c:pt idx="1">
                  <c:v>4</c:v>
                </c:pt>
                <c:pt idx="2">
                  <c:v>2</c:v>
                </c:pt>
                <c:pt idx="3">
                  <c:v>5</c:v>
                </c:pt>
                <c:pt idx="4">
                  <c:v>5</c:v>
                </c:pt>
                <c:pt idx="5">
                  <c:v>7</c:v>
                </c:pt>
              </c:numCache>
            </c:numRef>
          </c:val>
          <c:extLst>
            <c:ext xmlns:c16="http://schemas.microsoft.com/office/drawing/2014/chart" uri="{C3380CC4-5D6E-409C-BE32-E72D297353CC}">
              <c16:uniqueId val="{00000000-60AE-4AAF-88DF-D546CD3061B6}"/>
            </c:ext>
          </c:extLst>
        </c:ser>
        <c:dLbls>
          <c:showLegendKey val="0"/>
          <c:showVal val="0"/>
          <c:showCatName val="0"/>
          <c:showSerName val="0"/>
          <c:showPercent val="0"/>
          <c:showBubbleSize val="0"/>
        </c:dLbls>
        <c:gapWidth val="182"/>
        <c:axId val="1488530143"/>
        <c:axId val="1488532063"/>
      </c:barChart>
      <c:catAx>
        <c:axId val="148853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532063"/>
        <c:crosses val="autoZero"/>
        <c:auto val="1"/>
        <c:lblAlgn val="ctr"/>
        <c:lblOffset val="100"/>
        <c:noMultiLvlLbl val="0"/>
      </c:catAx>
      <c:valAx>
        <c:axId val="1488532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53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Assignment 1 - Excel.xlsx]PivotTable Analysis!PivotTable4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Experience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 Analysis'!$B$9</c:f>
              <c:strCache>
                <c:ptCount val="1"/>
                <c:pt idx="0">
                  <c:v>Total</c:v>
                </c:pt>
              </c:strCache>
            </c:strRef>
          </c:tx>
          <c:spPr>
            <a:solidFill>
              <a:schemeClr val="accent6"/>
            </a:solidFill>
            <a:ln>
              <a:noFill/>
            </a:ln>
            <a:effectLst/>
          </c:spPr>
          <c:invertIfNegative val="0"/>
          <c:cat>
            <c:strRef>
              <c:f>'PivotTable Analysis'!$A$10:$A$16</c:f>
              <c:strCache>
                <c:ptCount val="6"/>
                <c:pt idx="0">
                  <c:v>Finance</c:v>
                </c:pt>
                <c:pt idx="1">
                  <c:v>HR</c:v>
                </c:pt>
                <c:pt idx="2">
                  <c:v>IT</c:v>
                </c:pt>
                <c:pt idx="3">
                  <c:v>Marketing</c:v>
                </c:pt>
                <c:pt idx="4">
                  <c:v>Operations</c:v>
                </c:pt>
                <c:pt idx="5">
                  <c:v>Sales</c:v>
                </c:pt>
              </c:strCache>
            </c:strRef>
          </c:cat>
          <c:val>
            <c:numRef>
              <c:f>'PivotTable Analysis'!$B$10:$B$16</c:f>
              <c:numCache>
                <c:formatCode>0.00</c:formatCode>
                <c:ptCount val="6"/>
                <c:pt idx="0">
                  <c:v>10.559999999999999</c:v>
                </c:pt>
                <c:pt idx="1">
                  <c:v>8.75</c:v>
                </c:pt>
                <c:pt idx="2">
                  <c:v>7.5333333333333332</c:v>
                </c:pt>
                <c:pt idx="3">
                  <c:v>7.1199999999999992</c:v>
                </c:pt>
                <c:pt idx="4">
                  <c:v>13</c:v>
                </c:pt>
                <c:pt idx="5">
                  <c:v>5.34</c:v>
                </c:pt>
              </c:numCache>
            </c:numRef>
          </c:val>
          <c:extLst>
            <c:ext xmlns:c16="http://schemas.microsoft.com/office/drawing/2014/chart" uri="{C3380CC4-5D6E-409C-BE32-E72D297353CC}">
              <c16:uniqueId val="{00000000-B12A-4A0A-AAD1-287DBD8EFD76}"/>
            </c:ext>
          </c:extLst>
        </c:ser>
        <c:dLbls>
          <c:showLegendKey val="0"/>
          <c:showVal val="0"/>
          <c:showCatName val="0"/>
          <c:showSerName val="0"/>
          <c:showPercent val="0"/>
          <c:showBubbleSize val="0"/>
        </c:dLbls>
        <c:gapWidth val="182"/>
        <c:axId val="351454656"/>
        <c:axId val="351452256"/>
      </c:barChart>
      <c:catAx>
        <c:axId val="35145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52256"/>
        <c:crosses val="autoZero"/>
        <c:auto val="1"/>
        <c:lblAlgn val="ctr"/>
        <c:lblOffset val="100"/>
        <c:noMultiLvlLbl val="0"/>
      </c:catAx>
      <c:valAx>
        <c:axId val="35145225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5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Assignment 1 - Excel.xlsx]PivotTable Analysis!PivotTable26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Hiring</a:t>
            </a:r>
            <a:r>
              <a:rPr lang="en-US" baseline="0"/>
              <a:t> Trends - Employment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Analysis'!$F$9</c:f>
              <c:strCache>
                <c:ptCount val="1"/>
                <c:pt idx="0">
                  <c:v>Total</c:v>
                </c:pt>
              </c:strCache>
            </c:strRef>
          </c:tx>
          <c:spPr>
            <a:ln w="28575" cap="rnd">
              <a:solidFill>
                <a:schemeClr val="accent6"/>
              </a:solidFill>
              <a:round/>
            </a:ln>
            <a:effectLst/>
          </c:spPr>
          <c:marker>
            <c:symbol val="none"/>
          </c:marker>
          <c:cat>
            <c:strRef>
              <c:f>'PivotTable Analysis'!$E$10:$E$21</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'PivotTable Analysis'!$F$10:$F$21</c:f>
              <c:numCache>
                <c:formatCode>General</c:formatCode>
                <c:ptCount val="11"/>
                <c:pt idx="0">
                  <c:v>2</c:v>
                </c:pt>
                <c:pt idx="1">
                  <c:v>3</c:v>
                </c:pt>
                <c:pt idx="2">
                  <c:v>3</c:v>
                </c:pt>
                <c:pt idx="3">
                  <c:v>3</c:v>
                </c:pt>
                <c:pt idx="4">
                  <c:v>4</c:v>
                </c:pt>
                <c:pt idx="5">
                  <c:v>3</c:v>
                </c:pt>
                <c:pt idx="6">
                  <c:v>4</c:v>
                </c:pt>
                <c:pt idx="7">
                  <c:v>4</c:v>
                </c:pt>
                <c:pt idx="8">
                  <c:v>2</c:v>
                </c:pt>
                <c:pt idx="9">
                  <c:v>1</c:v>
                </c:pt>
                <c:pt idx="10">
                  <c:v>1</c:v>
                </c:pt>
              </c:numCache>
            </c:numRef>
          </c:val>
          <c:smooth val="0"/>
          <c:extLst>
            <c:ext xmlns:c16="http://schemas.microsoft.com/office/drawing/2014/chart" uri="{C3380CC4-5D6E-409C-BE32-E72D297353CC}">
              <c16:uniqueId val="{00000000-75F8-42A7-B23B-12F16A00FD12}"/>
            </c:ext>
          </c:extLst>
        </c:ser>
        <c:dLbls>
          <c:showLegendKey val="0"/>
          <c:showVal val="0"/>
          <c:showCatName val="0"/>
          <c:showSerName val="0"/>
          <c:showPercent val="0"/>
          <c:showBubbleSize val="0"/>
        </c:dLbls>
        <c:smooth val="0"/>
        <c:axId val="351436896"/>
        <c:axId val="351423456"/>
      </c:lineChart>
      <c:catAx>
        <c:axId val="35143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23456"/>
        <c:crosses val="autoZero"/>
        <c:auto val="1"/>
        <c:lblAlgn val="ctr"/>
        <c:lblOffset val="100"/>
        <c:noMultiLvlLbl val="0"/>
      </c:catAx>
      <c:valAx>
        <c:axId val="35142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3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[TechSavia - Assignment 1 - Excel.xlsx]PivotTable 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and Total</a:t>
            </a:r>
            <a:r>
              <a:rPr lang="en-US" baseline="0"/>
              <a:t> Salary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Analysis'!$B$18</c:f>
              <c:strCache>
                <c:ptCount val="1"/>
                <c:pt idx="0">
                  <c:v>Average of Salary</c:v>
                </c:pt>
              </c:strCache>
            </c:strRef>
          </c:tx>
          <c:spPr>
            <a:solidFill>
              <a:schemeClr val="accent6">
                <a:shade val="76000"/>
              </a:schemeClr>
            </a:solidFill>
            <a:ln>
              <a:noFill/>
            </a:ln>
            <a:effectLst/>
          </c:spPr>
          <c:invertIfNegative val="0"/>
          <c:cat>
            <c:strRef>
              <c:f>'PivotTable Analysis'!$A$19:$A$25</c:f>
              <c:strCache>
                <c:ptCount val="6"/>
                <c:pt idx="0">
                  <c:v>Finance</c:v>
                </c:pt>
                <c:pt idx="1">
                  <c:v>HR</c:v>
                </c:pt>
                <c:pt idx="2">
                  <c:v>IT</c:v>
                </c:pt>
                <c:pt idx="3">
                  <c:v>Marketing</c:v>
                </c:pt>
                <c:pt idx="4">
                  <c:v>Operations</c:v>
                </c:pt>
                <c:pt idx="5">
                  <c:v>Sales</c:v>
                </c:pt>
              </c:strCache>
            </c:strRef>
          </c:cat>
          <c:val>
            <c:numRef>
              <c:f>'PivotTable Analysis'!$B$19:$B$25</c:f>
              <c:numCache>
                <c:formatCode>_("$"* #,##0.00_);_("$"* \(#,##0.00\);_("$"* "-"??_);_(@_)</c:formatCode>
                <c:ptCount val="6"/>
                <c:pt idx="0">
                  <c:v>91752.645999999993</c:v>
                </c:pt>
                <c:pt idx="1">
                  <c:v>80025.5625</c:v>
                </c:pt>
                <c:pt idx="2">
                  <c:v>113293.46888888888</c:v>
                </c:pt>
                <c:pt idx="3">
                  <c:v>78200.459999999992</c:v>
                </c:pt>
                <c:pt idx="4">
                  <c:v>130150.47500000001</c:v>
                </c:pt>
                <c:pt idx="5">
                  <c:v>90305.05</c:v>
                </c:pt>
              </c:numCache>
            </c:numRef>
          </c:val>
          <c:extLst>
            <c:ext xmlns:c16="http://schemas.microsoft.com/office/drawing/2014/chart" uri="{C3380CC4-5D6E-409C-BE32-E72D297353CC}">
              <c16:uniqueId val="{00000000-58C3-4EB8-9F4F-1B5EABFA3930}"/>
            </c:ext>
          </c:extLst>
        </c:ser>
        <c:dLbls>
          <c:showLegendKey val="0"/>
          <c:showVal val="0"/>
          <c:showCatName val="0"/>
          <c:showSerName val="0"/>
          <c:showPercent val="0"/>
          <c:showBubbleSize val="0"/>
        </c:dLbls>
        <c:gapWidth val="219"/>
        <c:axId val="351428256"/>
        <c:axId val="351422496"/>
      </c:barChart>
      <c:lineChart>
        <c:grouping val="standard"/>
        <c:varyColors val="0"/>
        <c:ser>
          <c:idx val="1"/>
          <c:order val="1"/>
          <c:tx>
            <c:strRef>
              <c:f>'PivotTable Analysis'!$C$18</c:f>
              <c:strCache>
                <c:ptCount val="1"/>
                <c:pt idx="0">
                  <c:v>Sum of Salary</c:v>
                </c:pt>
              </c:strCache>
            </c:strRef>
          </c:tx>
          <c:spPr>
            <a:ln w="28575" cap="rnd">
              <a:solidFill>
                <a:schemeClr val="accent6">
                  <a:tint val="77000"/>
                </a:schemeClr>
              </a:solidFill>
              <a:round/>
            </a:ln>
            <a:effectLst/>
          </c:spPr>
          <c:marker>
            <c:symbol val="none"/>
          </c:marker>
          <c:cat>
            <c:strRef>
              <c:f>'PivotTable Analysis'!$A$19:$A$25</c:f>
              <c:strCache>
                <c:ptCount val="6"/>
                <c:pt idx="0">
                  <c:v>Finance</c:v>
                </c:pt>
                <c:pt idx="1">
                  <c:v>HR</c:v>
                </c:pt>
                <c:pt idx="2">
                  <c:v>IT</c:v>
                </c:pt>
                <c:pt idx="3">
                  <c:v>Marketing</c:v>
                </c:pt>
                <c:pt idx="4">
                  <c:v>Operations</c:v>
                </c:pt>
                <c:pt idx="5">
                  <c:v>Sales</c:v>
                </c:pt>
              </c:strCache>
            </c:strRef>
          </c:cat>
          <c:val>
            <c:numRef>
              <c:f>'PivotTable Analysis'!$C$19:$C$25</c:f>
              <c:numCache>
                <c:formatCode>_("$"* #,##0.00_);_("$"* \(#,##0.00\);_("$"* "-"??_);_(@_)</c:formatCode>
                <c:ptCount val="6"/>
                <c:pt idx="0">
                  <c:v>458763.23</c:v>
                </c:pt>
                <c:pt idx="1">
                  <c:v>320102.25</c:v>
                </c:pt>
                <c:pt idx="2">
                  <c:v>1019641.2199999999</c:v>
                </c:pt>
                <c:pt idx="3">
                  <c:v>391002.3</c:v>
                </c:pt>
                <c:pt idx="4">
                  <c:v>260300.95</c:v>
                </c:pt>
                <c:pt idx="5">
                  <c:v>451525.25</c:v>
                </c:pt>
              </c:numCache>
            </c:numRef>
          </c:val>
          <c:smooth val="0"/>
          <c:extLst>
            <c:ext xmlns:c16="http://schemas.microsoft.com/office/drawing/2014/chart" uri="{C3380CC4-5D6E-409C-BE32-E72D297353CC}">
              <c16:uniqueId val="{00000001-58C3-4EB8-9F4F-1B5EABFA3930}"/>
            </c:ext>
          </c:extLst>
        </c:ser>
        <c:dLbls>
          <c:showLegendKey val="0"/>
          <c:showVal val="0"/>
          <c:showCatName val="0"/>
          <c:showSerName val="0"/>
          <c:showPercent val="0"/>
          <c:showBubbleSize val="0"/>
        </c:dLbls>
        <c:marker val="1"/>
        <c:smooth val="0"/>
        <c:axId val="351424896"/>
        <c:axId val="351439776"/>
      </c:lineChart>
      <c:catAx>
        <c:axId val="35142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22496"/>
        <c:crosses val="autoZero"/>
        <c:auto val="1"/>
        <c:lblAlgn val="ctr"/>
        <c:lblOffset val="100"/>
        <c:noMultiLvlLbl val="0"/>
      </c:catAx>
      <c:valAx>
        <c:axId val="3514224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28256"/>
        <c:crosses val="autoZero"/>
        <c:crossBetween val="between"/>
      </c:valAx>
      <c:valAx>
        <c:axId val="351439776"/>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424896"/>
        <c:crosses val="max"/>
        <c:crossBetween val="between"/>
      </c:valAx>
      <c:catAx>
        <c:axId val="351424896"/>
        <c:scaling>
          <c:orientation val="minMax"/>
        </c:scaling>
        <c:delete val="1"/>
        <c:axPos val="b"/>
        <c:numFmt formatCode="General" sourceLinked="1"/>
        <c:majorTickMark val="out"/>
        <c:minorTickMark val="none"/>
        <c:tickLblPos val="nextTo"/>
        <c:crossAx val="35143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Assignment 1 - Excel.xlsx]PivotTable Analysis!PivotTable1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Departments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'PivotTable Analysis'!$I$9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43-46D3-B73B-7B5EA1C6C4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43-46D3-B73B-7B5EA1C6C4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43-46D3-B73B-7B5EA1C6C4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43-46D3-B73B-7B5EA1C6C4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043-46D3-B73B-7B5EA1C6C4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043-46D3-B73B-7B5EA1C6C4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 Analysis'!$H$10:$H$16</c:f>
              <c:strCache>
                <c:ptCount val="6"/>
                <c:pt idx="0">
                  <c:v>Canada</c:v>
                </c:pt>
                <c:pt idx="1">
                  <c:v>France</c:v>
                </c:pt>
                <c:pt idx="2">
                  <c:v>Germany</c:v>
                </c:pt>
                <c:pt idx="3">
                  <c:v>India</c:v>
                </c:pt>
                <c:pt idx="4">
                  <c:v>UK</c:v>
                </c:pt>
                <c:pt idx="5">
                  <c:v>USA</c:v>
                </c:pt>
              </c:strCache>
            </c:strRef>
          </c:cat>
          <c:val>
            <c:numRef>
              <c:f>'PivotTable Analysis'!$I$10:$I$16</c:f>
              <c:numCache>
                <c:formatCode>General</c:formatCode>
                <c:ptCount val="6"/>
                <c:pt idx="0">
                  <c:v>7</c:v>
                </c:pt>
                <c:pt idx="1">
                  <c:v>4</c:v>
                </c:pt>
                <c:pt idx="2">
                  <c:v>2</c:v>
                </c:pt>
                <c:pt idx="3">
                  <c:v>5</c:v>
                </c:pt>
                <c:pt idx="4">
                  <c:v>5</c:v>
                </c:pt>
                <c:pt idx="5">
                  <c:v>7</c:v>
                </c:pt>
              </c:numCache>
            </c:numRef>
          </c:val>
          <c:extLst>
            <c:ext xmlns:c16="http://schemas.microsoft.com/office/drawing/2014/chart" uri="{C3380CC4-5D6E-409C-BE32-E72D297353CC}">
              <c16:uniqueId val="{0000000C-D043-46D3-B73B-7B5EA1C6C49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85725</xdr:rowOff>
    </xdr:from>
    <xdr:to>
      <xdr:col>5</xdr:col>
      <xdr:colOff>114300</xdr:colOff>
      <xdr:row>13</xdr:row>
      <xdr:rowOff>114300</xdr:rowOff>
    </xdr:to>
    <xdr:graphicFrame macro="">
      <xdr:nvGraphicFramePr>
        <xdr:cNvPr id="2" name="Chart 1">
          <a:extLst>
            <a:ext uri="{FF2B5EF4-FFF2-40B4-BE49-F238E27FC236}">
              <a16:creationId xmlns:a16="http://schemas.microsoft.com/office/drawing/2014/main" id="{939BE846-4CC7-4254-85B6-4F4B42227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1</xdr:row>
      <xdr:rowOff>95250</xdr:rowOff>
    </xdr:from>
    <xdr:to>
      <xdr:col>10</xdr:col>
      <xdr:colOff>323850</xdr:colOff>
      <xdr:row>13</xdr:row>
      <xdr:rowOff>76200</xdr:rowOff>
    </xdr:to>
    <xdr:graphicFrame macro="">
      <xdr:nvGraphicFramePr>
        <xdr:cNvPr id="3" name="Chart 2">
          <a:extLst>
            <a:ext uri="{FF2B5EF4-FFF2-40B4-BE49-F238E27FC236}">
              <a16:creationId xmlns:a16="http://schemas.microsoft.com/office/drawing/2014/main" id="{4E19F947-356B-4078-B77C-68E827F78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409575</xdr:colOff>
      <xdr:row>1</xdr:row>
      <xdr:rowOff>95250</xdr:rowOff>
    </xdr:from>
    <xdr:to>
      <xdr:col>15</xdr:col>
      <xdr:colOff>538163</xdr:colOff>
      <xdr:row>13</xdr:row>
      <xdr:rowOff>38100</xdr:rowOff>
    </xdr:to>
    <xdr:graphicFrame macro="">
      <xdr:nvGraphicFramePr>
        <xdr:cNvPr id="4" name="Chart 3">
          <a:extLst>
            <a:ext uri="{FF2B5EF4-FFF2-40B4-BE49-F238E27FC236}">
              <a16:creationId xmlns:a16="http://schemas.microsoft.com/office/drawing/2014/main" id="{F273E7AD-D0D0-4B33-8855-7612302E2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119062</xdr:colOff>
      <xdr:row>0</xdr:row>
      <xdr:rowOff>1</xdr:rowOff>
    </xdr:from>
    <xdr:to>
      <xdr:col>25</xdr:col>
      <xdr:colOff>321468</xdr:colOff>
      <xdr:row>4</xdr:row>
      <xdr:rowOff>47627</xdr:rowOff>
    </xdr:to>
    <xdr:sp macro="" textlink="">
      <xdr:nvSpPr>
        <xdr:cNvPr id="3" name="Rectangle 2">
          <a:extLst>
            <a:ext uri="{FF2B5EF4-FFF2-40B4-BE49-F238E27FC236}">
              <a16:creationId xmlns:a16="http://schemas.microsoft.com/office/drawing/2014/main" id="{FCB206A9-F274-413C-7373-3B7EBBEB8E68}"/>
            </a:ext>
          </a:extLst>
        </xdr:cNvPr>
        <xdr:cNvSpPr/>
      </xdr:nvSpPr>
      <xdr:spPr>
        <a:xfrm>
          <a:off x="119062" y="1"/>
          <a:ext cx="15668625" cy="809626"/>
        </a:xfrm>
        <a:prstGeom prst="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bg1"/>
              </a:solidFill>
              <a:latin typeface="Lucida Sans Unicode" panose="020B0602030504020204" pitchFamily="34" charset="0"/>
              <a:cs typeface="Lucida Sans Unicode" panose="020B0602030504020204" pitchFamily="34" charset="0"/>
            </a:rPr>
            <a:t>GlobalTech Workforce Dashboard</a:t>
          </a:r>
        </a:p>
      </xdr:txBody>
    </xdr:sp>
    <xdr:clientData/>
  </xdr:twoCellAnchor>
  <xdr:twoCellAnchor>
    <xdr:from>
      <xdr:col>0</xdr:col>
      <xdr:colOff>130969</xdr:colOff>
      <xdr:row>4</xdr:row>
      <xdr:rowOff>71438</xdr:rowOff>
    </xdr:from>
    <xdr:to>
      <xdr:col>3</xdr:col>
      <xdr:colOff>95250</xdr:colOff>
      <xdr:row>7</xdr:row>
      <xdr:rowOff>23812</xdr:rowOff>
    </xdr:to>
    <xdr:sp macro="" textlink="V8">
      <xdr:nvSpPr>
        <xdr:cNvPr id="4" name="Rectangle: Rounded Corners 3">
          <a:extLst>
            <a:ext uri="{FF2B5EF4-FFF2-40B4-BE49-F238E27FC236}">
              <a16:creationId xmlns:a16="http://schemas.microsoft.com/office/drawing/2014/main" id="{8D05E1B2-25A4-25ED-ACFD-E09F98E44BE4}"/>
            </a:ext>
          </a:extLst>
        </xdr:cNvPr>
        <xdr:cNvSpPr/>
      </xdr:nvSpPr>
      <xdr:spPr>
        <a:xfrm>
          <a:off x="130969" y="833438"/>
          <a:ext cx="1785937" cy="523874"/>
        </a:xfrm>
        <a:prstGeom prst="round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300" b="0" i="0" u="none" strike="noStrike">
              <a:solidFill>
                <a:schemeClr val="bg1"/>
              </a:solidFill>
              <a:latin typeface="Lucida Console" panose="020B0609040504020204" pitchFamily="49" charset="0"/>
              <a:ea typeface="+mn-ea"/>
              <a:cs typeface="Calibri"/>
            </a:rPr>
            <a:t>Total Employees</a:t>
          </a:r>
        </a:p>
        <a:p>
          <a:pPr marL="0" indent="0" algn="l"/>
          <a:fld id="{4DB7F4EB-5065-48FA-939B-D33BCC953095}" type="TxLink">
            <a:rPr lang="en-US" sz="1600" b="1" i="0" u="none" strike="noStrike">
              <a:solidFill>
                <a:schemeClr val="bg1"/>
              </a:solidFill>
              <a:latin typeface="Lucida Console" panose="020B0609040504020204" pitchFamily="49" charset="0"/>
              <a:ea typeface="+mn-ea"/>
              <a:cs typeface="Calibri"/>
            </a:rPr>
            <a:pPr marL="0" indent="0" algn="l"/>
            <a:t>30</a:t>
          </a:fld>
          <a:endParaRPr lang="en-US" sz="1600" b="1" i="0" u="none" strike="noStrike">
            <a:solidFill>
              <a:schemeClr val="bg1"/>
            </a:solidFill>
            <a:latin typeface="Lucida Console" panose="020B0609040504020204" pitchFamily="49" charset="0"/>
            <a:ea typeface="+mn-ea"/>
            <a:cs typeface="Calibri"/>
          </a:endParaRPr>
        </a:p>
      </xdr:txBody>
    </xdr:sp>
    <xdr:clientData/>
  </xdr:twoCellAnchor>
  <xdr:twoCellAnchor>
    <xdr:from>
      <xdr:col>3</xdr:col>
      <xdr:colOff>130959</xdr:colOff>
      <xdr:row>4</xdr:row>
      <xdr:rowOff>71437</xdr:rowOff>
    </xdr:from>
    <xdr:to>
      <xdr:col>6</xdr:col>
      <xdr:colOff>71443</xdr:colOff>
      <xdr:row>7</xdr:row>
      <xdr:rowOff>11906</xdr:rowOff>
    </xdr:to>
    <xdr:sp macro="" textlink="V9">
      <xdr:nvSpPr>
        <xdr:cNvPr id="9" name="Rectangle 8">
          <a:extLst>
            <a:ext uri="{FF2B5EF4-FFF2-40B4-BE49-F238E27FC236}">
              <a16:creationId xmlns:a16="http://schemas.microsoft.com/office/drawing/2014/main" id="{D23E2D3B-BF46-A556-596B-DE992768EA9F}"/>
            </a:ext>
          </a:extLst>
        </xdr:cNvPr>
        <xdr:cNvSpPr/>
      </xdr:nvSpPr>
      <xdr:spPr>
        <a:xfrm>
          <a:off x="1952615" y="833437"/>
          <a:ext cx="1762141" cy="511969"/>
        </a:xfrm>
        <a:prstGeom prst="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300" b="0" i="0" u="none" strike="noStrike">
              <a:solidFill>
                <a:schemeClr val="bg1"/>
              </a:solidFill>
              <a:latin typeface="Lucida Console" panose="020B0609040504020204" pitchFamily="49" charset="0"/>
              <a:ea typeface="+mn-ea"/>
              <a:cs typeface="Calibri"/>
            </a:rPr>
            <a:t>Average Salary</a:t>
          </a:r>
        </a:p>
        <a:p>
          <a:pPr marL="0" indent="0" algn="l"/>
          <a:fld id="{8EBCB4EE-7C99-407F-802E-3FD1A0E6934A}" type="TxLink">
            <a:rPr lang="en-US" sz="1600" b="1" i="0" u="none" strike="noStrike">
              <a:solidFill>
                <a:schemeClr val="bg1"/>
              </a:solidFill>
              <a:latin typeface="Lucida Console" panose="020B0609040504020204" pitchFamily="49" charset="0"/>
              <a:ea typeface="+mn-ea"/>
              <a:cs typeface="Calibri"/>
            </a:rPr>
            <a:pPr marL="0" indent="0" algn="l"/>
            <a:t>$96,711.17</a:t>
          </a:fld>
          <a:endParaRPr lang="en-US" sz="1600" b="1" i="0" u="none" strike="noStrike">
            <a:solidFill>
              <a:schemeClr val="bg1"/>
            </a:solidFill>
            <a:latin typeface="Lucida Console" panose="020B0609040504020204" pitchFamily="49" charset="0"/>
            <a:ea typeface="+mn-ea"/>
            <a:cs typeface="Calibri"/>
          </a:endParaRPr>
        </a:p>
      </xdr:txBody>
    </xdr:sp>
    <xdr:clientData/>
  </xdr:twoCellAnchor>
  <xdr:twoCellAnchor>
    <xdr:from>
      <xdr:col>6</xdr:col>
      <xdr:colOff>83343</xdr:colOff>
      <xdr:row>4</xdr:row>
      <xdr:rowOff>69065</xdr:rowOff>
    </xdr:from>
    <xdr:to>
      <xdr:col>9</xdr:col>
      <xdr:colOff>488155</xdr:colOff>
      <xdr:row>7</xdr:row>
      <xdr:rowOff>35719</xdr:rowOff>
    </xdr:to>
    <xdr:sp macro="" textlink="V10">
      <xdr:nvSpPr>
        <xdr:cNvPr id="10" name="Rectangle: Rounded Corners 9">
          <a:extLst>
            <a:ext uri="{FF2B5EF4-FFF2-40B4-BE49-F238E27FC236}">
              <a16:creationId xmlns:a16="http://schemas.microsoft.com/office/drawing/2014/main" id="{E2C8F973-89AB-4469-93D0-FB14EC4D2349}"/>
            </a:ext>
          </a:extLst>
        </xdr:cNvPr>
        <xdr:cNvSpPr/>
      </xdr:nvSpPr>
      <xdr:spPr>
        <a:xfrm>
          <a:off x="3726656" y="831065"/>
          <a:ext cx="2226468" cy="538154"/>
        </a:xfrm>
        <a:prstGeom prst="round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300" b="0" i="0" u="none" strike="noStrike">
              <a:solidFill>
                <a:schemeClr val="bg1"/>
              </a:solidFill>
              <a:latin typeface="Lucida Console" panose="020B0609040504020204" pitchFamily="49" charset="0"/>
              <a:ea typeface="+mn-ea"/>
              <a:cs typeface="Calibri"/>
            </a:rPr>
            <a:t>Average Experience</a:t>
          </a:r>
        </a:p>
        <a:p>
          <a:pPr marL="0" indent="0" algn="l"/>
          <a:fld id="{5C35559E-2ACE-465B-A549-7DB20738A9B8}" type="TxLink">
            <a:rPr lang="en-US" sz="1600" b="1" i="0" u="none" strike="noStrike">
              <a:solidFill>
                <a:schemeClr val="bg1"/>
              </a:solidFill>
              <a:latin typeface="Lucida Console" panose="020B0609040504020204" pitchFamily="49" charset="0"/>
              <a:ea typeface="+mn-ea"/>
              <a:cs typeface="Calibri"/>
            </a:rPr>
            <a:pPr marL="0" indent="0" algn="l"/>
            <a:t>8.13</a:t>
          </a:fld>
          <a:r>
            <a:rPr lang="en-US" sz="1600" b="1" i="0" u="none" strike="noStrike">
              <a:solidFill>
                <a:schemeClr val="bg1"/>
              </a:solidFill>
              <a:latin typeface="Lucida Console" panose="020B0609040504020204" pitchFamily="49" charset="0"/>
              <a:ea typeface="+mn-ea"/>
              <a:cs typeface="Calibri"/>
            </a:rPr>
            <a:t>years</a:t>
          </a:r>
        </a:p>
      </xdr:txBody>
    </xdr:sp>
    <xdr:clientData/>
  </xdr:twoCellAnchor>
  <xdr:twoCellAnchor>
    <xdr:from>
      <xdr:col>13</xdr:col>
      <xdr:colOff>364307</xdr:colOff>
      <xdr:row>4</xdr:row>
      <xdr:rowOff>66694</xdr:rowOff>
    </xdr:from>
    <xdr:to>
      <xdr:col>16</xdr:col>
      <xdr:colOff>523879</xdr:colOff>
      <xdr:row>7</xdr:row>
      <xdr:rowOff>35720</xdr:rowOff>
    </xdr:to>
    <xdr:sp macro="" textlink="V12">
      <xdr:nvSpPr>
        <xdr:cNvPr id="12" name="Rectangle: Rounded Corners 11">
          <a:extLst>
            <a:ext uri="{FF2B5EF4-FFF2-40B4-BE49-F238E27FC236}">
              <a16:creationId xmlns:a16="http://schemas.microsoft.com/office/drawing/2014/main" id="{38F65324-5A97-40D7-AE43-A4C459E403C4}"/>
            </a:ext>
          </a:extLst>
        </xdr:cNvPr>
        <xdr:cNvSpPr/>
      </xdr:nvSpPr>
      <xdr:spPr>
        <a:xfrm>
          <a:off x="8258151" y="828694"/>
          <a:ext cx="1981228" cy="540526"/>
        </a:xfrm>
        <a:prstGeom prst="round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300" b="0" i="0" u="none" strike="noStrike">
              <a:solidFill>
                <a:schemeClr val="bg1"/>
              </a:solidFill>
              <a:latin typeface="Lucida Console" panose="020B0609040504020204" pitchFamily="49" charset="0"/>
              <a:ea typeface="+mn-ea"/>
              <a:cs typeface="Calibri"/>
            </a:rPr>
            <a:t>Number of Cities</a:t>
          </a:r>
        </a:p>
        <a:p>
          <a:pPr marL="0" indent="0" algn="l"/>
          <a:fld id="{6A0A8DBE-C37E-4A35-800D-667589D0B148}" type="TxLink">
            <a:rPr lang="en-US" sz="1600" b="1" i="0" u="none" strike="noStrike">
              <a:solidFill>
                <a:schemeClr val="bg1"/>
              </a:solidFill>
              <a:latin typeface="Lucida Console" panose="020B0609040504020204" pitchFamily="49" charset="0"/>
              <a:ea typeface="+mn-ea"/>
              <a:cs typeface="Calibri"/>
            </a:rPr>
            <a:pPr marL="0" indent="0" algn="l"/>
            <a:t>23</a:t>
          </a:fld>
          <a:endParaRPr lang="en-US" sz="1600" b="1" i="0" u="none" strike="noStrike">
            <a:solidFill>
              <a:schemeClr val="bg1"/>
            </a:solidFill>
            <a:latin typeface="Lucida Console" panose="020B0609040504020204" pitchFamily="49" charset="0"/>
            <a:ea typeface="+mn-ea"/>
            <a:cs typeface="Calibri"/>
          </a:endParaRPr>
        </a:p>
      </xdr:txBody>
    </xdr:sp>
    <xdr:clientData/>
  </xdr:twoCellAnchor>
  <xdr:twoCellAnchor>
    <xdr:from>
      <xdr:col>9</xdr:col>
      <xdr:colOff>521482</xdr:colOff>
      <xdr:row>4</xdr:row>
      <xdr:rowOff>71447</xdr:rowOff>
    </xdr:from>
    <xdr:to>
      <xdr:col>13</xdr:col>
      <xdr:colOff>333379</xdr:colOff>
      <xdr:row>7</xdr:row>
      <xdr:rowOff>23813</xdr:rowOff>
    </xdr:to>
    <xdr:sp macro="" textlink="V11">
      <xdr:nvSpPr>
        <xdr:cNvPr id="14" name="Rectangle 13">
          <a:extLst>
            <a:ext uri="{FF2B5EF4-FFF2-40B4-BE49-F238E27FC236}">
              <a16:creationId xmlns:a16="http://schemas.microsoft.com/office/drawing/2014/main" id="{266B27C0-17EE-46E8-8E74-6D6B50015245}"/>
            </a:ext>
          </a:extLst>
        </xdr:cNvPr>
        <xdr:cNvSpPr/>
      </xdr:nvSpPr>
      <xdr:spPr>
        <a:xfrm>
          <a:off x="5986451" y="833447"/>
          <a:ext cx="2240772" cy="523866"/>
        </a:xfrm>
        <a:prstGeom prst="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300" b="0" i="0" u="none" strike="noStrike">
              <a:solidFill>
                <a:schemeClr val="bg1"/>
              </a:solidFill>
              <a:latin typeface="Lucida Console" panose="020B0609040504020204" pitchFamily="49" charset="0"/>
              <a:ea typeface="+mn-ea"/>
              <a:cs typeface="Calibri"/>
            </a:rPr>
            <a:t>Number of Countries</a:t>
          </a:r>
        </a:p>
        <a:p>
          <a:pPr marL="0" indent="0" algn="l"/>
          <a:fld id="{C70ED6B2-73EE-427E-9809-85A6935C2458}" type="TxLink">
            <a:rPr lang="en-US" sz="1600" b="1" i="0" u="none" strike="noStrike">
              <a:solidFill>
                <a:schemeClr val="bg1"/>
              </a:solidFill>
              <a:latin typeface="Lucida Console" panose="020B0609040504020204" pitchFamily="49" charset="0"/>
              <a:ea typeface="+mn-ea"/>
              <a:cs typeface="Calibri"/>
            </a:rPr>
            <a:pPr marL="0" indent="0" algn="l"/>
            <a:t>6</a:t>
          </a:fld>
          <a:endParaRPr lang="en-US" sz="1600" b="1" i="0" u="none" strike="noStrike">
            <a:solidFill>
              <a:schemeClr val="bg1"/>
            </a:solidFill>
            <a:latin typeface="Lucida Console" panose="020B0609040504020204" pitchFamily="49" charset="0"/>
            <a:ea typeface="+mn-ea"/>
            <a:cs typeface="Calibri"/>
          </a:endParaRPr>
        </a:p>
      </xdr:txBody>
    </xdr:sp>
    <xdr:clientData/>
  </xdr:twoCellAnchor>
  <xdr:twoCellAnchor>
    <xdr:from>
      <xdr:col>3</xdr:col>
      <xdr:colOff>285752</xdr:colOff>
      <xdr:row>7</xdr:row>
      <xdr:rowOff>71429</xdr:rowOff>
    </xdr:from>
    <xdr:to>
      <xdr:col>8</xdr:col>
      <xdr:colOff>547687</xdr:colOff>
      <xdr:row>18</xdr:row>
      <xdr:rowOff>166688</xdr:rowOff>
    </xdr:to>
    <xdr:graphicFrame macro="">
      <xdr:nvGraphicFramePr>
        <xdr:cNvPr id="15" name="Chart 14">
          <a:extLst>
            <a:ext uri="{FF2B5EF4-FFF2-40B4-BE49-F238E27FC236}">
              <a16:creationId xmlns:a16="http://schemas.microsoft.com/office/drawing/2014/main" id="{540F0B11-F0D5-46CD-A390-51316E8E5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583408</xdr:colOff>
      <xdr:row>7</xdr:row>
      <xdr:rowOff>83352</xdr:rowOff>
    </xdr:from>
    <xdr:to>
      <xdr:col>14</xdr:col>
      <xdr:colOff>250030</xdr:colOff>
      <xdr:row>18</xdr:row>
      <xdr:rowOff>178601</xdr:rowOff>
    </xdr:to>
    <xdr:graphicFrame macro="">
      <xdr:nvGraphicFramePr>
        <xdr:cNvPr id="16" name="Chart 15">
          <a:extLst>
            <a:ext uri="{FF2B5EF4-FFF2-40B4-BE49-F238E27FC236}">
              <a16:creationId xmlns:a16="http://schemas.microsoft.com/office/drawing/2014/main" id="{3754C849-A334-4F88-AB46-ADAC131CF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130968</xdr:colOff>
      <xdr:row>15</xdr:row>
      <xdr:rowOff>166685</xdr:rowOff>
    </xdr:from>
    <xdr:to>
      <xdr:col>3</xdr:col>
      <xdr:colOff>250031</xdr:colOff>
      <xdr:row>23</xdr:row>
      <xdr:rowOff>71437</xdr:rowOff>
    </xdr:to>
    <mc:AlternateContent xmlns:mc="http://schemas.openxmlformats.org/markup-compatibility/2006">
      <mc:Choice xmlns:a14="http://schemas.microsoft.com/office/drawing/2010/main" Requires="a14">
        <xdr:graphicFrame macro="">
          <xdr:nvGraphicFramePr>
            <xdr:cNvPr id="17" name="Country">
              <a:extLst>
                <a:ext uri="{FF2B5EF4-FFF2-40B4-BE49-F238E27FC236}">
                  <a16:creationId xmlns:a16="http://schemas.microsoft.com/office/drawing/2014/main" id="{2457EE13-F3E8-4658-8791-BF5421D5B1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0968" y="3024185"/>
              <a:ext cx="1940719" cy="1428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119063</xdr:colOff>
      <xdr:row>7</xdr:row>
      <xdr:rowOff>59541</xdr:rowOff>
    </xdr:from>
    <xdr:to>
      <xdr:col>3</xdr:col>
      <xdr:colOff>250031</xdr:colOff>
      <xdr:row>15</xdr:row>
      <xdr:rowOff>119063</xdr:rowOff>
    </xdr:to>
    <mc:AlternateContent xmlns:mc="http://schemas.openxmlformats.org/markup-compatibility/2006" xmlns:a14="http://schemas.microsoft.com/office/drawing/2010/main">
      <mc:Choice Requires="a14">
        <xdr:graphicFrame macro="">
          <xdr:nvGraphicFramePr>
            <xdr:cNvPr id="18" name="Department">
              <a:extLst>
                <a:ext uri="{FF2B5EF4-FFF2-40B4-BE49-F238E27FC236}">
                  <a16:creationId xmlns:a16="http://schemas.microsoft.com/office/drawing/2014/main" id="{D3447436-CC44-4B40-A56C-8F837BCAD19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9063" y="1393040"/>
              <a:ext cx="1952624" cy="1702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285746</xdr:colOff>
      <xdr:row>7</xdr:row>
      <xdr:rowOff>83350</xdr:rowOff>
    </xdr:from>
    <xdr:to>
      <xdr:col>20</xdr:col>
      <xdr:colOff>130965</xdr:colOff>
      <xdr:row>18</xdr:row>
      <xdr:rowOff>166695</xdr:rowOff>
    </xdr:to>
    <xdr:graphicFrame macro="">
      <xdr:nvGraphicFramePr>
        <xdr:cNvPr id="19" name="Chart 18">
          <a:extLst>
            <a:ext uri="{FF2B5EF4-FFF2-40B4-BE49-F238E27FC236}">
              <a16:creationId xmlns:a16="http://schemas.microsoft.com/office/drawing/2014/main" id="{056796C3-FD43-4E64-A7B4-BD78BF375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559597</xdr:colOff>
      <xdr:row>4</xdr:row>
      <xdr:rowOff>76221</xdr:rowOff>
    </xdr:from>
    <xdr:to>
      <xdr:col>20</xdr:col>
      <xdr:colOff>142875</xdr:colOff>
      <xdr:row>7</xdr:row>
      <xdr:rowOff>23813</xdr:rowOff>
    </xdr:to>
    <xdr:sp macro="" textlink="V14">
      <xdr:nvSpPr>
        <xdr:cNvPr id="20" name="Rectangle: Rounded Corners 19">
          <a:extLst>
            <a:ext uri="{FF2B5EF4-FFF2-40B4-BE49-F238E27FC236}">
              <a16:creationId xmlns:a16="http://schemas.microsoft.com/office/drawing/2014/main" id="{38913EEB-2D9A-4EF2-860F-A260626792CC}"/>
            </a:ext>
          </a:extLst>
        </xdr:cNvPr>
        <xdr:cNvSpPr/>
      </xdr:nvSpPr>
      <xdr:spPr>
        <a:xfrm>
          <a:off x="10275097" y="838221"/>
          <a:ext cx="2012153" cy="519092"/>
        </a:xfrm>
        <a:prstGeom prst="round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300" b="0" i="0" u="none" strike="noStrike">
              <a:solidFill>
                <a:schemeClr val="bg1"/>
              </a:solidFill>
              <a:latin typeface="Lucida Console" panose="020B0609040504020204" pitchFamily="49" charset="0"/>
              <a:ea typeface="+mn-ea"/>
              <a:cs typeface="Calibri"/>
            </a:rPr>
            <a:t>Highest Earner</a:t>
          </a:r>
        </a:p>
        <a:p>
          <a:pPr marL="0" indent="0" algn="l"/>
          <a:fld id="{322D3371-CAAC-42B8-A056-C9205D85630A}" type="TxLink">
            <a:rPr lang="en-US" sz="1600" b="1" i="0" u="none" strike="noStrike">
              <a:solidFill>
                <a:schemeClr val="bg1"/>
              </a:solidFill>
              <a:latin typeface="Lucida Console" panose="020B0609040504020204" pitchFamily="49" charset="0"/>
              <a:ea typeface="+mn-ea"/>
              <a:cs typeface="Calibri"/>
            </a:rPr>
            <a:pPr marL="0" indent="0" algn="l"/>
            <a:t>Daniel Perez</a:t>
          </a:fld>
          <a:endParaRPr lang="en-US" sz="1600" b="1" i="0" u="none" strike="noStrike">
            <a:solidFill>
              <a:schemeClr val="bg1"/>
            </a:solidFill>
            <a:latin typeface="Lucida Console" panose="020B0609040504020204" pitchFamily="49" charset="0"/>
            <a:ea typeface="+mn-ea"/>
            <a:cs typeface="Calibri"/>
          </a:endParaRPr>
        </a:p>
      </xdr:txBody>
    </xdr:sp>
    <xdr:clientData/>
  </xdr:twoCellAnchor>
  <xdr:twoCellAnchor>
    <xdr:from>
      <xdr:col>3</xdr:col>
      <xdr:colOff>285755</xdr:colOff>
      <xdr:row>19</xdr:row>
      <xdr:rowOff>23824</xdr:rowOff>
    </xdr:from>
    <xdr:to>
      <xdr:col>8</xdr:col>
      <xdr:colOff>535782</xdr:colOff>
      <xdr:row>31</xdr:row>
      <xdr:rowOff>83344</xdr:rowOff>
    </xdr:to>
    <xdr:graphicFrame macro="">
      <xdr:nvGraphicFramePr>
        <xdr:cNvPr id="21" name="Chart 20">
          <a:extLst>
            <a:ext uri="{FF2B5EF4-FFF2-40B4-BE49-F238E27FC236}">
              <a16:creationId xmlns:a16="http://schemas.microsoft.com/office/drawing/2014/main" id="{DDAD16C1-F696-425D-9138-C993879CC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511968</xdr:colOff>
      <xdr:row>19</xdr:row>
      <xdr:rowOff>23828</xdr:rowOff>
    </xdr:from>
    <xdr:to>
      <xdr:col>20</xdr:col>
      <xdr:colOff>154774</xdr:colOff>
      <xdr:row>31</xdr:row>
      <xdr:rowOff>107156</xdr:rowOff>
    </xdr:to>
    <xdr:graphicFrame macro="">
      <xdr:nvGraphicFramePr>
        <xdr:cNvPr id="22" name="Chart 21">
          <a:extLst>
            <a:ext uri="{FF2B5EF4-FFF2-40B4-BE49-F238E27FC236}">
              <a16:creationId xmlns:a16="http://schemas.microsoft.com/office/drawing/2014/main" id="{595326C6-64B6-49FF-A53E-3486CD060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464344</xdr:colOff>
      <xdr:row>5</xdr:row>
      <xdr:rowOff>130969</xdr:rowOff>
    </xdr:from>
    <xdr:to>
      <xdr:col>22</xdr:col>
      <xdr:colOff>273843</xdr:colOff>
      <xdr:row>16</xdr:row>
      <xdr:rowOff>11906</xdr:rowOff>
    </xdr:to>
    <xdr:sp macro="" textlink="">
      <xdr:nvSpPr>
        <xdr:cNvPr id="23" name="Rectangle 22">
          <a:extLst>
            <a:ext uri="{FF2B5EF4-FFF2-40B4-BE49-F238E27FC236}">
              <a16:creationId xmlns:a16="http://schemas.microsoft.com/office/drawing/2014/main" id="{1400346F-A5E9-CB02-4359-FD43EFAD049E}"/>
            </a:ext>
          </a:extLst>
        </xdr:cNvPr>
        <xdr:cNvSpPr/>
      </xdr:nvSpPr>
      <xdr:spPr>
        <a:xfrm>
          <a:off x="12608719" y="702469"/>
          <a:ext cx="1309687" cy="1976437"/>
        </a:xfrm>
        <a:prstGeom prst="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559594</xdr:colOff>
      <xdr:row>19</xdr:row>
      <xdr:rowOff>35718</xdr:rowOff>
    </xdr:from>
    <xdr:to>
      <xdr:col>13</xdr:col>
      <xdr:colOff>464343</xdr:colOff>
      <xdr:row>31</xdr:row>
      <xdr:rowOff>83343</xdr:rowOff>
    </xdr:to>
    <xdr:graphicFrame macro="">
      <xdr:nvGraphicFramePr>
        <xdr:cNvPr id="2" name="Chart 1">
          <a:extLst>
            <a:ext uri="{FF2B5EF4-FFF2-40B4-BE49-F238E27FC236}">
              <a16:creationId xmlns:a16="http://schemas.microsoft.com/office/drawing/2014/main" id="{9B551E8C-6A75-4D55-B3B5-CE36B194E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119063</xdr:colOff>
      <xdr:row>23</xdr:row>
      <xdr:rowOff>95251</xdr:rowOff>
    </xdr:from>
    <xdr:to>
      <xdr:col>3</xdr:col>
      <xdr:colOff>238125</xdr:colOff>
      <xdr:row>31</xdr:row>
      <xdr:rowOff>95251</xdr:rowOff>
    </xdr:to>
    <mc:AlternateContent xmlns:mc="http://schemas.openxmlformats.org/markup-compatibility/2006">
      <mc:Choice xmlns:a14="http://schemas.microsoft.com/office/drawing/2010/main" Requires="a14">
        <xdr:graphicFrame macro="">
          <xdr:nvGraphicFramePr>
            <xdr:cNvPr id="6" name="HireYear">
              <a:extLst>
                <a:ext uri="{FF2B5EF4-FFF2-40B4-BE49-F238E27FC236}">
                  <a16:creationId xmlns:a16="http://schemas.microsoft.com/office/drawing/2014/main" id="{43C8D2E4-160C-459A-BFD0-4FAFDF211215}"/>
                </a:ext>
              </a:extLst>
            </xdr:cNvPr>
            <xdr:cNvGraphicFramePr/>
          </xdr:nvGraphicFramePr>
          <xdr:xfrm>
            <a:off x="0" y="0"/>
            <a:ext cx="0" cy="0"/>
          </xdr:xfrm>
          <a:graphic>
            <a:graphicData uri="http://schemas.microsoft.com/office/drawing/2010/slicer">
              <sle:slicer xmlns:sle="http://schemas.microsoft.com/office/drawing/2010/slicer" name="HireYear"/>
            </a:graphicData>
          </a:graphic>
        </xdr:graphicFrame>
      </mc:Choice>
      <mc:Fallback>
        <xdr:sp macro="" textlink="">
          <xdr:nvSpPr>
            <xdr:cNvPr id="0" name=""/>
            <xdr:cNvSpPr>
              <a:spLocks noTextEdit="1"/>
            </xdr:cNvSpPr>
          </xdr:nvSpPr>
          <xdr:spPr>
            <a:xfrm>
              <a:off x="119063" y="4476751"/>
              <a:ext cx="1940718"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ch Inc" refreshedDate="45941.573940740738" createdVersion="8" refreshedVersion="8" minRefreshableVersion="3" recordCount="30" xr:uid="{877CA45D-FF50-48FF-AAEC-9AA0FC2BA81D}">
  <cacheSource type="worksheet">
    <worksheetSource name="GlobalTech"/>
  </cacheSource>
  <cacheFields count="13">
    <cacheField name="EmpID" numFmtId="0">
      <sharedItems count="30">
        <s v="EMP001"/>
        <s v="EMP006"/>
        <s v="EMP002"/>
        <s v="EMP005"/>
        <s v="EMP003"/>
        <s v="EMP004"/>
        <s v="EMP007"/>
        <s v="EMP008"/>
        <s v="EMP009"/>
        <s v="EMP010"/>
        <s v="EMP011"/>
        <s v="EMP012"/>
        <s v="EMP013"/>
        <s v="EMP014"/>
        <s v="EMP015"/>
        <s v="EMP016"/>
        <s v="EMP017"/>
        <s v="EMP018"/>
        <s v="EMP019"/>
        <s v="EMP020"/>
        <s v="EMP021"/>
        <s v="EMP022"/>
        <s v="EMP023"/>
        <s v="EMP024"/>
        <s v="EMP025"/>
        <s v="EMP026"/>
        <s v="EMP027"/>
        <s v="EMP028"/>
        <s v="EMP029"/>
        <s v="EMP030"/>
      </sharedItems>
    </cacheField>
    <cacheField name="FullName" numFmtId="0">
      <sharedItems/>
    </cacheField>
    <cacheField name="JobTitle" numFmtId="0">
      <sharedItems count="23">
        <s v="HR Specialist"/>
        <s v="Financial Analyst"/>
        <s v="Data Analyst"/>
        <s v="Data Scientist"/>
        <s v="Developer"/>
        <s v="Project Manager"/>
        <s v="Designer"/>
        <s v="Software Engineer"/>
        <s v="Product Manager"/>
        <s v="HR Manager"/>
        <s v="Support Engineer"/>
        <s v="Marketing Specialist"/>
        <s v="DevOps Engineer"/>
        <s v="Recruiter"/>
        <s v="UI/UX Designer"/>
        <s v="Accountant"/>
        <s v="Marketing Analyst"/>
        <s v="Product Owner"/>
        <s v="Customer Support"/>
        <s v="Data Engineer"/>
        <s v="Sales Executive"/>
        <s v="HR Generalist"/>
        <s v="Marketing Manager"/>
      </sharedItems>
    </cacheField>
    <cacheField name="Department" numFmtId="0">
      <sharedItems count="6">
        <s v="Finance"/>
        <s v="IT"/>
        <s v="Sales"/>
        <s v="Operations"/>
        <s v="Marketing"/>
        <s v="HR"/>
      </sharedItems>
    </cacheField>
    <cacheField name="HireDate" numFmtId="14">
      <sharedItems containsSemiMixedTypes="0" containsNonDate="0" containsDate="1" containsString="0" minDate="2012-02-14T00:00:00" maxDate="2022-07-14T00:00:00" count="30">
        <d v="2012-02-14T00:00:00"/>
        <d v="2015-09-21T00:00:00"/>
        <d v="2018-10-07T00:00:00"/>
        <d v="2020-03-15T00:00:00"/>
        <d v="2019-10-24T00:00:00"/>
        <d v="2016-06-01T00:00:00"/>
        <d v="2017-12-11T00:00:00"/>
        <d v="2014-07-25T00:00:00"/>
        <d v="2019-01-09T00:00:00"/>
        <d v="2013-05-30T00:00:00"/>
        <d v="2018-02-17T00:00:00"/>
        <d v="2021-06-20T00:00:00"/>
        <d v="2016-08-05T00:00:00"/>
        <d v="2017-10-19T00:00:00"/>
        <d v="2014-11-25T00:00:00"/>
        <d v="2019-04-14T00:00:00"/>
        <d v="2015-01-09T00:00:00"/>
        <d v="2022-07-13T00:00:00"/>
        <d v="2013-03-18T00:00:00"/>
        <d v="2020-08-29T00:00:00"/>
        <d v="2016-12-02T00:00:00"/>
        <d v="2018-09-17T00:00:00"/>
        <d v="2012-04-22T00:00:00"/>
        <d v="2019-07-03T00:00:00"/>
        <d v="2017-05-30T00:00:00"/>
        <d v="2014-10-27T00:00:00"/>
        <d v="2016-01-11T00:00:00"/>
        <d v="2015-07-19T00:00:00"/>
        <d v="2018-11-05T00:00:00"/>
        <d v="2013-09-23T00:00:00"/>
      </sharedItems>
    </cacheField>
    <cacheField name="Salary" numFmtId="0">
      <sharedItems containsSemiMixedTypes="0" containsString="0" containsNumber="1" minValue="58200.800000000003" maxValue="134800.95000000001"/>
    </cacheField>
    <cacheField name="YearsExperience" numFmtId="0">
      <sharedItems containsSemiMixedTypes="0" containsString="0" containsNumber="1" minValue="1.3" maxValue="15"/>
    </cacheField>
    <cacheField name="Country" numFmtId="0">
      <sharedItems count="6">
        <s v="Canada"/>
        <s v="UK"/>
        <s v="India"/>
        <s v="USA"/>
        <s v="France"/>
        <s v="Germany"/>
      </sharedItems>
    </cacheField>
    <cacheField name="City" numFmtId="0">
      <sharedItems count="23">
        <s v="Toronto"/>
        <s v="Berlin"/>
        <s v="Delhi"/>
        <s v="New York"/>
        <s v="Paris"/>
        <s v="Chicago"/>
        <s v="Montreal"/>
        <s v="Boston"/>
        <s v="Lyon"/>
        <s v="Mumbai"/>
        <s v="Vancouver"/>
        <s v="London"/>
        <s v="Miami"/>
        <s v="Bangalore"/>
        <s v="Manchester"/>
        <s v="Hamburg"/>
        <s v="San Francisco"/>
        <s v="Bristol"/>
        <s v="Hyderabad"/>
        <s v="Ottawa"/>
        <s v="Atlanta"/>
        <s v="Chennai"/>
        <s v="Liverpool"/>
      </sharedItems>
    </cacheField>
    <cacheField name="HireYear" numFmtId="0">
      <sharedItems containsSemiMixedTypes="0" containsString="0" containsNumber="1" containsInteger="1" minValue="2012" maxValue="2022" count="11">
        <n v="2012"/>
        <n v="2015"/>
        <n v="2018"/>
        <n v="2020"/>
        <n v="2019"/>
        <n v="2016"/>
        <n v="2017"/>
        <n v="2014"/>
        <n v="2013"/>
        <n v="2021"/>
        <n v="2022"/>
      </sharedItems>
    </cacheField>
    <cacheField name="ExperienceGroup" numFmtId="0">
      <sharedItems count="2">
        <s v="10 Years + Experience"/>
        <s v="Less than 10 Years"/>
      </sharedItems>
    </cacheField>
    <cacheField name="DeptAvgSalary" numFmtId="164">
      <sharedItems containsSemiMixedTypes="0" containsString="0" containsNumber="1" minValue="78200.459999999992" maxValue="130150.47500000001"/>
    </cacheField>
    <cacheField name="HighClassFlag" numFmtId="0">
      <sharedItems count="2">
        <s v="Standard"/>
        <s v="High Class Earner"/>
      </sharedItems>
    </cacheField>
  </cacheFields>
  <extLst>
    <ext xmlns:x14="http://schemas.microsoft.com/office/spreadsheetml/2009/9/main" uri="{725AE2AE-9491-48be-B2B4-4EB974FC3084}">
      <x14:pivotCacheDefinition pivotCacheId="1997743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Laura Doe"/>
    <x v="0"/>
    <x v="0"/>
    <x v="0"/>
    <n v="78960.73"/>
    <n v="13.1"/>
    <x v="0"/>
    <x v="0"/>
    <x v="0"/>
    <x v="0"/>
    <n v="91752.645999999993"/>
    <x v="0"/>
  </r>
  <r>
    <x v="1"/>
    <s v="David Kim"/>
    <x v="1"/>
    <x v="0"/>
    <x v="1"/>
    <n v="98400.75"/>
    <n v="9.6999999999999993"/>
    <x v="0"/>
    <x v="0"/>
    <x v="1"/>
    <x v="1"/>
    <n v="91752.645999999993"/>
    <x v="1"/>
  </r>
  <r>
    <x v="2"/>
    <s v="John Brown"/>
    <x v="2"/>
    <x v="1"/>
    <x v="2"/>
    <n v="105887.97"/>
    <n v="14.8"/>
    <x v="1"/>
    <x v="1"/>
    <x v="2"/>
    <x v="0"/>
    <n v="113293.46888888889"/>
    <x v="0"/>
  </r>
  <r>
    <x v="3"/>
    <s v="Sophia Lee"/>
    <x v="3"/>
    <x v="1"/>
    <x v="3"/>
    <n v="115450.5"/>
    <n v="4.5"/>
    <x v="2"/>
    <x v="2"/>
    <x v="3"/>
    <x v="1"/>
    <n v="113293.46888888889"/>
    <x v="1"/>
  </r>
  <r>
    <x v="4"/>
    <s v="Jane Smith"/>
    <x v="4"/>
    <x v="2"/>
    <x v="4"/>
    <n v="97023.2"/>
    <n v="1.3"/>
    <x v="0"/>
    <x v="1"/>
    <x v="4"/>
    <x v="1"/>
    <n v="90305.05"/>
    <x v="1"/>
  </r>
  <r>
    <x v="5"/>
    <s v="James Johnson"/>
    <x v="5"/>
    <x v="3"/>
    <x v="5"/>
    <n v="125500"/>
    <n v="11.4"/>
    <x v="3"/>
    <x v="3"/>
    <x v="5"/>
    <x v="0"/>
    <n v="130150.47500000001"/>
    <x v="0"/>
  </r>
  <r>
    <x v="6"/>
    <s v="Emma Garcia"/>
    <x v="6"/>
    <x v="4"/>
    <x v="6"/>
    <n v="76500.2"/>
    <n v="6.1"/>
    <x v="4"/>
    <x v="4"/>
    <x v="6"/>
    <x v="1"/>
    <n v="78200.459999999992"/>
    <x v="0"/>
  </r>
  <r>
    <x v="7"/>
    <s v="Daniel Scott"/>
    <x v="7"/>
    <x v="1"/>
    <x v="7"/>
    <n v="134200"/>
    <n v="12"/>
    <x v="3"/>
    <x v="5"/>
    <x v="7"/>
    <x v="0"/>
    <n v="113293.46888888889"/>
    <x v="1"/>
  </r>
  <r>
    <x v="8"/>
    <s v="Olivia Miller"/>
    <x v="8"/>
    <x v="2"/>
    <x v="8"/>
    <n v="112300.65"/>
    <n v="3.9"/>
    <x v="5"/>
    <x v="1"/>
    <x v="4"/>
    <x v="1"/>
    <n v="90305.05"/>
    <x v="1"/>
  </r>
  <r>
    <x v="9"/>
    <s v="William Davis"/>
    <x v="9"/>
    <x v="5"/>
    <x v="9"/>
    <n v="89400.8"/>
    <n v="14.2"/>
    <x v="0"/>
    <x v="6"/>
    <x v="8"/>
    <x v="0"/>
    <n v="80025.5625"/>
    <x v="1"/>
  </r>
  <r>
    <x v="10"/>
    <s v="Ethan Wilson"/>
    <x v="10"/>
    <x v="1"/>
    <x v="10"/>
    <n v="68500.899999999994"/>
    <n v="5.7"/>
    <x v="3"/>
    <x v="7"/>
    <x v="2"/>
    <x v="1"/>
    <n v="113293.46888888889"/>
    <x v="0"/>
  </r>
  <r>
    <x v="11"/>
    <s v="Ava Taylor"/>
    <x v="11"/>
    <x v="4"/>
    <x v="11"/>
    <n v="60200.45"/>
    <n v="2.1"/>
    <x v="4"/>
    <x v="8"/>
    <x v="9"/>
    <x v="1"/>
    <n v="78200.459999999992"/>
    <x v="0"/>
  </r>
  <r>
    <x v="12"/>
    <s v="Michael Clark"/>
    <x v="12"/>
    <x v="1"/>
    <x v="12"/>
    <n v="121300.1"/>
    <n v="8.5"/>
    <x v="2"/>
    <x v="9"/>
    <x v="5"/>
    <x v="1"/>
    <n v="113293.46888888889"/>
    <x v="1"/>
  </r>
  <r>
    <x v="13"/>
    <s v="Isabella White"/>
    <x v="2"/>
    <x v="0"/>
    <x v="13"/>
    <n v="99800.75"/>
    <n v="7.3"/>
    <x v="0"/>
    <x v="10"/>
    <x v="6"/>
    <x v="1"/>
    <n v="91752.645999999993"/>
    <x v="1"/>
  </r>
  <r>
    <x v="14"/>
    <s v="Alexander Hall"/>
    <x v="4"/>
    <x v="2"/>
    <x v="14"/>
    <n v="109500.25"/>
    <n v="10.199999999999999"/>
    <x v="1"/>
    <x v="11"/>
    <x v="7"/>
    <x v="0"/>
    <n v="90305.05"/>
    <x v="1"/>
  </r>
  <r>
    <x v="15"/>
    <s v="Mia Young"/>
    <x v="13"/>
    <x v="5"/>
    <x v="15"/>
    <n v="71500.55"/>
    <n v="4"/>
    <x v="3"/>
    <x v="12"/>
    <x v="4"/>
    <x v="1"/>
    <n v="80025.5625"/>
    <x v="0"/>
  </r>
  <r>
    <x v="16"/>
    <s v="Jacob Allen"/>
    <x v="14"/>
    <x v="4"/>
    <x v="16"/>
    <n v="85000.65"/>
    <n v="9.5"/>
    <x v="4"/>
    <x v="4"/>
    <x v="1"/>
    <x v="1"/>
    <n v="78200.459999999992"/>
    <x v="1"/>
  </r>
  <r>
    <x v="17"/>
    <s v="Charlotte King"/>
    <x v="3"/>
    <x v="1"/>
    <x v="17"/>
    <n v="125700.85"/>
    <n v="2.5"/>
    <x v="2"/>
    <x v="13"/>
    <x v="10"/>
    <x v="1"/>
    <n v="113293.46888888889"/>
    <x v="1"/>
  </r>
  <r>
    <x v="18"/>
    <s v="Henry Wright"/>
    <x v="15"/>
    <x v="0"/>
    <x v="18"/>
    <n v="88000.4"/>
    <n v="15"/>
    <x v="0"/>
    <x v="0"/>
    <x v="8"/>
    <x v="0"/>
    <n v="91752.645999999993"/>
    <x v="0"/>
  </r>
  <r>
    <x v="19"/>
    <s v="Amelia Adams"/>
    <x v="7"/>
    <x v="1"/>
    <x v="19"/>
    <n v="104500.7"/>
    <n v="3.3"/>
    <x v="1"/>
    <x v="14"/>
    <x v="3"/>
    <x v="1"/>
    <n v="113293.46888888889"/>
    <x v="0"/>
  </r>
  <r>
    <x v="20"/>
    <s v="Lucas Nelson"/>
    <x v="0"/>
    <x v="5"/>
    <x v="20"/>
    <n v="78200.350000000006"/>
    <n v="6.9"/>
    <x v="3"/>
    <x v="5"/>
    <x v="5"/>
    <x v="1"/>
    <n v="80025.5625"/>
    <x v="0"/>
  </r>
  <r>
    <x v="21"/>
    <s v="Harper Baker"/>
    <x v="16"/>
    <x v="4"/>
    <x v="21"/>
    <n v="69800.25"/>
    <n v="5.2"/>
    <x v="5"/>
    <x v="15"/>
    <x v="2"/>
    <x v="1"/>
    <n v="78200.459999999992"/>
    <x v="0"/>
  </r>
  <r>
    <x v="22"/>
    <s v="Daniel Perez"/>
    <x v="17"/>
    <x v="3"/>
    <x v="22"/>
    <n v="134800.95000000001"/>
    <n v="14.6"/>
    <x v="3"/>
    <x v="16"/>
    <x v="0"/>
    <x v="0"/>
    <n v="130150.47500000001"/>
    <x v="1"/>
  </r>
  <r>
    <x v="23"/>
    <s v="Evelyn Rivera"/>
    <x v="18"/>
    <x v="2"/>
    <x v="23"/>
    <n v="58200.800000000003"/>
    <n v="3.1"/>
    <x v="1"/>
    <x v="17"/>
    <x v="4"/>
    <x v="1"/>
    <n v="90305.05"/>
    <x v="0"/>
  </r>
  <r>
    <x v="24"/>
    <s v="Matthew Carter"/>
    <x v="1"/>
    <x v="0"/>
    <x v="24"/>
    <n v="93600.6"/>
    <n v="7.7"/>
    <x v="2"/>
    <x v="18"/>
    <x v="6"/>
    <x v="1"/>
    <n v="91752.645999999993"/>
    <x v="1"/>
  </r>
  <r>
    <x v="25"/>
    <s v="Sofia Mitchell"/>
    <x v="19"/>
    <x v="1"/>
    <x v="25"/>
    <n v="128300.2"/>
    <n v="11.1"/>
    <x v="4"/>
    <x v="4"/>
    <x v="7"/>
    <x v="0"/>
    <n v="113293.46888888889"/>
    <x v="1"/>
  </r>
  <r>
    <x v="26"/>
    <s v="Benjamin Roberts"/>
    <x v="20"/>
    <x v="2"/>
    <x v="26"/>
    <n v="74500.350000000006"/>
    <n v="8.1999999999999993"/>
    <x v="0"/>
    <x v="19"/>
    <x v="5"/>
    <x v="1"/>
    <n v="90305.05"/>
    <x v="0"/>
  </r>
  <r>
    <x v="27"/>
    <s v="Abigail Turner"/>
    <x v="21"/>
    <x v="5"/>
    <x v="27"/>
    <n v="81000.55"/>
    <n v="9.9"/>
    <x v="3"/>
    <x v="20"/>
    <x v="1"/>
    <x v="1"/>
    <n v="80025.5625"/>
    <x v="1"/>
  </r>
  <r>
    <x v="28"/>
    <s v="Joseph Phillips"/>
    <x v="4"/>
    <x v="1"/>
    <x v="28"/>
    <n v="115800"/>
    <n v="5.4"/>
    <x v="2"/>
    <x v="21"/>
    <x v="2"/>
    <x v="1"/>
    <n v="113293.46888888889"/>
    <x v="1"/>
  </r>
  <r>
    <x v="29"/>
    <s v="Emily Campbell"/>
    <x v="22"/>
    <x v="4"/>
    <x v="29"/>
    <n v="99500.75"/>
    <n v="12.7"/>
    <x v="1"/>
    <x v="22"/>
    <x v="8"/>
    <x v="0"/>
    <n v="78200.45999999999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DDDD1C-2664-4215-B9BC-6FDBAFB1A79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H9:I16" firstHeaderRow="1" firstDataRow="1" firstDataCol="1"/>
  <pivotFields count="13">
    <pivotField showAll="0">
      <items count="31">
        <item x="0"/>
        <item x="2"/>
        <item x="4"/>
        <item x="5"/>
        <item x="3"/>
        <item x="1"/>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dataField="1" showAll="0">
      <items count="7">
        <item x="0"/>
        <item x="5"/>
        <item x="1"/>
        <item x="4"/>
        <item x="3"/>
        <item x="2"/>
        <item t="default"/>
      </items>
    </pivotField>
    <pivotField numFmtId="14" showAll="0">
      <items count="31">
        <item h="1" x="0"/>
        <item h="1" x="22"/>
        <item h="1" x="18"/>
        <item h="1" x="9"/>
        <item h="1" x="29"/>
        <item h="1" x="7"/>
        <item x="25"/>
        <item h="1" x="14"/>
        <item h="1" x="16"/>
        <item h="1" x="27"/>
        <item h="1" x="1"/>
        <item h="1" x="26"/>
        <item h="1" x="5"/>
        <item h="1" x="12"/>
        <item h="1" x="20"/>
        <item h="1" x="24"/>
        <item h="1" x="13"/>
        <item h="1" x="6"/>
        <item h="1" x="10"/>
        <item h="1" x="21"/>
        <item h="1" x="2"/>
        <item h="1" x="28"/>
        <item h="1" x="8"/>
        <item h="1" x="15"/>
        <item h="1" x="23"/>
        <item h="1" x="4"/>
        <item h="1" x="3"/>
        <item h="1" x="19"/>
        <item h="1" x="11"/>
        <item h="1" x="17"/>
        <item t="default"/>
      </items>
    </pivotField>
    <pivotField showAll="0"/>
    <pivotField showAll="0"/>
    <pivotField axis="axisRow" showAll="0">
      <items count="7">
        <item x="0"/>
        <item x="4"/>
        <item x="5"/>
        <item x="2"/>
        <item x="1"/>
        <item x="3"/>
        <item t="default"/>
      </items>
    </pivotField>
    <pivotField showAll="0"/>
    <pivotField showAll="0">
      <items count="12">
        <item x="0"/>
        <item x="8"/>
        <item x="7"/>
        <item x="1"/>
        <item x="5"/>
        <item x="6"/>
        <item x="2"/>
        <item x="4"/>
        <item x="3"/>
        <item x="9"/>
        <item x="10"/>
        <item t="default"/>
      </items>
    </pivotField>
    <pivotField showAll="0"/>
    <pivotField numFmtId="164" showAll="0"/>
    <pivotField showAll="0"/>
  </pivotFields>
  <rowFields count="1">
    <field x="7"/>
  </rowFields>
  <rowItems count="7">
    <i>
      <x/>
    </i>
    <i>
      <x v="1"/>
    </i>
    <i>
      <x v="2"/>
    </i>
    <i>
      <x v="3"/>
    </i>
    <i>
      <x v="4"/>
    </i>
    <i>
      <x v="5"/>
    </i>
    <i t="grand">
      <x/>
    </i>
  </rowItems>
  <colItems count="1">
    <i/>
  </colItems>
  <dataFields count="1">
    <dataField name="Count of Department" fld="3" subtotal="count" baseField="0" baseItem="0"/>
  </dataFields>
  <chartFormats count="7">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7" count="1" selected="0">
            <x v="0"/>
          </reference>
        </references>
      </pivotArea>
    </chartFormat>
    <chartFormat chart="25" format="10">
      <pivotArea type="data" outline="0" fieldPosition="0">
        <references count="2">
          <reference field="4294967294" count="1" selected="0">
            <x v="0"/>
          </reference>
          <reference field="7" count="1" selected="0">
            <x v="1"/>
          </reference>
        </references>
      </pivotArea>
    </chartFormat>
    <chartFormat chart="25" format="11">
      <pivotArea type="data" outline="0" fieldPosition="0">
        <references count="2">
          <reference field="4294967294" count="1" selected="0">
            <x v="0"/>
          </reference>
          <reference field="7" count="1" selected="0">
            <x v="2"/>
          </reference>
        </references>
      </pivotArea>
    </chartFormat>
    <chartFormat chart="25" format="12">
      <pivotArea type="data" outline="0" fieldPosition="0">
        <references count="2">
          <reference field="4294967294" count="1" selected="0">
            <x v="0"/>
          </reference>
          <reference field="7" count="1" selected="0">
            <x v="3"/>
          </reference>
        </references>
      </pivotArea>
    </chartFormat>
    <chartFormat chart="25" format="13">
      <pivotArea type="data" outline="0" fieldPosition="0">
        <references count="2">
          <reference field="4294967294" count="1" selected="0">
            <x v="0"/>
          </reference>
          <reference field="7" count="1" selected="0">
            <x v="4"/>
          </reference>
        </references>
      </pivotArea>
    </chartFormat>
    <chartFormat chart="25" format="14">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BE4149-60D2-4E31-81F9-BE5D38F5081C}"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D35" firstHeaderRow="1" firstDataRow="2" firstDataCol="1"/>
  <pivotFields count="13">
    <pivotField dataField="1" showAll="0"/>
    <pivotField showAll="0"/>
    <pivotField showAll="0"/>
    <pivotField axis="axisRow" showAll="0">
      <items count="7">
        <item x="0"/>
        <item x="5"/>
        <item x="1"/>
        <item x="4"/>
        <item x="3"/>
        <item x="2"/>
        <item t="default"/>
      </items>
    </pivotField>
    <pivotField numFmtId="14" showAll="0"/>
    <pivotField showAll="0"/>
    <pivotField showAll="0"/>
    <pivotField showAll="0">
      <items count="7">
        <item x="0"/>
        <item x="4"/>
        <item x="5"/>
        <item x="2"/>
        <item x="1"/>
        <item x="3"/>
        <item t="default"/>
      </items>
    </pivotField>
    <pivotField showAll="0"/>
    <pivotField showAll="0">
      <items count="12">
        <item x="0"/>
        <item x="8"/>
        <item x="7"/>
        <item x="1"/>
        <item x="5"/>
        <item x="6"/>
        <item x="2"/>
        <item x="4"/>
        <item x="3"/>
        <item x="9"/>
        <item x="10"/>
        <item t="default"/>
      </items>
    </pivotField>
    <pivotField showAll="0"/>
    <pivotField numFmtId="164" showAll="0"/>
    <pivotField axis="axisCol" showAll="0">
      <items count="3">
        <item x="1"/>
        <item x="0"/>
        <item t="default"/>
      </items>
    </pivotField>
  </pivotFields>
  <rowFields count="1">
    <field x="3"/>
  </rowFields>
  <rowItems count="7">
    <i>
      <x/>
    </i>
    <i>
      <x v="1"/>
    </i>
    <i>
      <x v="2"/>
    </i>
    <i>
      <x v="3"/>
    </i>
    <i>
      <x v="4"/>
    </i>
    <i>
      <x v="5"/>
    </i>
    <i t="grand">
      <x/>
    </i>
  </rowItems>
  <colFields count="1">
    <field x="12"/>
  </colFields>
  <colItems count="3">
    <i>
      <x/>
    </i>
    <i>
      <x v="1"/>
    </i>
    <i t="grand">
      <x/>
    </i>
  </colItems>
  <dataFields count="1">
    <dataField name="High Class Earn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321835-B636-45EB-9A81-DFBA4449FC73}"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1:H79" firstHeaderRow="1" firstDataRow="2" firstDataCol="1"/>
  <pivotFields count="13">
    <pivotField dataField="1" showAll="0"/>
    <pivotField showAll="0"/>
    <pivotField showAll="0"/>
    <pivotField axis="axisCol" showAll="0">
      <items count="7">
        <item x="0"/>
        <item x="5"/>
        <item x="1"/>
        <item x="4"/>
        <item x="3"/>
        <item x="2"/>
        <item t="default"/>
      </items>
    </pivotField>
    <pivotField numFmtId="14" showAll="0"/>
    <pivotField showAll="0"/>
    <pivotField showAll="0"/>
    <pivotField axis="axisRow" showAll="0" sortType="ascending">
      <items count="7">
        <item x="0"/>
        <item x="4"/>
        <item x="5"/>
        <item x="2"/>
        <item x="1"/>
        <item x="3"/>
        <item t="default"/>
      </items>
    </pivotField>
    <pivotField showAll="0">
      <items count="24">
        <item x="20"/>
        <item x="13"/>
        <item x="1"/>
        <item x="7"/>
        <item x="17"/>
        <item x="21"/>
        <item x="5"/>
        <item x="2"/>
        <item x="15"/>
        <item x="18"/>
        <item x="22"/>
        <item x="11"/>
        <item x="8"/>
        <item x="14"/>
        <item x="12"/>
        <item x="6"/>
        <item x="9"/>
        <item x="3"/>
        <item x="19"/>
        <item x="4"/>
        <item x="16"/>
        <item x="0"/>
        <item x="10"/>
        <item t="default"/>
      </items>
    </pivotField>
    <pivotField showAll="0">
      <items count="12">
        <item x="0"/>
        <item x="8"/>
        <item x="7"/>
        <item x="1"/>
        <item x="5"/>
        <item x="6"/>
        <item x="2"/>
        <item x="4"/>
        <item x="3"/>
        <item x="9"/>
        <item x="10"/>
        <item t="default"/>
      </items>
    </pivotField>
    <pivotField showAll="0"/>
    <pivotField numFmtId="164" showAll="0"/>
    <pivotField showAll="0">
      <items count="3">
        <item x="1"/>
        <item x="0"/>
        <item t="default"/>
      </items>
    </pivotField>
  </pivotFields>
  <rowFields count="1">
    <field x="7"/>
  </rowFields>
  <rowItems count="7">
    <i>
      <x/>
    </i>
    <i>
      <x v="1"/>
    </i>
    <i>
      <x v="2"/>
    </i>
    <i>
      <x v="3"/>
    </i>
    <i>
      <x v="4"/>
    </i>
    <i>
      <x v="5"/>
    </i>
    <i t="grand">
      <x/>
    </i>
  </rowItems>
  <colFields count="1">
    <field x="3"/>
  </colFields>
  <colItems count="7">
    <i>
      <x/>
    </i>
    <i>
      <x v="1"/>
    </i>
    <i>
      <x v="2"/>
    </i>
    <i>
      <x v="3"/>
    </i>
    <i>
      <x v="4"/>
    </i>
    <i>
      <x v="5"/>
    </i>
    <i t="grand">
      <x/>
    </i>
  </colItems>
  <dataFields count="1">
    <dataField name="Department Distribution by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39B08BC-0AAE-4923-894C-253F183AE7F2}"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verage Salary per Department">
  <location ref="A18:C25" firstHeaderRow="0" firstDataRow="1" firstDataCol="1"/>
  <pivotFields count="13">
    <pivotField showAll="0"/>
    <pivotField showAll="0"/>
    <pivotField showAll="0"/>
    <pivotField axis="axisRow" showAll="0">
      <items count="7">
        <item x="0"/>
        <item x="5"/>
        <item x="1"/>
        <item x="4"/>
        <item x="3"/>
        <item x="2"/>
        <item t="default"/>
      </items>
    </pivotField>
    <pivotField numFmtId="14" showAll="0"/>
    <pivotField dataField="1" showAll="0"/>
    <pivotField showAll="0"/>
    <pivotField showAll="0">
      <items count="7">
        <item x="0"/>
        <item x="4"/>
        <item x="5"/>
        <item x="2"/>
        <item x="1"/>
        <item x="3"/>
        <item t="default"/>
      </items>
    </pivotField>
    <pivotField showAll="0"/>
    <pivotField showAll="0">
      <items count="12">
        <item x="0"/>
        <item x="8"/>
        <item x="7"/>
        <item x="1"/>
        <item x="5"/>
        <item x="6"/>
        <item x="2"/>
        <item x="4"/>
        <item x="3"/>
        <item x="9"/>
        <item x="10"/>
        <item t="default"/>
      </items>
    </pivotField>
    <pivotField showAll="0"/>
    <pivotField numFmtId="164" showAll="0"/>
    <pivotField showAll="0"/>
  </pivotFields>
  <rowFields count="1">
    <field x="3"/>
  </rowFields>
  <rowItems count="7">
    <i>
      <x/>
    </i>
    <i>
      <x v="1"/>
    </i>
    <i>
      <x v="2"/>
    </i>
    <i>
      <x v="3"/>
    </i>
    <i>
      <x v="4"/>
    </i>
    <i>
      <x v="5"/>
    </i>
    <i t="grand">
      <x/>
    </i>
  </rowItems>
  <colFields count="1">
    <field x="-2"/>
  </colFields>
  <colItems count="2">
    <i>
      <x/>
    </i>
    <i i="1">
      <x v="1"/>
    </i>
  </colItems>
  <dataFields count="2">
    <dataField name="Average of Salary" fld="5" subtotal="average" baseField="3" baseItem="0" numFmtId="44"/>
    <dataField name="Sum of Salary" fld="5" baseField="0" baseItem="0"/>
  </dataFields>
  <formats count="2">
    <format dxfId="9">
      <pivotArea dataOnly="0" outline="0" axis="axisValues" fieldPosition="0"/>
    </format>
    <format dxfId="8">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F4DCC1-BC09-4132-8202-1EC4400FC474}" name="PivotTable2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E9:F21" firstHeaderRow="1" firstDataRow="1" firstDataCol="1"/>
  <pivotFields count="13">
    <pivotField dataField="1" showAll="0">
      <items count="31">
        <item x="0"/>
        <item x="2"/>
        <item x="4"/>
        <item x="5"/>
        <item x="3"/>
        <item x="1"/>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items count="7">
        <item x="0"/>
        <item x="5"/>
        <item x="1"/>
        <item x="4"/>
        <item x="3"/>
        <item x="2"/>
        <item t="default"/>
      </items>
    </pivotField>
    <pivotField numFmtId="14" showAll="0"/>
    <pivotField showAll="0"/>
    <pivotField showAll="0"/>
    <pivotField showAll="0">
      <items count="7">
        <item x="0"/>
        <item x="4"/>
        <item x="5"/>
        <item x="2"/>
        <item x="1"/>
        <item x="3"/>
        <item t="default"/>
      </items>
    </pivotField>
    <pivotField showAll="0"/>
    <pivotField axis="axisRow" showAll="0">
      <items count="12">
        <item x="0"/>
        <item x="8"/>
        <item x="7"/>
        <item x="1"/>
        <item x="5"/>
        <item x="6"/>
        <item x="2"/>
        <item x="4"/>
        <item x="3"/>
        <item x="9"/>
        <item x="10"/>
        <item t="default"/>
      </items>
    </pivotField>
    <pivotField showAll="0"/>
    <pivotField numFmtId="164" showAll="0"/>
    <pivotField showAll="0"/>
  </pivotFields>
  <rowFields count="1">
    <field x="9"/>
  </rowFields>
  <rowItems count="12">
    <i>
      <x/>
    </i>
    <i>
      <x v="1"/>
    </i>
    <i>
      <x v="2"/>
    </i>
    <i>
      <x v="3"/>
    </i>
    <i>
      <x v="4"/>
    </i>
    <i>
      <x v="5"/>
    </i>
    <i>
      <x v="6"/>
    </i>
    <i>
      <x v="7"/>
    </i>
    <i>
      <x v="8"/>
    </i>
    <i>
      <x v="9"/>
    </i>
    <i>
      <x v="10"/>
    </i>
    <i t="grand">
      <x/>
    </i>
  </rowItems>
  <colItems count="1">
    <i/>
  </colItems>
  <dataFields count="1">
    <dataField name="Count of EmpID" fld="0" subtotal="count" baseField="0" baseItem="0"/>
  </dataFields>
  <chartFormats count="3">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98455D-235F-4725-87F0-CE368C790584}" name="PivotTable2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90:F97" firstHeaderRow="1" firstDataRow="1" firstDataCol="1"/>
  <pivotFields count="13">
    <pivotField dataField="1" showAll="0">
      <items count="31">
        <item x="0"/>
        <item x="2"/>
        <item x="4"/>
        <item x="5"/>
        <item x="3"/>
        <item x="1"/>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items count="7">
        <item x="0"/>
        <item x="5"/>
        <item x="1"/>
        <item x="4"/>
        <item x="3"/>
        <item x="2"/>
        <item t="default"/>
      </items>
    </pivotField>
    <pivotField numFmtId="14" showAll="0"/>
    <pivotField showAll="0"/>
    <pivotField showAll="0"/>
    <pivotField axis="axisRow" showAll="0">
      <items count="7">
        <item x="0"/>
        <item x="4"/>
        <item x="5"/>
        <item x="2"/>
        <item x="1"/>
        <item x="3"/>
        <item t="default"/>
      </items>
    </pivotField>
    <pivotField showAll="0"/>
    <pivotField showAll="0">
      <items count="12">
        <item x="0"/>
        <item x="8"/>
        <item x="7"/>
        <item x="1"/>
        <item x="5"/>
        <item x="6"/>
        <item x="2"/>
        <item x="4"/>
        <item x="3"/>
        <item x="9"/>
        <item x="10"/>
        <item t="default"/>
      </items>
    </pivotField>
    <pivotField showAll="0"/>
    <pivotField numFmtId="164" showAll="0"/>
    <pivotField showAll="0"/>
  </pivotFields>
  <rowFields count="1">
    <field x="7"/>
  </rowFields>
  <rowItems count="7">
    <i>
      <x/>
    </i>
    <i>
      <x v="1"/>
    </i>
    <i>
      <x v="2"/>
    </i>
    <i>
      <x v="3"/>
    </i>
    <i>
      <x v="4"/>
    </i>
    <i>
      <x v="5"/>
    </i>
    <i t="grand">
      <x/>
    </i>
  </rowItems>
  <colItems count="1">
    <i/>
  </colItems>
  <dataFields count="1">
    <dataField name="Count of EmpID" fld="0" subtotal="count" baseField="0" baseItem="0"/>
  </dataField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EB5C0F-BCC0-4EEF-BC70-42EC53DDCFF9}" name="PivotTable2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st Common Jobs">
  <location ref="A90:B114" firstHeaderRow="1" firstDataRow="1" firstDataCol="1"/>
  <pivotFields count="13">
    <pivotField dataField="1" showAll="0"/>
    <pivotField showAll="0"/>
    <pivotField axis="axisRow" showAll="0">
      <items count="24">
        <item x="15"/>
        <item x="18"/>
        <item x="2"/>
        <item x="19"/>
        <item x="3"/>
        <item x="6"/>
        <item x="4"/>
        <item x="12"/>
        <item x="1"/>
        <item x="21"/>
        <item x="9"/>
        <item x="0"/>
        <item x="16"/>
        <item x="22"/>
        <item x="11"/>
        <item x="8"/>
        <item x="17"/>
        <item x="5"/>
        <item x="13"/>
        <item x="20"/>
        <item x="7"/>
        <item x="10"/>
        <item x="14"/>
        <item t="default"/>
      </items>
    </pivotField>
    <pivotField showAll="0">
      <items count="7">
        <item x="0"/>
        <item x="5"/>
        <item x="1"/>
        <item x="4"/>
        <item x="3"/>
        <item x="2"/>
        <item t="default"/>
      </items>
    </pivotField>
    <pivotField numFmtId="14" showAll="0"/>
    <pivotField showAll="0"/>
    <pivotField showAll="0"/>
    <pivotField showAll="0">
      <items count="7">
        <item x="0"/>
        <item x="4"/>
        <item x="5"/>
        <item x="2"/>
        <item x="1"/>
        <item x="3"/>
        <item t="default"/>
      </items>
    </pivotField>
    <pivotField showAll="0"/>
    <pivotField showAll="0">
      <items count="12">
        <item x="0"/>
        <item x="8"/>
        <item x="7"/>
        <item x="1"/>
        <item x="5"/>
        <item x="6"/>
        <item x="2"/>
        <item x="4"/>
        <item x="3"/>
        <item x="9"/>
        <item x="10"/>
        <item t="default"/>
      </items>
    </pivotField>
    <pivotField showAll="0"/>
    <pivotField numFmtId="164" showAll="0"/>
    <pivotField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EmpID" fld="0" subtotal="count" baseField="0" baseItem="0" numFmtId="1"/>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5510AA-3DFB-4753-BC05-CBE9A67D4F8C}"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with Largest Workforce">
  <location ref="A37:B69" firstHeaderRow="1" firstDataRow="1" firstDataCol="1"/>
  <pivotFields count="13">
    <pivotField dataField="1" showAll="0"/>
    <pivotField showAll="0"/>
    <pivotField showAll="0"/>
    <pivotField showAll="0">
      <items count="7">
        <item x="0"/>
        <item x="5"/>
        <item x="1"/>
        <item x="4"/>
        <item x="3"/>
        <item x="2"/>
        <item t="default"/>
      </items>
    </pivotField>
    <pivotField numFmtId="14" showAll="0"/>
    <pivotField showAll="0"/>
    <pivotField showAll="0"/>
    <pivotField axis="axisRow" showAll="0" sortType="ascending">
      <items count="7">
        <item x="0"/>
        <item x="4"/>
        <item x="5"/>
        <item x="2"/>
        <item x="1"/>
        <item x="3"/>
        <item t="default"/>
      </items>
    </pivotField>
    <pivotField axis="axisRow" showAll="0">
      <items count="24">
        <item x="20"/>
        <item x="13"/>
        <item x="1"/>
        <item x="7"/>
        <item x="17"/>
        <item x="21"/>
        <item x="5"/>
        <item x="2"/>
        <item x="15"/>
        <item x="18"/>
        <item x="22"/>
        <item x="11"/>
        <item x="8"/>
        <item x="14"/>
        <item x="12"/>
        <item x="6"/>
        <item x="9"/>
        <item x="3"/>
        <item x="19"/>
        <item x="4"/>
        <item x="16"/>
        <item x="0"/>
        <item x="10"/>
        <item t="default"/>
      </items>
    </pivotField>
    <pivotField showAll="0">
      <items count="12">
        <item x="0"/>
        <item x="8"/>
        <item x="7"/>
        <item x="1"/>
        <item x="5"/>
        <item x="6"/>
        <item x="2"/>
        <item x="4"/>
        <item x="3"/>
        <item x="9"/>
        <item x="10"/>
        <item t="default"/>
      </items>
    </pivotField>
    <pivotField showAll="0"/>
    <pivotField numFmtId="164" showAll="0"/>
    <pivotField showAll="0">
      <items count="3">
        <item x="1"/>
        <item x="0"/>
        <item t="default"/>
      </items>
    </pivotField>
  </pivotFields>
  <rowFields count="2">
    <field x="7"/>
    <field x="8"/>
  </rowFields>
  <rowItems count="32">
    <i>
      <x/>
    </i>
    <i r="1">
      <x v="2"/>
    </i>
    <i r="1">
      <x v="15"/>
    </i>
    <i r="1">
      <x v="18"/>
    </i>
    <i r="1">
      <x v="21"/>
    </i>
    <i r="1">
      <x v="22"/>
    </i>
    <i>
      <x v="1"/>
    </i>
    <i r="1">
      <x v="12"/>
    </i>
    <i r="1">
      <x v="19"/>
    </i>
    <i>
      <x v="2"/>
    </i>
    <i r="1">
      <x v="2"/>
    </i>
    <i r="1">
      <x v="8"/>
    </i>
    <i>
      <x v="3"/>
    </i>
    <i r="1">
      <x v="1"/>
    </i>
    <i r="1">
      <x v="5"/>
    </i>
    <i r="1">
      <x v="7"/>
    </i>
    <i r="1">
      <x v="9"/>
    </i>
    <i r="1">
      <x v="16"/>
    </i>
    <i>
      <x v="4"/>
    </i>
    <i r="1">
      <x v="2"/>
    </i>
    <i r="1">
      <x v="4"/>
    </i>
    <i r="1">
      <x v="10"/>
    </i>
    <i r="1">
      <x v="11"/>
    </i>
    <i r="1">
      <x v="13"/>
    </i>
    <i>
      <x v="5"/>
    </i>
    <i r="1">
      <x/>
    </i>
    <i r="1">
      <x v="3"/>
    </i>
    <i r="1">
      <x v="6"/>
    </i>
    <i r="1">
      <x v="14"/>
    </i>
    <i r="1">
      <x v="17"/>
    </i>
    <i r="1">
      <x v="20"/>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51F5B6-A79E-41F1-AE0D-27DEA83FFB1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Average Experirnce)">
  <location ref="A9:B16" firstHeaderRow="1" firstDataRow="1" firstDataCol="1"/>
  <pivotFields count="13">
    <pivotField showAll="0"/>
    <pivotField showAll="0"/>
    <pivotField showAll="0"/>
    <pivotField axis="axisRow" showAll="0">
      <items count="7">
        <item x="0"/>
        <item x="5"/>
        <item x="1"/>
        <item x="4"/>
        <item x="3"/>
        <item x="2"/>
        <item t="default"/>
      </items>
    </pivotField>
    <pivotField numFmtId="14" showAll="0"/>
    <pivotField showAll="0"/>
    <pivotField dataField="1" showAll="0"/>
    <pivotField showAll="0">
      <items count="7">
        <item x="0"/>
        <item x="4"/>
        <item x="5"/>
        <item x="2"/>
        <item x="1"/>
        <item x="3"/>
        <item t="default"/>
      </items>
    </pivotField>
    <pivotField showAll="0"/>
    <pivotField showAll="0">
      <items count="12">
        <item x="0"/>
        <item x="8"/>
        <item x="7"/>
        <item x="1"/>
        <item x="5"/>
        <item x="6"/>
        <item x="2"/>
        <item x="4"/>
        <item x="3"/>
        <item x="9"/>
        <item x="10"/>
        <item t="default"/>
      </items>
    </pivotField>
    <pivotField showAll="0"/>
    <pivotField numFmtId="164" showAll="0"/>
    <pivotField showAll="0"/>
  </pivotFields>
  <rowFields count="1">
    <field x="3"/>
  </rowFields>
  <rowItems count="7">
    <i>
      <x/>
    </i>
    <i>
      <x v="1"/>
    </i>
    <i>
      <x v="2"/>
    </i>
    <i>
      <x v="3"/>
    </i>
    <i>
      <x v="4"/>
    </i>
    <i>
      <x v="5"/>
    </i>
    <i t="grand">
      <x/>
    </i>
  </rowItems>
  <colItems count="1">
    <i/>
  </colItems>
  <dataFields count="1">
    <dataField name="Average of YearsExperience" fld="6" subtotal="average" baseField="3" baseItem="0" numFmtId="2"/>
  </dataFields>
  <formats count="1">
    <format dxfId="6">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77FF69-0BEC-4E89-9B78-DB9FA0CA31B6}"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Highest Salary Earners)">
  <location ref="A81:B88" firstHeaderRow="1" firstDataRow="1" firstDataCol="1"/>
  <pivotFields count="13">
    <pivotField showAll="0"/>
    <pivotField showAll="0"/>
    <pivotField showAll="0"/>
    <pivotField axis="axisRow" showAll="0">
      <items count="7">
        <item x="0"/>
        <item x="5"/>
        <item x="1"/>
        <item x="4"/>
        <item x="3"/>
        <item x="2"/>
        <item t="default"/>
      </items>
    </pivotField>
    <pivotField numFmtId="14" showAll="0"/>
    <pivotField dataField="1" showAll="0"/>
    <pivotField showAll="0"/>
    <pivotField showAll="0">
      <items count="7">
        <item x="0"/>
        <item x="4"/>
        <item x="5"/>
        <item x="2"/>
        <item x="1"/>
        <item x="3"/>
        <item t="default"/>
      </items>
    </pivotField>
    <pivotField showAll="0"/>
    <pivotField showAll="0">
      <items count="12">
        <item x="0"/>
        <item x="8"/>
        <item x="7"/>
        <item x="1"/>
        <item x="5"/>
        <item x="6"/>
        <item x="2"/>
        <item x="4"/>
        <item x="3"/>
        <item x="9"/>
        <item x="10"/>
        <item t="default"/>
      </items>
    </pivotField>
    <pivotField showAll="0"/>
    <pivotField numFmtId="164" showAll="0"/>
    <pivotField showAll="0"/>
  </pivotFields>
  <rowFields count="1">
    <field x="3"/>
  </rowFields>
  <rowItems count="7">
    <i>
      <x/>
    </i>
    <i>
      <x v="1"/>
    </i>
    <i>
      <x v="2"/>
    </i>
    <i>
      <x v="3"/>
    </i>
    <i>
      <x v="4"/>
    </i>
    <i>
      <x v="5"/>
    </i>
    <i t="grand">
      <x/>
    </i>
  </rowItems>
  <colItems count="1">
    <i/>
  </colItems>
  <dataFields count="1">
    <dataField name="Sum of Salary" fld="5" baseField="0" baseItem="0" numFmtId="4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D918A3-DD4A-4DF2-A5EE-FDD1A6752C80}" name="PivotTable2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81:F88" firstHeaderRow="1" firstDataRow="1" firstDataCol="1"/>
  <pivotFields count="13">
    <pivotField dataField="1" showAll="0">
      <items count="31">
        <item x="0"/>
        <item x="2"/>
        <item x="4"/>
        <item x="5"/>
        <item x="3"/>
        <item x="1"/>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axis="axisRow" showAll="0">
      <items count="7">
        <item x="0"/>
        <item x="5"/>
        <item x="1"/>
        <item x="4"/>
        <item x="3"/>
        <item x="2"/>
        <item t="default"/>
      </items>
    </pivotField>
    <pivotField numFmtId="14" showAll="0"/>
    <pivotField showAll="0"/>
    <pivotField showAll="0"/>
    <pivotField showAll="0">
      <items count="7">
        <item x="0"/>
        <item x="4"/>
        <item x="5"/>
        <item x="2"/>
        <item x="1"/>
        <item x="3"/>
        <item t="default"/>
      </items>
    </pivotField>
    <pivotField showAll="0"/>
    <pivotField showAll="0">
      <items count="12">
        <item x="0"/>
        <item x="8"/>
        <item x="7"/>
        <item x="1"/>
        <item x="5"/>
        <item x="6"/>
        <item x="2"/>
        <item x="4"/>
        <item x="3"/>
        <item x="9"/>
        <item x="10"/>
        <item t="default"/>
      </items>
    </pivotField>
    <pivotField showAll="0"/>
    <pivotField numFmtId="164" showAll="0"/>
    <pivotField showAll="0"/>
  </pivotFields>
  <rowFields count="1">
    <field x="3"/>
  </rowFields>
  <rowItems count="7">
    <i>
      <x/>
    </i>
    <i>
      <x v="1"/>
    </i>
    <i>
      <x v="2"/>
    </i>
    <i>
      <x v="3"/>
    </i>
    <i>
      <x v="4"/>
    </i>
    <i>
      <x v="5"/>
    </i>
    <i t="grand">
      <x/>
    </i>
  </rowItems>
  <colItems count="1">
    <i/>
  </colItems>
  <dataFields count="1">
    <dataField name="Count of EmpID" fld="0" subtotal="count"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731467-70DA-41EF-84F4-7BF786893461}" name="Total Years of Experienc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Years of Experience by Departments">
  <location ref="A3:H7" firstHeaderRow="1" firstDataRow="2" firstDataCol="1"/>
  <pivotFields count="13">
    <pivotField dataField="1" showAll="0"/>
    <pivotField showAll="0"/>
    <pivotField showAll="0"/>
    <pivotField axis="axisCol" showAll="0">
      <items count="7">
        <item x="0"/>
        <item x="5"/>
        <item x="1"/>
        <item x="4"/>
        <item x="3"/>
        <item x="2"/>
        <item t="default"/>
      </items>
    </pivotField>
    <pivotField numFmtId="14" showAll="0"/>
    <pivotField showAll="0"/>
    <pivotField showAll="0"/>
    <pivotField showAll="0">
      <items count="7">
        <item x="0"/>
        <item x="4"/>
        <item x="5"/>
        <item x="2"/>
        <item x="1"/>
        <item x="3"/>
        <item t="default"/>
      </items>
    </pivotField>
    <pivotField showAll="0"/>
    <pivotField showAll="0">
      <items count="12">
        <item x="0"/>
        <item x="8"/>
        <item x="7"/>
        <item x="1"/>
        <item x="5"/>
        <item x="6"/>
        <item x="2"/>
        <item x="4"/>
        <item x="3"/>
        <item x="9"/>
        <item x="10"/>
        <item t="default"/>
      </items>
    </pivotField>
    <pivotField axis="axisRow" showAll="0">
      <items count="3">
        <item x="0"/>
        <item x="1"/>
        <item t="default"/>
      </items>
    </pivotField>
    <pivotField numFmtId="164" showAll="0"/>
    <pivotField showAll="0"/>
  </pivotFields>
  <rowFields count="1">
    <field x="10"/>
  </rowFields>
  <rowItems count="3">
    <i>
      <x/>
    </i>
    <i>
      <x v="1"/>
    </i>
    <i t="grand">
      <x/>
    </i>
  </rowItems>
  <colFields count="1">
    <field x="3"/>
  </colFields>
  <colItems count="7">
    <i>
      <x/>
    </i>
    <i>
      <x v="1"/>
    </i>
    <i>
      <x v="2"/>
    </i>
    <i>
      <x v="3"/>
    </i>
    <i>
      <x v="4"/>
    </i>
    <i>
      <x v="5"/>
    </i>
    <i t="grand">
      <x/>
    </i>
  </colItems>
  <dataFields count="1">
    <dataField name="Employees with more than 10 yea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8AAB0DE-6478-4E21-B541-ABEB19821B68}"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5D920715-C4EE-4FD1-8CFF-D067C81557F2}"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C02771E0-A7A4-4B8B-8A18-B306D7C61755}" autoFormatId="16" applyNumberFormats="0" applyBorderFormats="0" applyFontFormats="0" applyPatternFormats="0" applyAlignmentFormats="0" applyWidthHeightFormats="0">
  <queryTableRefresh nextId="38">
    <queryTableFields count="13">
      <queryTableField id="22" name="EmpID" tableColumnId="22"/>
      <queryTableField id="23" name="FullName" tableColumnId="23"/>
      <queryTableField id="24" name="JobTitle" tableColumnId="24"/>
      <queryTableField id="13" name="Department" tableColumnId="13"/>
      <queryTableField id="25" name="HireDate" tableColumnId="25"/>
      <queryTableField id="26" name="Salary" tableColumnId="26"/>
      <queryTableField id="27" name="YearsExperience" tableColumnId="27"/>
      <queryTableField id="28" name="Country" tableColumnId="28"/>
      <queryTableField id="29" name="City" tableColumnId="29"/>
      <queryTableField id="30" name="HireYear" tableColumnId="30"/>
      <queryTableField id="31" name="ExperienceGroup" tableColumnId="31"/>
      <queryTableField id="35" name="DeptAvgSalary" tableColumnId="32"/>
      <queryTableField id="37" name="HighClassFlag" tableColumnId="3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 xr16:uid="{F70A15FB-1F97-4B68-8A11-4E9CDA234F32}" autoFormatId="16" applyNumberFormats="0" applyBorderFormats="0" applyFontFormats="0" applyPatternFormats="0" applyAlignmentFormats="0" applyWidthHeightFormats="0">
  <queryTableRefresh nextId="3">
    <queryTableFields count="2">
      <queryTableField id="1" name="Department" tableColumnId="1"/>
      <queryTableField id="2" name="DeptAvg"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192D369-CD17-428C-B369-3CC0A75A8310}" sourceName="Country">
  <pivotTables>
    <pivotTable tabId="11" name="PivotTable23"/>
    <pivotTable tabId="11" name="PivotTable10"/>
    <pivotTable tabId="11" name="PivotTable12"/>
    <pivotTable tabId="11" name="PivotTable14"/>
    <pivotTable tabId="11" name="PivotTable20"/>
    <pivotTable tabId="11" name="PivotTable21"/>
    <pivotTable tabId="11" name="PivotTable24"/>
    <pivotTable tabId="11" name="PivotTable4"/>
    <pivotTable tabId="11" name="PivotTable7"/>
    <pivotTable tabId="11" name="Total Years of Experience"/>
    <pivotTable tabId="11" name="PivotTable26"/>
    <pivotTable tabId="11" name="PivotTable1"/>
  </pivotTables>
  <data>
    <tabular pivotCacheId="1997743813">
      <items count="6">
        <i x="0" s="1"/>
        <i x="4" s="1"/>
        <i x="5"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46BAD6B-52BC-4E50-8000-D96D3162C783}" sourceName="Department">
  <pivotTables>
    <pivotTable tabId="11" name="PivotTable23"/>
    <pivotTable tabId="11" name="PivotTable10"/>
    <pivotTable tabId="11" name="PivotTable12"/>
    <pivotTable tabId="11" name="PivotTable14"/>
    <pivotTable tabId="11" name="PivotTable20"/>
    <pivotTable tabId="11" name="PivotTable21"/>
    <pivotTable tabId="11" name="PivotTable24"/>
    <pivotTable tabId="11" name="PivotTable4"/>
    <pivotTable tabId="11" name="PivotTable7"/>
    <pivotTable tabId="11" name="Total Years of Experience"/>
    <pivotTable tabId="11" name="PivotTable26"/>
    <pivotTable tabId="11" name="PivotTable1"/>
  </pivotTables>
  <data>
    <tabular pivotCacheId="1997743813">
      <items count="6">
        <i x="0" s="1"/>
        <i x="5" s="1"/>
        <i x="1"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Year" xr10:uid="{A4F33C10-75E2-4D4C-98DF-1929846ACB44}" sourceName="HireYear">
  <pivotTables>
    <pivotTable tabId="11" name="PivotTable1"/>
    <pivotTable tabId="11" name="PivotTable10"/>
    <pivotTable tabId="11" name="PivotTable12"/>
    <pivotTable tabId="11" name="PivotTable14"/>
    <pivotTable tabId="11" name="PivotTable20"/>
    <pivotTable tabId="11" name="PivotTable21"/>
    <pivotTable tabId="11" name="PivotTable23"/>
    <pivotTable tabId="11" name="PivotTable24"/>
    <pivotTable tabId="11" name="PivotTable26"/>
    <pivotTable tabId="11" name="PivotTable4"/>
    <pivotTable tabId="11" name="PivotTable7"/>
    <pivotTable tabId="11" name="Total Years of Experience"/>
  </pivotTables>
  <data>
    <tabular pivotCacheId="1997743813">
      <items count="11">
        <i x="0" s="1"/>
        <i x="8" s="1"/>
        <i x="7" s="1"/>
        <i x="1" s="1"/>
        <i x="5" s="1"/>
        <i x="6" s="1"/>
        <i x="2" s="1"/>
        <i x="4" s="1"/>
        <i x="3"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11AEB34-DA2C-4AEA-A616-980ECEA85088}" cache="Slicer_Country" caption="Country" style="SlicerStyleDark6" rowHeight="241300"/>
  <slicer name="Department" xr10:uid="{7272C7A6-764D-42F4-AA51-6C96FA439D36}" cache="Slicer_Department" caption="Department" startItem="1" style="SlicerStyleDark6" rowHeight="241300"/>
  <slicer name="HireYear" xr10:uid="{57DBC153-10D5-4712-A96E-CC241ABF5541}" cache="Slicer_HireYear" caption="HireYear" startItem="7"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CDB8FA-35FA-41C4-BF7E-D8F5D0DCCCA0}" name="Page001" displayName="Page001" ref="A1:A30" tableType="queryTable" totalsRowShown="0">
  <autoFilter ref="A1:A30" xr:uid="{EFCDB8FA-35FA-41C4-BF7E-D8F5D0DCCCA0}"/>
  <tableColumns count="1">
    <tableColumn id="1" xr3:uid="{898963E5-06CA-4195-827F-9E0BF6AD8B99}" uniqueName="1" name="Column1" queryTableFieldId="1"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8B293B-1083-4211-BB69-623542EBEC51}" name="Page002" displayName="Page002" ref="A1:A3" tableType="queryTable" totalsRowShown="0">
  <autoFilter ref="A1:A3" xr:uid="{038B293B-1083-4211-BB69-623542EBEC51}"/>
  <tableColumns count="1">
    <tableColumn id="1" xr3:uid="{F9CB301E-40F2-4DAA-9B54-4326196FA382}" uniqueName="1" name="Column1" queryTableFieldId="1"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119378-6D0B-4952-89C6-A60AC960C359}" name="GlobalTechData_" displayName="GlobalTechData_" ref="A1:M31" tableType="queryTable" totalsRowShown="0">
  <autoFilter ref="A1:M31" xr:uid="{8C119378-6D0B-4952-89C6-A60AC960C359}"/>
  <tableColumns count="13">
    <tableColumn id="22" xr3:uid="{622E5EEC-EC34-43BC-B2F9-885D59174A84}" uniqueName="22" name="EmpID" queryTableFieldId="22" dataDxfId="18"/>
    <tableColumn id="23" xr3:uid="{E8ED46BA-7593-46BB-AC4D-6E1E79EF0338}" uniqueName="23" name="FullName" queryTableFieldId="23" dataDxfId="17"/>
    <tableColumn id="24" xr3:uid="{FEAA1FD7-6BF8-415C-86F8-91CBAE436D45}" uniqueName="24" name="JobTitle" queryTableFieldId="24" dataDxfId="16"/>
    <tableColumn id="13" xr3:uid="{F5419B58-D79C-4C5A-9389-8C3137B6927D}" uniqueName="13" name="Department" queryTableFieldId="13" dataDxfId="15"/>
    <tableColumn id="25" xr3:uid="{19A5C2EE-6191-4AAB-9ABF-92EBBA1B61A0}" uniqueName="25" name="HireDate" queryTableFieldId="25" dataDxfId="14"/>
    <tableColumn id="26" xr3:uid="{0CE8636C-CD31-470B-921E-14EB2E78C01C}" uniqueName="26" name="Salary" queryTableFieldId="26"/>
    <tableColumn id="27" xr3:uid="{C08EF6C2-F1F3-465E-8E88-E60E0FB88F54}" uniqueName="27" name="YearsExperience" queryTableFieldId="27"/>
    <tableColumn id="28" xr3:uid="{1013D75F-5CCA-424C-92C9-60D062DFF9C7}" uniqueName="28" name="Country" queryTableFieldId="28" dataDxfId="13"/>
    <tableColumn id="29" xr3:uid="{A51A0ADF-5558-4EDA-AA47-B3060175A0D7}" uniqueName="29" name="City" queryTableFieldId="29" dataDxfId="12"/>
    <tableColumn id="30" xr3:uid="{79703C50-E843-4553-88F7-7873458ADA60}" uniqueName="30" name="HireYear" queryTableFieldId="30"/>
    <tableColumn id="31" xr3:uid="{9323379D-703F-4996-83E1-FB29BF1180F7}" uniqueName="31" name="ExperienceGroup" queryTableFieldId="31"/>
    <tableColumn id="32" xr3:uid="{DA689A0E-00EB-4F1E-922D-DDF9E11CE528}" uniqueName="32" name="DeptAvgSalary" queryTableFieldId="35" dataDxfId="11"/>
    <tableColumn id="34" xr3:uid="{4763F0D6-2654-491E-893B-C3ACE365BC50}" uniqueName="34" name="HighClassFlag" queryTableFieldId="3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A91E89-C9E7-4AE6-9ADF-1414504FA0EA}" name="DeptAverage" displayName="DeptAverage" ref="A1:B7" tableType="queryTable" totalsRowShown="0">
  <autoFilter ref="A1:B7" xr:uid="{02A91E89-C9E7-4AE6-9ADF-1414504FA0EA}"/>
  <tableColumns count="2">
    <tableColumn id="1" xr3:uid="{967FD59A-DF53-4859-A624-E3DC4449E9E3}" uniqueName="1" name="Department" queryTableFieldId="1" dataDxfId="10"/>
    <tableColumn id="2" xr3:uid="{4D251921-D411-4E0A-80A2-995D4E815CEA}" uniqueName="2" name="DeptAvg"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7AFC-340F-4078-94DB-6521ABF4992E}">
  <dimension ref="A1:A30"/>
  <sheetViews>
    <sheetView workbookViewId="0"/>
  </sheetViews>
  <sheetFormatPr defaultRowHeight="15" x14ac:dyDescent="0.25"/>
  <cols>
    <col min="1" max="1" width="81.140625" bestFit="1" customWidth="1"/>
  </cols>
  <sheetData>
    <row r="1" spans="1:1" x14ac:dyDescent="0.25">
      <c r="A1" t="s">
        <v>0</v>
      </c>
    </row>
    <row r="2" spans="1:1" x14ac:dyDescent="0.25">
      <c r="A2" s="1" t="s">
        <v>1</v>
      </c>
    </row>
    <row r="3" spans="1:1" x14ac:dyDescent="0.25">
      <c r="A3" s="1" t="s">
        <v>2</v>
      </c>
    </row>
    <row r="4" spans="1:1" x14ac:dyDescent="0.25">
      <c r="A4" s="1" t="s">
        <v>3</v>
      </c>
    </row>
    <row r="5" spans="1:1" x14ac:dyDescent="0.25">
      <c r="A5" s="1" t="s">
        <v>4</v>
      </c>
    </row>
    <row r="6" spans="1:1" x14ac:dyDescent="0.25">
      <c r="A6" s="1" t="s">
        <v>5</v>
      </c>
    </row>
    <row r="7" spans="1:1" x14ac:dyDescent="0.25">
      <c r="A7" s="1" t="s">
        <v>6</v>
      </c>
    </row>
    <row r="8" spans="1:1" x14ac:dyDescent="0.25">
      <c r="A8" s="1" t="s">
        <v>7</v>
      </c>
    </row>
    <row r="9" spans="1:1" x14ac:dyDescent="0.25">
      <c r="A9" s="1" t="s">
        <v>8</v>
      </c>
    </row>
    <row r="10" spans="1:1" x14ac:dyDescent="0.25">
      <c r="A10" s="1" t="s">
        <v>9</v>
      </c>
    </row>
    <row r="11" spans="1:1" x14ac:dyDescent="0.25">
      <c r="A11" s="1" t="s">
        <v>10</v>
      </c>
    </row>
    <row r="12" spans="1:1" x14ac:dyDescent="0.25">
      <c r="A12" s="1" t="s">
        <v>11</v>
      </c>
    </row>
    <row r="13" spans="1:1" x14ac:dyDescent="0.25">
      <c r="A13" s="1" t="s">
        <v>12</v>
      </c>
    </row>
    <row r="14" spans="1:1" x14ac:dyDescent="0.25">
      <c r="A14" s="1" t="s">
        <v>13</v>
      </c>
    </row>
    <row r="15" spans="1:1" x14ac:dyDescent="0.25">
      <c r="A15" s="1" t="s">
        <v>14</v>
      </c>
    </row>
    <row r="16" spans="1:1" x14ac:dyDescent="0.25">
      <c r="A16" s="1" t="s">
        <v>15</v>
      </c>
    </row>
    <row r="17" spans="1:1" x14ac:dyDescent="0.25">
      <c r="A17" s="1" t="s">
        <v>16</v>
      </c>
    </row>
    <row r="18" spans="1:1" x14ac:dyDescent="0.25">
      <c r="A18" s="1" t="s">
        <v>17</v>
      </c>
    </row>
    <row r="19" spans="1:1" x14ac:dyDescent="0.25">
      <c r="A19" s="1" t="s">
        <v>18</v>
      </c>
    </row>
    <row r="20" spans="1:1" x14ac:dyDescent="0.25">
      <c r="A20" s="1" t="s">
        <v>19</v>
      </c>
    </row>
    <row r="21" spans="1:1" x14ac:dyDescent="0.25">
      <c r="A21" s="1" t="s">
        <v>20</v>
      </c>
    </row>
    <row r="22" spans="1:1" x14ac:dyDescent="0.25">
      <c r="A22" s="1" t="s">
        <v>21</v>
      </c>
    </row>
    <row r="23" spans="1:1" x14ac:dyDescent="0.25">
      <c r="A23" s="1" t="s">
        <v>22</v>
      </c>
    </row>
    <row r="24" spans="1:1" x14ac:dyDescent="0.25">
      <c r="A24" s="1" t="s">
        <v>23</v>
      </c>
    </row>
    <row r="25" spans="1:1" x14ac:dyDescent="0.25">
      <c r="A25" s="1" t="s">
        <v>24</v>
      </c>
    </row>
    <row r="26" spans="1:1" x14ac:dyDescent="0.25">
      <c r="A26" s="1" t="s">
        <v>25</v>
      </c>
    </row>
    <row r="27" spans="1:1" x14ac:dyDescent="0.25">
      <c r="A27" s="1" t="s">
        <v>26</v>
      </c>
    </row>
    <row r="28" spans="1:1" x14ac:dyDescent="0.25">
      <c r="A28" s="1" t="s">
        <v>27</v>
      </c>
    </row>
    <row r="29" spans="1:1" x14ac:dyDescent="0.25">
      <c r="A29" s="1" t="s">
        <v>28</v>
      </c>
    </row>
    <row r="30" spans="1:1" x14ac:dyDescent="0.25">
      <c r="A30" s="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31A43-7E6D-403F-B5A9-8A33D1D6C14B}">
  <dimension ref="A1:A3"/>
  <sheetViews>
    <sheetView workbookViewId="0"/>
  </sheetViews>
  <sheetFormatPr defaultRowHeight="15" x14ac:dyDescent="0.25"/>
  <cols>
    <col min="1" max="1" width="81.140625" bestFit="1" customWidth="1"/>
  </cols>
  <sheetData>
    <row r="1" spans="1:1" x14ac:dyDescent="0.25">
      <c r="A1" t="s">
        <v>0</v>
      </c>
    </row>
    <row r="2" spans="1:1" x14ac:dyDescent="0.25">
      <c r="A2" s="1" t="s">
        <v>30</v>
      </c>
    </row>
    <row r="3" spans="1:1" x14ac:dyDescent="0.25">
      <c r="A3" s="1" t="s">
        <v>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197C-FA7D-4231-A2EF-18C284177552}">
  <dimension ref="A1:T31"/>
  <sheetViews>
    <sheetView topLeftCell="A2" workbookViewId="0">
      <selection activeCell="G11" sqref="G11"/>
    </sheetView>
  </sheetViews>
  <sheetFormatPr defaultRowHeight="15" x14ac:dyDescent="0.25"/>
  <cols>
    <col min="1" max="1" width="9" bestFit="1" customWidth="1"/>
    <col min="2" max="2" width="16.85546875" bestFit="1" customWidth="1"/>
    <col min="3" max="3" width="19.140625" bestFit="1" customWidth="1"/>
    <col min="4" max="4" width="14" customWidth="1"/>
    <col min="5" max="5" width="11.140625" bestFit="1" customWidth="1"/>
    <col min="6" max="6" width="10" bestFit="1" customWidth="1"/>
    <col min="7" max="7" width="18.140625" bestFit="1" customWidth="1"/>
    <col min="8" max="8" width="10.28515625" bestFit="1" customWidth="1"/>
    <col min="9" max="9" width="12.7109375" bestFit="1" customWidth="1"/>
    <col min="10" max="10" width="11" bestFit="1" customWidth="1"/>
    <col min="11" max="11" width="20.140625" bestFit="1" customWidth="1"/>
    <col min="12" max="12" width="16.28515625" style="7" bestFit="1" customWidth="1"/>
    <col min="13" max="14" width="16.140625" style="7" bestFit="1" customWidth="1"/>
    <col min="15" max="15" width="10.85546875" bestFit="1" customWidth="1"/>
    <col min="16" max="16" width="16.85546875" bestFit="1" customWidth="1"/>
    <col min="17" max="17" width="19.140625" bestFit="1" customWidth="1"/>
    <col min="18" max="18" width="14" bestFit="1" customWidth="1"/>
    <col min="19" max="19" width="11.140625" bestFit="1" customWidth="1"/>
    <col min="20" max="20" width="12.5703125" style="6" bestFit="1" customWidth="1"/>
    <col min="21" max="21" width="18.140625" bestFit="1" customWidth="1"/>
    <col min="22" max="22" width="10.28515625" bestFit="1" customWidth="1"/>
    <col min="23" max="23" width="12.7109375" bestFit="1" customWidth="1"/>
    <col min="24" max="24" width="11" bestFit="1" customWidth="1"/>
    <col min="25" max="25" width="20.140625" bestFit="1" customWidth="1"/>
    <col min="26" max="26" width="12.7109375" bestFit="1" customWidth="1"/>
    <col min="27" max="27" width="16.85546875" bestFit="1" customWidth="1"/>
    <col min="28" max="28" width="19.140625" bestFit="1" customWidth="1"/>
    <col min="29" max="34" width="12.7109375" bestFit="1" customWidth="1"/>
  </cols>
  <sheetData>
    <row r="1" spans="1:20" x14ac:dyDescent="0.25">
      <c r="A1" t="s">
        <v>32</v>
      </c>
      <c r="B1" t="s">
        <v>33</v>
      </c>
      <c r="C1" t="s">
        <v>34</v>
      </c>
      <c r="D1" t="s">
        <v>35</v>
      </c>
      <c r="E1" t="s">
        <v>156</v>
      </c>
      <c r="F1" t="s">
        <v>157</v>
      </c>
      <c r="G1" t="s">
        <v>158</v>
      </c>
      <c r="H1" t="s">
        <v>36</v>
      </c>
      <c r="I1" t="s">
        <v>37</v>
      </c>
      <c r="J1" t="s">
        <v>159</v>
      </c>
      <c r="K1" t="s">
        <v>160</v>
      </c>
      <c r="L1" s="7" t="s">
        <v>172</v>
      </c>
      <c r="M1" t="s">
        <v>175</v>
      </c>
      <c r="N1"/>
      <c r="T1"/>
    </row>
    <row r="2" spans="1:20" x14ac:dyDescent="0.25">
      <c r="A2" s="1" t="s">
        <v>38</v>
      </c>
      <c r="B2" s="1" t="s">
        <v>39</v>
      </c>
      <c r="C2" s="1" t="s">
        <v>40</v>
      </c>
      <c r="D2" s="1" t="s">
        <v>41</v>
      </c>
      <c r="E2" s="2">
        <v>40953</v>
      </c>
      <c r="F2">
        <v>78960.73</v>
      </c>
      <c r="G2">
        <v>13.1</v>
      </c>
      <c r="H2" s="1" t="s">
        <v>42</v>
      </c>
      <c r="I2" s="1" t="s">
        <v>43</v>
      </c>
      <c r="J2">
        <v>2012</v>
      </c>
      <c r="K2" t="s">
        <v>161</v>
      </c>
      <c r="L2" s="7">
        <v>91752.645999999993</v>
      </c>
      <c r="M2" t="s">
        <v>174</v>
      </c>
      <c r="N2"/>
      <c r="T2"/>
    </row>
    <row r="3" spans="1:20" x14ac:dyDescent="0.25">
      <c r="A3" s="1" t="s">
        <v>65</v>
      </c>
      <c r="B3" s="1" t="s">
        <v>66</v>
      </c>
      <c r="C3" s="1" t="s">
        <v>67</v>
      </c>
      <c r="D3" s="1" t="s">
        <v>41</v>
      </c>
      <c r="E3" s="2">
        <v>42268</v>
      </c>
      <c r="F3">
        <v>98400.75</v>
      </c>
      <c r="G3">
        <v>9.6999999999999993</v>
      </c>
      <c r="H3" s="1" t="s">
        <v>42</v>
      </c>
      <c r="I3" s="1" t="s">
        <v>43</v>
      </c>
      <c r="J3">
        <v>2015</v>
      </c>
      <c r="K3" t="s">
        <v>162</v>
      </c>
      <c r="L3" s="7">
        <v>91752.645999999993</v>
      </c>
      <c r="M3" t="s">
        <v>173</v>
      </c>
      <c r="N3"/>
      <c r="T3"/>
    </row>
    <row r="4" spans="1:20" x14ac:dyDescent="0.25">
      <c r="A4" s="1" t="s">
        <v>44</v>
      </c>
      <c r="B4" s="1" t="s">
        <v>45</v>
      </c>
      <c r="C4" s="1" t="s">
        <v>46</v>
      </c>
      <c r="D4" s="1" t="s">
        <v>47</v>
      </c>
      <c r="E4" s="2">
        <v>43380</v>
      </c>
      <c r="F4">
        <v>105887.97</v>
      </c>
      <c r="G4">
        <v>14.8</v>
      </c>
      <c r="H4" s="1" t="s">
        <v>48</v>
      </c>
      <c r="I4" s="1" t="s">
        <v>49</v>
      </c>
      <c r="J4">
        <v>2018</v>
      </c>
      <c r="K4" t="s">
        <v>161</v>
      </c>
      <c r="L4" s="7">
        <v>113293.46888888889</v>
      </c>
      <c r="M4" t="s">
        <v>174</v>
      </c>
      <c r="N4"/>
      <c r="T4"/>
    </row>
    <row r="5" spans="1:20" x14ac:dyDescent="0.25">
      <c r="A5" s="1" t="s">
        <v>60</v>
      </c>
      <c r="B5" s="1" t="s">
        <v>61</v>
      </c>
      <c r="C5" s="1" t="s">
        <v>62</v>
      </c>
      <c r="D5" s="1" t="s">
        <v>47</v>
      </c>
      <c r="E5" s="2">
        <v>43905</v>
      </c>
      <c r="F5">
        <v>115450.5</v>
      </c>
      <c r="G5">
        <v>4.5</v>
      </c>
      <c r="H5" s="1" t="s">
        <v>63</v>
      </c>
      <c r="I5" s="1" t="s">
        <v>64</v>
      </c>
      <c r="J5">
        <v>2020</v>
      </c>
      <c r="K5" t="s">
        <v>162</v>
      </c>
      <c r="L5" s="7">
        <v>113293.46888888889</v>
      </c>
      <c r="M5" t="s">
        <v>173</v>
      </c>
      <c r="N5"/>
      <c r="T5"/>
    </row>
    <row r="6" spans="1:20" x14ac:dyDescent="0.25">
      <c r="A6" s="1" t="s">
        <v>50</v>
      </c>
      <c r="B6" s="1" t="s">
        <v>51</v>
      </c>
      <c r="C6" s="1" t="s">
        <v>52</v>
      </c>
      <c r="D6" s="1" t="s">
        <v>53</v>
      </c>
      <c r="E6" s="2">
        <v>43762</v>
      </c>
      <c r="F6">
        <v>97023.2</v>
      </c>
      <c r="G6">
        <v>1.3</v>
      </c>
      <c r="H6" s="1" t="s">
        <v>42</v>
      </c>
      <c r="I6" s="1" t="s">
        <v>49</v>
      </c>
      <c r="J6">
        <v>2019</v>
      </c>
      <c r="K6" t="s">
        <v>162</v>
      </c>
      <c r="L6" s="7">
        <v>90305.05</v>
      </c>
      <c r="M6" t="s">
        <v>173</v>
      </c>
      <c r="N6"/>
      <c r="T6"/>
    </row>
    <row r="7" spans="1:20" x14ac:dyDescent="0.25">
      <c r="A7" s="1" t="s">
        <v>54</v>
      </c>
      <c r="B7" s="1" t="s">
        <v>55</v>
      </c>
      <c r="C7" s="1" t="s">
        <v>56</v>
      </c>
      <c r="D7" s="1" t="s">
        <v>57</v>
      </c>
      <c r="E7" s="2">
        <v>42522</v>
      </c>
      <c r="F7">
        <v>125500</v>
      </c>
      <c r="G7">
        <v>11.4</v>
      </c>
      <c r="H7" s="1" t="s">
        <v>58</v>
      </c>
      <c r="I7" s="1" t="s">
        <v>59</v>
      </c>
      <c r="J7">
        <v>2016</v>
      </c>
      <c r="K7" t="s">
        <v>161</v>
      </c>
      <c r="L7" s="7">
        <v>130150.47500000001</v>
      </c>
      <c r="M7" t="s">
        <v>174</v>
      </c>
      <c r="N7"/>
      <c r="T7"/>
    </row>
    <row r="8" spans="1:20" x14ac:dyDescent="0.25">
      <c r="A8" s="1" t="s">
        <v>68</v>
      </c>
      <c r="B8" s="1" t="s">
        <v>69</v>
      </c>
      <c r="C8" s="1" t="s">
        <v>70</v>
      </c>
      <c r="D8" s="1" t="s">
        <v>71</v>
      </c>
      <c r="E8" s="2">
        <v>43080</v>
      </c>
      <c r="F8">
        <v>76500.2</v>
      </c>
      <c r="G8">
        <v>6.1</v>
      </c>
      <c r="H8" s="1" t="s">
        <v>72</v>
      </c>
      <c r="I8" s="1" t="s">
        <v>73</v>
      </c>
      <c r="J8">
        <v>2017</v>
      </c>
      <c r="K8" t="s">
        <v>162</v>
      </c>
      <c r="L8" s="7">
        <v>78200.459999999992</v>
      </c>
      <c r="M8" t="s">
        <v>174</v>
      </c>
      <c r="N8"/>
      <c r="T8"/>
    </row>
    <row r="9" spans="1:20" x14ac:dyDescent="0.25">
      <c r="A9" s="1" t="s">
        <v>74</v>
      </c>
      <c r="B9" s="1" t="s">
        <v>75</v>
      </c>
      <c r="C9" s="1" t="s">
        <v>76</v>
      </c>
      <c r="D9" s="1" t="s">
        <v>47</v>
      </c>
      <c r="E9" s="2">
        <v>41845</v>
      </c>
      <c r="F9">
        <v>134200</v>
      </c>
      <c r="G9">
        <v>12</v>
      </c>
      <c r="H9" s="1" t="s">
        <v>58</v>
      </c>
      <c r="I9" s="1" t="s">
        <v>77</v>
      </c>
      <c r="J9">
        <v>2014</v>
      </c>
      <c r="K9" t="s">
        <v>161</v>
      </c>
      <c r="L9" s="7">
        <v>113293.46888888889</v>
      </c>
      <c r="M9" t="s">
        <v>173</v>
      </c>
      <c r="N9"/>
      <c r="T9"/>
    </row>
    <row r="10" spans="1:20" x14ac:dyDescent="0.25">
      <c r="A10" s="1" t="s">
        <v>78</v>
      </c>
      <c r="B10" s="1" t="s">
        <v>79</v>
      </c>
      <c r="C10" s="1" t="s">
        <v>80</v>
      </c>
      <c r="D10" s="1" t="s">
        <v>53</v>
      </c>
      <c r="E10" s="2">
        <v>43474</v>
      </c>
      <c r="F10">
        <v>112300.65</v>
      </c>
      <c r="G10">
        <v>3.9</v>
      </c>
      <c r="H10" s="1" t="s">
        <v>81</v>
      </c>
      <c r="I10" s="1" t="s">
        <v>49</v>
      </c>
      <c r="J10">
        <v>2019</v>
      </c>
      <c r="K10" t="s">
        <v>162</v>
      </c>
      <c r="L10" s="7">
        <v>90305.05</v>
      </c>
      <c r="M10" t="s">
        <v>173</v>
      </c>
      <c r="N10"/>
      <c r="T10"/>
    </row>
    <row r="11" spans="1:20" x14ac:dyDescent="0.25">
      <c r="A11" s="1" t="s">
        <v>82</v>
      </c>
      <c r="B11" s="1" t="s">
        <v>83</v>
      </c>
      <c r="C11" s="1" t="s">
        <v>84</v>
      </c>
      <c r="D11" s="1" t="s">
        <v>85</v>
      </c>
      <c r="E11" s="2">
        <v>41424</v>
      </c>
      <c r="F11">
        <v>89400.8</v>
      </c>
      <c r="G11">
        <v>14.2</v>
      </c>
      <c r="H11" s="1" t="s">
        <v>42</v>
      </c>
      <c r="I11" s="1" t="s">
        <v>86</v>
      </c>
      <c r="J11">
        <v>2013</v>
      </c>
      <c r="K11" t="s">
        <v>161</v>
      </c>
      <c r="L11" s="7">
        <v>80025.5625</v>
      </c>
      <c r="M11" t="s">
        <v>173</v>
      </c>
      <c r="N11"/>
      <c r="T11"/>
    </row>
    <row r="12" spans="1:20" x14ac:dyDescent="0.25">
      <c r="A12" s="1" t="s">
        <v>87</v>
      </c>
      <c r="B12" s="1" t="s">
        <v>88</v>
      </c>
      <c r="C12" s="1" t="s">
        <v>89</v>
      </c>
      <c r="D12" s="1" t="s">
        <v>47</v>
      </c>
      <c r="E12" s="2">
        <v>43148</v>
      </c>
      <c r="F12">
        <v>68500.899999999994</v>
      </c>
      <c r="G12">
        <v>5.7</v>
      </c>
      <c r="H12" s="1" t="s">
        <v>58</v>
      </c>
      <c r="I12" s="1" t="s">
        <v>90</v>
      </c>
      <c r="J12">
        <v>2018</v>
      </c>
      <c r="K12" t="s">
        <v>162</v>
      </c>
      <c r="L12" s="7">
        <v>113293.46888888889</v>
      </c>
      <c r="M12" t="s">
        <v>174</v>
      </c>
      <c r="N12"/>
      <c r="T12"/>
    </row>
    <row r="13" spans="1:20" x14ac:dyDescent="0.25">
      <c r="A13" s="1" t="s">
        <v>91</v>
      </c>
      <c r="B13" s="1" t="s">
        <v>92</v>
      </c>
      <c r="C13" s="1" t="s">
        <v>93</v>
      </c>
      <c r="D13" s="1" t="s">
        <v>71</v>
      </c>
      <c r="E13" s="2">
        <v>44367</v>
      </c>
      <c r="F13">
        <v>60200.45</v>
      </c>
      <c r="G13">
        <v>2.1</v>
      </c>
      <c r="H13" s="1" t="s">
        <v>72</v>
      </c>
      <c r="I13" s="1" t="s">
        <v>94</v>
      </c>
      <c r="J13">
        <v>2021</v>
      </c>
      <c r="K13" t="s">
        <v>162</v>
      </c>
      <c r="L13" s="7">
        <v>78200.459999999992</v>
      </c>
      <c r="M13" t="s">
        <v>174</v>
      </c>
      <c r="N13"/>
      <c r="T13"/>
    </row>
    <row r="14" spans="1:20" x14ac:dyDescent="0.25">
      <c r="A14" s="1" t="s">
        <v>95</v>
      </c>
      <c r="B14" s="1" t="s">
        <v>96</v>
      </c>
      <c r="C14" s="1" t="s">
        <v>97</v>
      </c>
      <c r="D14" s="1" t="s">
        <v>47</v>
      </c>
      <c r="E14" s="2">
        <v>42587</v>
      </c>
      <c r="F14">
        <v>121300.1</v>
      </c>
      <c r="G14">
        <v>8.5</v>
      </c>
      <c r="H14" s="1" t="s">
        <v>63</v>
      </c>
      <c r="I14" s="1" t="s">
        <v>98</v>
      </c>
      <c r="J14">
        <v>2016</v>
      </c>
      <c r="K14" t="s">
        <v>162</v>
      </c>
      <c r="L14" s="7">
        <v>113293.46888888889</v>
      </c>
      <c r="M14" t="s">
        <v>173</v>
      </c>
      <c r="N14"/>
      <c r="T14"/>
    </row>
    <row r="15" spans="1:20" x14ac:dyDescent="0.25">
      <c r="A15" s="1" t="s">
        <v>99</v>
      </c>
      <c r="B15" s="1" t="s">
        <v>100</v>
      </c>
      <c r="C15" s="1" t="s">
        <v>46</v>
      </c>
      <c r="D15" s="1" t="s">
        <v>41</v>
      </c>
      <c r="E15" s="2">
        <v>43027</v>
      </c>
      <c r="F15">
        <v>99800.75</v>
      </c>
      <c r="G15">
        <v>7.3</v>
      </c>
      <c r="H15" s="1" t="s">
        <v>42</v>
      </c>
      <c r="I15" s="1" t="s">
        <v>101</v>
      </c>
      <c r="J15">
        <v>2017</v>
      </c>
      <c r="K15" t="s">
        <v>162</v>
      </c>
      <c r="L15" s="7">
        <v>91752.645999999993</v>
      </c>
      <c r="M15" t="s">
        <v>173</v>
      </c>
      <c r="N15"/>
      <c r="T15"/>
    </row>
    <row r="16" spans="1:20" x14ac:dyDescent="0.25">
      <c r="A16" s="1" t="s">
        <v>102</v>
      </c>
      <c r="B16" s="1" t="s">
        <v>103</v>
      </c>
      <c r="C16" s="1" t="s">
        <v>52</v>
      </c>
      <c r="D16" s="1" t="s">
        <v>53</v>
      </c>
      <c r="E16" s="2">
        <v>41968</v>
      </c>
      <c r="F16">
        <v>109500.25</v>
      </c>
      <c r="G16">
        <v>10.199999999999999</v>
      </c>
      <c r="H16" s="1" t="s">
        <v>48</v>
      </c>
      <c r="I16" s="1" t="s">
        <v>104</v>
      </c>
      <c r="J16">
        <v>2014</v>
      </c>
      <c r="K16" t="s">
        <v>161</v>
      </c>
      <c r="L16" s="7">
        <v>90305.05</v>
      </c>
      <c r="M16" t="s">
        <v>173</v>
      </c>
      <c r="N16"/>
      <c r="T16"/>
    </row>
    <row r="17" spans="1:20" x14ac:dyDescent="0.25">
      <c r="A17" s="1" t="s">
        <v>105</v>
      </c>
      <c r="B17" s="1" t="s">
        <v>106</v>
      </c>
      <c r="C17" s="1" t="s">
        <v>107</v>
      </c>
      <c r="D17" s="1" t="s">
        <v>85</v>
      </c>
      <c r="E17" s="2">
        <v>43569</v>
      </c>
      <c r="F17">
        <v>71500.55</v>
      </c>
      <c r="G17">
        <v>4</v>
      </c>
      <c r="H17" s="1" t="s">
        <v>58</v>
      </c>
      <c r="I17" s="1" t="s">
        <v>108</v>
      </c>
      <c r="J17">
        <v>2019</v>
      </c>
      <c r="K17" t="s">
        <v>162</v>
      </c>
      <c r="L17" s="7">
        <v>80025.5625</v>
      </c>
      <c r="M17" t="s">
        <v>174</v>
      </c>
      <c r="N17"/>
      <c r="T17"/>
    </row>
    <row r="18" spans="1:20" x14ac:dyDescent="0.25">
      <c r="A18" s="1" t="s">
        <v>109</v>
      </c>
      <c r="B18" s="1" t="s">
        <v>110</v>
      </c>
      <c r="C18" s="1" t="s">
        <v>111</v>
      </c>
      <c r="D18" s="1" t="s">
        <v>71</v>
      </c>
      <c r="E18" s="2">
        <v>42013</v>
      </c>
      <c r="F18">
        <v>85000.65</v>
      </c>
      <c r="G18">
        <v>9.5</v>
      </c>
      <c r="H18" s="1" t="s">
        <v>72</v>
      </c>
      <c r="I18" s="1" t="s">
        <v>73</v>
      </c>
      <c r="J18">
        <v>2015</v>
      </c>
      <c r="K18" t="s">
        <v>162</v>
      </c>
      <c r="L18" s="7">
        <v>78200.459999999992</v>
      </c>
      <c r="M18" t="s">
        <v>173</v>
      </c>
      <c r="N18"/>
      <c r="T18"/>
    </row>
    <row r="19" spans="1:20" x14ac:dyDescent="0.25">
      <c r="A19" s="1" t="s">
        <v>112</v>
      </c>
      <c r="B19" s="1" t="s">
        <v>113</v>
      </c>
      <c r="C19" s="1" t="s">
        <v>62</v>
      </c>
      <c r="D19" s="1" t="s">
        <v>47</v>
      </c>
      <c r="E19" s="2">
        <v>44755</v>
      </c>
      <c r="F19">
        <v>125700.85</v>
      </c>
      <c r="G19">
        <v>2.5</v>
      </c>
      <c r="H19" s="1" t="s">
        <v>63</v>
      </c>
      <c r="I19" s="1" t="s">
        <v>114</v>
      </c>
      <c r="J19">
        <v>2022</v>
      </c>
      <c r="K19" t="s">
        <v>162</v>
      </c>
      <c r="L19" s="7">
        <v>113293.46888888889</v>
      </c>
      <c r="M19" t="s">
        <v>173</v>
      </c>
      <c r="N19"/>
      <c r="T19"/>
    </row>
    <row r="20" spans="1:20" x14ac:dyDescent="0.25">
      <c r="A20" s="1" t="s">
        <v>115</v>
      </c>
      <c r="B20" s="1" t="s">
        <v>116</v>
      </c>
      <c r="C20" s="1" t="s">
        <v>117</v>
      </c>
      <c r="D20" s="1" t="s">
        <v>41</v>
      </c>
      <c r="E20" s="2">
        <v>41351</v>
      </c>
      <c r="F20">
        <v>88000.4</v>
      </c>
      <c r="G20">
        <v>15</v>
      </c>
      <c r="H20" s="1" t="s">
        <v>42</v>
      </c>
      <c r="I20" s="1" t="s">
        <v>43</v>
      </c>
      <c r="J20">
        <v>2013</v>
      </c>
      <c r="K20" t="s">
        <v>161</v>
      </c>
      <c r="L20" s="7">
        <v>91752.645999999993</v>
      </c>
      <c r="M20" t="s">
        <v>174</v>
      </c>
      <c r="N20"/>
      <c r="T20"/>
    </row>
    <row r="21" spans="1:20" x14ac:dyDescent="0.25">
      <c r="A21" s="1" t="s">
        <v>118</v>
      </c>
      <c r="B21" s="1" t="s">
        <v>119</v>
      </c>
      <c r="C21" s="1" t="s">
        <v>76</v>
      </c>
      <c r="D21" s="1" t="s">
        <v>47</v>
      </c>
      <c r="E21" s="2">
        <v>44072</v>
      </c>
      <c r="F21">
        <v>104500.7</v>
      </c>
      <c r="G21">
        <v>3.3</v>
      </c>
      <c r="H21" s="1" t="s">
        <v>48</v>
      </c>
      <c r="I21" s="1" t="s">
        <v>120</v>
      </c>
      <c r="J21">
        <v>2020</v>
      </c>
      <c r="K21" t="s">
        <v>162</v>
      </c>
      <c r="L21" s="7">
        <v>113293.46888888889</v>
      </c>
      <c r="M21" t="s">
        <v>174</v>
      </c>
      <c r="N21"/>
      <c r="T21"/>
    </row>
    <row r="22" spans="1:20" x14ac:dyDescent="0.25">
      <c r="A22" s="1" t="s">
        <v>121</v>
      </c>
      <c r="B22" s="1" t="s">
        <v>122</v>
      </c>
      <c r="C22" s="1" t="s">
        <v>40</v>
      </c>
      <c r="D22" s="1" t="s">
        <v>85</v>
      </c>
      <c r="E22" s="2">
        <v>42706</v>
      </c>
      <c r="F22">
        <v>78200.350000000006</v>
      </c>
      <c r="G22">
        <v>6.9</v>
      </c>
      <c r="H22" s="1" t="s">
        <v>58</v>
      </c>
      <c r="I22" s="1" t="s">
        <v>77</v>
      </c>
      <c r="J22">
        <v>2016</v>
      </c>
      <c r="K22" t="s">
        <v>162</v>
      </c>
      <c r="L22" s="7">
        <v>80025.5625</v>
      </c>
      <c r="M22" t="s">
        <v>174</v>
      </c>
      <c r="N22"/>
      <c r="T22"/>
    </row>
    <row r="23" spans="1:20" x14ac:dyDescent="0.25">
      <c r="A23" s="1" t="s">
        <v>123</v>
      </c>
      <c r="B23" s="1" t="s">
        <v>124</v>
      </c>
      <c r="C23" s="1" t="s">
        <v>125</v>
      </c>
      <c r="D23" s="1" t="s">
        <v>71</v>
      </c>
      <c r="E23" s="2">
        <v>43360</v>
      </c>
      <c r="F23">
        <v>69800.25</v>
      </c>
      <c r="G23">
        <v>5.2</v>
      </c>
      <c r="H23" s="1" t="s">
        <v>81</v>
      </c>
      <c r="I23" s="1" t="s">
        <v>126</v>
      </c>
      <c r="J23">
        <v>2018</v>
      </c>
      <c r="K23" t="s">
        <v>162</v>
      </c>
      <c r="L23" s="7">
        <v>78200.459999999992</v>
      </c>
      <c r="M23" t="s">
        <v>174</v>
      </c>
      <c r="N23"/>
      <c r="T23"/>
    </row>
    <row r="24" spans="1:20" x14ac:dyDescent="0.25">
      <c r="A24" s="1" t="s">
        <v>127</v>
      </c>
      <c r="B24" s="1" t="s">
        <v>128</v>
      </c>
      <c r="C24" s="1" t="s">
        <v>129</v>
      </c>
      <c r="D24" s="1" t="s">
        <v>57</v>
      </c>
      <c r="E24" s="2">
        <v>41021</v>
      </c>
      <c r="F24">
        <v>134800.95000000001</v>
      </c>
      <c r="G24">
        <v>14.6</v>
      </c>
      <c r="H24" s="1" t="s">
        <v>58</v>
      </c>
      <c r="I24" s="1" t="s">
        <v>130</v>
      </c>
      <c r="J24">
        <v>2012</v>
      </c>
      <c r="K24" t="s">
        <v>161</v>
      </c>
      <c r="L24" s="7">
        <v>130150.47500000001</v>
      </c>
      <c r="M24" t="s">
        <v>173</v>
      </c>
      <c r="N24"/>
      <c r="T24"/>
    </row>
    <row r="25" spans="1:20" x14ac:dyDescent="0.25">
      <c r="A25" s="1" t="s">
        <v>131</v>
      </c>
      <c r="B25" s="1" t="s">
        <v>132</v>
      </c>
      <c r="C25" s="1" t="s">
        <v>133</v>
      </c>
      <c r="D25" s="1" t="s">
        <v>53</v>
      </c>
      <c r="E25" s="2">
        <v>43649</v>
      </c>
      <c r="F25">
        <v>58200.800000000003</v>
      </c>
      <c r="G25">
        <v>3.1</v>
      </c>
      <c r="H25" s="1" t="s">
        <v>48</v>
      </c>
      <c r="I25" s="1" t="s">
        <v>134</v>
      </c>
      <c r="J25">
        <v>2019</v>
      </c>
      <c r="K25" t="s">
        <v>162</v>
      </c>
      <c r="L25" s="7">
        <v>90305.05</v>
      </c>
      <c r="M25" t="s">
        <v>174</v>
      </c>
      <c r="N25"/>
      <c r="T25"/>
    </row>
    <row r="26" spans="1:20" x14ac:dyDescent="0.25">
      <c r="A26" s="1" t="s">
        <v>135</v>
      </c>
      <c r="B26" s="1" t="s">
        <v>136</v>
      </c>
      <c r="C26" s="1" t="s">
        <v>67</v>
      </c>
      <c r="D26" s="1" t="s">
        <v>41</v>
      </c>
      <c r="E26" s="2">
        <v>42885</v>
      </c>
      <c r="F26">
        <v>93600.6</v>
      </c>
      <c r="G26">
        <v>7.7</v>
      </c>
      <c r="H26" s="1" t="s">
        <v>63</v>
      </c>
      <c r="I26" s="1" t="s">
        <v>137</v>
      </c>
      <c r="J26">
        <v>2017</v>
      </c>
      <c r="K26" t="s">
        <v>162</v>
      </c>
      <c r="L26" s="7">
        <v>91752.645999999993</v>
      </c>
      <c r="M26" t="s">
        <v>173</v>
      </c>
      <c r="N26"/>
      <c r="T26"/>
    </row>
    <row r="27" spans="1:20" x14ac:dyDescent="0.25">
      <c r="A27" s="1" t="s">
        <v>138</v>
      </c>
      <c r="B27" s="1" t="s">
        <v>139</v>
      </c>
      <c r="C27" s="1" t="s">
        <v>140</v>
      </c>
      <c r="D27" s="1" t="s">
        <v>47</v>
      </c>
      <c r="E27" s="2">
        <v>41939</v>
      </c>
      <c r="F27">
        <v>128300.2</v>
      </c>
      <c r="G27">
        <v>11.1</v>
      </c>
      <c r="H27" s="1" t="s">
        <v>72</v>
      </c>
      <c r="I27" s="1" t="s">
        <v>73</v>
      </c>
      <c r="J27">
        <v>2014</v>
      </c>
      <c r="K27" t="s">
        <v>161</v>
      </c>
      <c r="L27" s="7">
        <v>113293.46888888889</v>
      </c>
      <c r="M27" t="s">
        <v>173</v>
      </c>
      <c r="N27"/>
      <c r="T27"/>
    </row>
    <row r="28" spans="1:20" x14ac:dyDescent="0.25">
      <c r="A28" s="1" t="s">
        <v>141</v>
      </c>
      <c r="B28" s="1" t="s">
        <v>142</v>
      </c>
      <c r="C28" s="1" t="s">
        <v>143</v>
      </c>
      <c r="D28" s="1" t="s">
        <v>53</v>
      </c>
      <c r="E28" s="2">
        <v>42380</v>
      </c>
      <c r="F28">
        <v>74500.350000000006</v>
      </c>
      <c r="G28">
        <v>8.1999999999999993</v>
      </c>
      <c r="H28" s="1" t="s">
        <v>42</v>
      </c>
      <c r="I28" s="1" t="s">
        <v>144</v>
      </c>
      <c r="J28">
        <v>2016</v>
      </c>
      <c r="K28" t="s">
        <v>162</v>
      </c>
      <c r="L28" s="7">
        <v>90305.05</v>
      </c>
      <c r="M28" t="s">
        <v>174</v>
      </c>
      <c r="N28"/>
      <c r="T28"/>
    </row>
    <row r="29" spans="1:20" x14ac:dyDescent="0.25">
      <c r="A29" s="1" t="s">
        <v>145</v>
      </c>
      <c r="B29" s="1" t="s">
        <v>146</v>
      </c>
      <c r="C29" s="1" t="s">
        <v>147</v>
      </c>
      <c r="D29" s="1" t="s">
        <v>85</v>
      </c>
      <c r="E29" s="2">
        <v>42204</v>
      </c>
      <c r="F29">
        <v>81000.55</v>
      </c>
      <c r="G29">
        <v>9.9</v>
      </c>
      <c r="H29" s="1" t="s">
        <v>58</v>
      </c>
      <c r="I29" s="1" t="s">
        <v>148</v>
      </c>
      <c r="J29">
        <v>2015</v>
      </c>
      <c r="K29" t="s">
        <v>162</v>
      </c>
      <c r="L29" s="7">
        <v>80025.5625</v>
      </c>
      <c r="M29" t="s">
        <v>173</v>
      </c>
      <c r="N29"/>
      <c r="T29"/>
    </row>
    <row r="30" spans="1:20" x14ac:dyDescent="0.25">
      <c r="A30" s="1" t="s">
        <v>149</v>
      </c>
      <c r="B30" s="1" t="s">
        <v>150</v>
      </c>
      <c r="C30" s="1" t="s">
        <v>52</v>
      </c>
      <c r="D30" s="1" t="s">
        <v>47</v>
      </c>
      <c r="E30" s="2">
        <v>43409</v>
      </c>
      <c r="F30">
        <v>115800</v>
      </c>
      <c r="G30">
        <v>5.4</v>
      </c>
      <c r="H30" s="1" t="s">
        <v>63</v>
      </c>
      <c r="I30" s="1" t="s">
        <v>151</v>
      </c>
      <c r="J30">
        <v>2018</v>
      </c>
      <c r="K30" t="s">
        <v>162</v>
      </c>
      <c r="L30" s="7">
        <v>113293.46888888889</v>
      </c>
      <c r="M30" t="s">
        <v>173</v>
      </c>
      <c r="N30"/>
      <c r="T30"/>
    </row>
    <row r="31" spans="1:20" x14ac:dyDescent="0.25">
      <c r="A31" s="1" t="s">
        <v>152</v>
      </c>
      <c r="B31" s="1" t="s">
        <v>153</v>
      </c>
      <c r="C31" s="1" t="s">
        <v>154</v>
      </c>
      <c r="D31" s="1" t="s">
        <v>71</v>
      </c>
      <c r="E31" s="2">
        <v>41540</v>
      </c>
      <c r="F31">
        <v>99500.75</v>
      </c>
      <c r="G31">
        <v>12.7</v>
      </c>
      <c r="H31" s="1" t="s">
        <v>48</v>
      </c>
      <c r="I31" s="1" t="s">
        <v>155</v>
      </c>
      <c r="J31">
        <v>2013</v>
      </c>
      <c r="K31" t="s">
        <v>161</v>
      </c>
      <c r="L31" s="7">
        <v>78200.459999999992</v>
      </c>
      <c r="M31" t="s">
        <v>173</v>
      </c>
      <c r="N31"/>
      <c r="T31"/>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B8D7B-A8C9-409B-B213-8689678C3472}">
  <dimension ref="A1:B7"/>
  <sheetViews>
    <sheetView workbookViewId="0"/>
  </sheetViews>
  <sheetFormatPr defaultRowHeight="15" x14ac:dyDescent="0.25"/>
  <cols>
    <col min="1" max="1" width="14" bestFit="1" customWidth="1"/>
    <col min="2" max="2" width="12" bestFit="1" customWidth="1"/>
  </cols>
  <sheetData>
    <row r="1" spans="1:2" x14ac:dyDescent="0.25">
      <c r="A1" t="s">
        <v>35</v>
      </c>
      <c r="B1" t="s">
        <v>171</v>
      </c>
    </row>
    <row r="2" spans="1:2" x14ac:dyDescent="0.25">
      <c r="A2" s="1" t="s">
        <v>41</v>
      </c>
      <c r="B2">
        <v>91752.645999999993</v>
      </c>
    </row>
    <row r="3" spans="1:2" x14ac:dyDescent="0.25">
      <c r="A3" s="1" t="s">
        <v>47</v>
      </c>
      <c r="B3">
        <v>113293.46888888889</v>
      </c>
    </row>
    <row r="4" spans="1:2" x14ac:dyDescent="0.25">
      <c r="A4" s="1" t="s">
        <v>53</v>
      </c>
      <c r="B4">
        <v>90305.05</v>
      </c>
    </row>
    <row r="5" spans="1:2" x14ac:dyDescent="0.25">
      <c r="A5" s="1" t="s">
        <v>57</v>
      </c>
      <c r="B5">
        <v>130150.47500000001</v>
      </c>
    </row>
    <row r="6" spans="1:2" x14ac:dyDescent="0.25">
      <c r="A6" s="1" t="s">
        <v>71</v>
      </c>
      <c r="B6">
        <v>78200.459999999992</v>
      </c>
    </row>
    <row r="7" spans="1:2" x14ac:dyDescent="0.25">
      <c r="A7" s="1" t="s">
        <v>85</v>
      </c>
      <c r="B7">
        <v>80025.5625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8B39-5EC0-4B3E-9216-1965B3ACD03F}">
  <dimension ref="A3:I114"/>
  <sheetViews>
    <sheetView topLeftCell="B3" workbookViewId="0">
      <selection activeCell="I12" sqref="I12"/>
    </sheetView>
  </sheetViews>
  <sheetFormatPr defaultRowHeight="15" x14ac:dyDescent="0.25"/>
  <cols>
    <col min="1" max="1" width="33" bestFit="1" customWidth="1"/>
    <col min="2" max="2" width="36.140625" bestFit="1" customWidth="1"/>
    <col min="3" max="3" width="3.42578125" bestFit="1" customWidth="1"/>
    <col min="4" max="4" width="2.5703125" bestFit="1" customWidth="1"/>
    <col min="5" max="5" width="10.140625" bestFit="1" customWidth="1"/>
    <col min="6" max="6" width="10.85546875" bestFit="1" customWidth="1"/>
    <col min="7" max="7" width="5.5703125" bestFit="1" customWidth="1"/>
    <col min="8" max="8" width="11.28515625" bestFit="1" customWidth="1"/>
    <col min="9" max="9" width="20" bestFit="1" customWidth="1"/>
    <col min="10" max="10" width="16.140625" bestFit="1" customWidth="1"/>
    <col min="11" max="11" width="16.42578125" bestFit="1" customWidth="1"/>
  </cols>
  <sheetData>
    <row r="3" spans="1:9" x14ac:dyDescent="0.25">
      <c r="A3" s="3" t="s">
        <v>176</v>
      </c>
      <c r="B3" s="3" t="s">
        <v>168</v>
      </c>
    </row>
    <row r="4" spans="1:9" x14ac:dyDescent="0.25">
      <c r="A4" s="3" t="s">
        <v>163</v>
      </c>
      <c r="B4" t="s">
        <v>41</v>
      </c>
      <c r="C4" t="s">
        <v>85</v>
      </c>
      <c r="D4" t="s">
        <v>47</v>
      </c>
      <c r="E4" t="s">
        <v>71</v>
      </c>
      <c r="F4" t="s">
        <v>57</v>
      </c>
      <c r="G4" t="s">
        <v>53</v>
      </c>
      <c r="H4" t="s">
        <v>164</v>
      </c>
    </row>
    <row r="5" spans="1:9" x14ac:dyDescent="0.25">
      <c r="A5" s="4" t="s">
        <v>161</v>
      </c>
      <c r="B5" s="1">
        <v>2</v>
      </c>
      <c r="C5" s="1">
        <v>1</v>
      </c>
      <c r="D5" s="1">
        <v>3</v>
      </c>
      <c r="E5" s="1">
        <v>1</v>
      </c>
      <c r="F5" s="1">
        <v>2</v>
      </c>
      <c r="G5" s="1">
        <v>1</v>
      </c>
      <c r="H5" s="1">
        <v>10</v>
      </c>
    </row>
    <row r="6" spans="1:9" x14ac:dyDescent="0.25">
      <c r="A6" s="4" t="s">
        <v>162</v>
      </c>
      <c r="B6" s="1">
        <v>3</v>
      </c>
      <c r="C6" s="1">
        <v>3</v>
      </c>
      <c r="D6" s="1">
        <v>6</v>
      </c>
      <c r="E6" s="1">
        <v>4</v>
      </c>
      <c r="F6" s="1"/>
      <c r="G6" s="1">
        <v>4</v>
      </c>
      <c r="H6" s="1">
        <v>20</v>
      </c>
    </row>
    <row r="7" spans="1:9" x14ac:dyDescent="0.25">
      <c r="A7" s="4" t="s">
        <v>164</v>
      </c>
      <c r="B7" s="1">
        <v>5</v>
      </c>
      <c r="C7" s="1">
        <v>4</v>
      </c>
      <c r="D7" s="1">
        <v>9</v>
      </c>
      <c r="E7" s="1">
        <v>5</v>
      </c>
      <c r="F7" s="1">
        <v>2</v>
      </c>
      <c r="G7" s="1">
        <v>5</v>
      </c>
      <c r="H7" s="1">
        <v>30</v>
      </c>
    </row>
    <row r="9" spans="1:9" x14ac:dyDescent="0.25">
      <c r="A9" s="3" t="s">
        <v>177</v>
      </c>
      <c r="B9" t="s">
        <v>167</v>
      </c>
      <c r="E9" s="3" t="s">
        <v>163</v>
      </c>
      <c r="F9" t="s">
        <v>165</v>
      </c>
      <c r="H9" s="3" t="s">
        <v>163</v>
      </c>
      <c r="I9" t="s">
        <v>184</v>
      </c>
    </row>
    <row r="10" spans="1:9" x14ac:dyDescent="0.25">
      <c r="A10" s="4" t="s">
        <v>41</v>
      </c>
      <c r="B10" s="9">
        <v>10.559999999999999</v>
      </c>
      <c r="E10" s="4">
        <v>2012</v>
      </c>
      <c r="F10" s="1">
        <v>2</v>
      </c>
      <c r="H10" s="4" t="s">
        <v>42</v>
      </c>
      <c r="I10" s="1">
        <v>7</v>
      </c>
    </row>
    <row r="11" spans="1:9" x14ac:dyDescent="0.25">
      <c r="A11" s="4" t="s">
        <v>85</v>
      </c>
      <c r="B11" s="9">
        <v>8.75</v>
      </c>
      <c r="E11" s="4">
        <v>2013</v>
      </c>
      <c r="F11" s="1">
        <v>3</v>
      </c>
      <c r="H11" s="4" t="s">
        <v>72</v>
      </c>
      <c r="I11" s="1">
        <v>4</v>
      </c>
    </row>
    <row r="12" spans="1:9" x14ac:dyDescent="0.25">
      <c r="A12" s="4" t="s">
        <v>47</v>
      </c>
      <c r="B12" s="9">
        <v>7.5333333333333332</v>
      </c>
      <c r="E12" s="4">
        <v>2014</v>
      </c>
      <c r="F12" s="1">
        <v>3</v>
      </c>
      <c r="H12" s="4" t="s">
        <v>81</v>
      </c>
      <c r="I12" s="1">
        <v>2</v>
      </c>
    </row>
    <row r="13" spans="1:9" x14ac:dyDescent="0.25">
      <c r="A13" s="4" t="s">
        <v>71</v>
      </c>
      <c r="B13" s="9">
        <v>7.1199999999999992</v>
      </c>
      <c r="E13" s="4">
        <v>2015</v>
      </c>
      <c r="F13" s="1">
        <v>3</v>
      </c>
      <c r="H13" s="4" t="s">
        <v>63</v>
      </c>
      <c r="I13" s="1">
        <v>5</v>
      </c>
    </row>
    <row r="14" spans="1:9" x14ac:dyDescent="0.25">
      <c r="A14" s="4" t="s">
        <v>57</v>
      </c>
      <c r="B14" s="9">
        <v>13</v>
      </c>
      <c r="E14" s="4">
        <v>2016</v>
      </c>
      <c r="F14" s="1">
        <v>4</v>
      </c>
      <c r="H14" s="4" t="s">
        <v>48</v>
      </c>
      <c r="I14" s="1">
        <v>5</v>
      </c>
    </row>
    <row r="15" spans="1:9" x14ac:dyDescent="0.25">
      <c r="A15" s="4" t="s">
        <v>53</v>
      </c>
      <c r="B15" s="9">
        <v>5.34</v>
      </c>
      <c r="E15" s="4">
        <v>2017</v>
      </c>
      <c r="F15" s="1">
        <v>3</v>
      </c>
      <c r="H15" s="4" t="s">
        <v>58</v>
      </c>
      <c r="I15" s="1">
        <v>7</v>
      </c>
    </row>
    <row r="16" spans="1:9" x14ac:dyDescent="0.25">
      <c r="A16" s="4" t="s">
        <v>164</v>
      </c>
      <c r="B16" s="9">
        <v>8.129999999999999</v>
      </c>
      <c r="E16" s="4">
        <v>2018</v>
      </c>
      <c r="F16" s="1">
        <v>4</v>
      </c>
      <c r="H16" s="4" t="s">
        <v>164</v>
      </c>
      <c r="I16" s="1">
        <v>30</v>
      </c>
    </row>
    <row r="17" spans="1:6" x14ac:dyDescent="0.25">
      <c r="E17" s="4">
        <v>2019</v>
      </c>
      <c r="F17" s="1">
        <v>4</v>
      </c>
    </row>
    <row r="18" spans="1:6" x14ac:dyDescent="0.25">
      <c r="A18" s="3" t="s">
        <v>178</v>
      </c>
      <c r="B18" t="s">
        <v>170</v>
      </c>
      <c r="C18" t="s">
        <v>169</v>
      </c>
      <c r="E18" s="4">
        <v>2020</v>
      </c>
      <c r="F18" s="1">
        <v>2</v>
      </c>
    </row>
    <row r="19" spans="1:6" x14ac:dyDescent="0.25">
      <c r="A19" s="4" t="s">
        <v>41</v>
      </c>
      <c r="B19" s="8">
        <v>91752.645999999993</v>
      </c>
      <c r="C19" s="8">
        <v>458763.23</v>
      </c>
      <c r="E19" s="4">
        <v>2021</v>
      </c>
      <c r="F19" s="1">
        <v>1</v>
      </c>
    </row>
    <row r="20" spans="1:6" x14ac:dyDescent="0.25">
      <c r="A20" s="4" t="s">
        <v>85</v>
      </c>
      <c r="B20" s="8">
        <v>80025.5625</v>
      </c>
      <c r="C20" s="8">
        <v>320102.25</v>
      </c>
      <c r="E20" s="4">
        <v>2022</v>
      </c>
      <c r="F20" s="1">
        <v>1</v>
      </c>
    </row>
    <row r="21" spans="1:6" x14ac:dyDescent="0.25">
      <c r="A21" s="4" t="s">
        <v>47</v>
      </c>
      <c r="B21" s="8">
        <v>113293.46888888888</v>
      </c>
      <c r="C21" s="8">
        <v>1019641.2199999999</v>
      </c>
      <c r="E21" s="4" t="s">
        <v>164</v>
      </c>
      <c r="F21" s="1">
        <v>30</v>
      </c>
    </row>
    <row r="22" spans="1:6" x14ac:dyDescent="0.25">
      <c r="A22" s="4" t="s">
        <v>71</v>
      </c>
      <c r="B22" s="8">
        <v>78200.459999999992</v>
      </c>
      <c r="C22" s="8">
        <v>391002.3</v>
      </c>
    </row>
    <row r="23" spans="1:6" x14ac:dyDescent="0.25">
      <c r="A23" s="4" t="s">
        <v>57</v>
      </c>
      <c r="B23" s="8">
        <v>130150.47500000001</v>
      </c>
      <c r="C23" s="8">
        <v>260300.95</v>
      </c>
    </row>
    <row r="24" spans="1:6" x14ac:dyDescent="0.25">
      <c r="A24" s="4" t="s">
        <v>53</v>
      </c>
      <c r="B24" s="8">
        <v>90305.05</v>
      </c>
      <c r="C24" s="8">
        <v>451525.25</v>
      </c>
    </row>
    <row r="25" spans="1:6" x14ac:dyDescent="0.25">
      <c r="A25" s="4" t="s">
        <v>164</v>
      </c>
      <c r="B25" s="8">
        <v>96711.17333333334</v>
      </c>
      <c r="C25" s="8">
        <v>2901335.2</v>
      </c>
    </row>
    <row r="27" spans="1:6" x14ac:dyDescent="0.25">
      <c r="A27" s="3" t="s">
        <v>179</v>
      </c>
      <c r="B27" s="3" t="s">
        <v>166</v>
      </c>
    </row>
    <row r="28" spans="1:6" x14ac:dyDescent="0.25">
      <c r="A28" s="3" t="s">
        <v>163</v>
      </c>
      <c r="B28" t="s">
        <v>173</v>
      </c>
      <c r="C28" t="s">
        <v>174</v>
      </c>
      <c r="D28" t="s">
        <v>164</v>
      </c>
    </row>
    <row r="29" spans="1:6" x14ac:dyDescent="0.25">
      <c r="A29" s="4" t="s">
        <v>41</v>
      </c>
      <c r="B29" s="1">
        <v>3</v>
      </c>
      <c r="C29" s="1">
        <v>2</v>
      </c>
      <c r="D29" s="1">
        <v>5</v>
      </c>
    </row>
    <row r="30" spans="1:6" x14ac:dyDescent="0.25">
      <c r="A30" s="4" t="s">
        <v>85</v>
      </c>
      <c r="B30" s="1">
        <v>2</v>
      </c>
      <c r="C30" s="1">
        <v>2</v>
      </c>
      <c r="D30" s="1">
        <v>4</v>
      </c>
    </row>
    <row r="31" spans="1:6" x14ac:dyDescent="0.25">
      <c r="A31" s="4" t="s">
        <v>47</v>
      </c>
      <c r="B31" s="1">
        <v>6</v>
      </c>
      <c r="C31" s="1">
        <v>3</v>
      </c>
      <c r="D31" s="1">
        <v>9</v>
      </c>
    </row>
    <row r="32" spans="1:6" x14ac:dyDescent="0.25">
      <c r="A32" s="4" t="s">
        <v>71</v>
      </c>
      <c r="B32" s="1">
        <v>2</v>
      </c>
      <c r="C32" s="1">
        <v>3</v>
      </c>
      <c r="D32" s="1">
        <v>5</v>
      </c>
    </row>
    <row r="33" spans="1:4" x14ac:dyDescent="0.25">
      <c r="A33" s="4" t="s">
        <v>57</v>
      </c>
      <c r="B33" s="1">
        <v>1</v>
      </c>
      <c r="C33" s="1">
        <v>1</v>
      </c>
      <c r="D33" s="1">
        <v>2</v>
      </c>
    </row>
    <row r="34" spans="1:4" x14ac:dyDescent="0.25">
      <c r="A34" s="4" t="s">
        <v>53</v>
      </c>
      <c r="B34" s="1">
        <v>3</v>
      </c>
      <c r="C34" s="1">
        <v>2</v>
      </c>
      <c r="D34" s="1">
        <v>5</v>
      </c>
    </row>
    <row r="35" spans="1:4" x14ac:dyDescent="0.25">
      <c r="A35" s="4" t="s">
        <v>164</v>
      </c>
      <c r="B35" s="1">
        <v>17</v>
      </c>
      <c r="C35" s="1">
        <v>13</v>
      </c>
      <c r="D35" s="1">
        <v>30</v>
      </c>
    </row>
    <row r="37" spans="1:4" x14ac:dyDescent="0.25">
      <c r="A37" s="3" t="s">
        <v>180</v>
      </c>
      <c r="B37" t="s">
        <v>165</v>
      </c>
    </row>
    <row r="38" spans="1:4" x14ac:dyDescent="0.25">
      <c r="A38" s="4" t="s">
        <v>42</v>
      </c>
      <c r="B38" s="1">
        <v>7</v>
      </c>
    </row>
    <row r="39" spans="1:4" x14ac:dyDescent="0.25">
      <c r="A39" s="5" t="s">
        <v>49</v>
      </c>
      <c r="B39" s="1">
        <v>1</v>
      </c>
    </row>
    <row r="40" spans="1:4" x14ac:dyDescent="0.25">
      <c r="A40" s="5" t="s">
        <v>86</v>
      </c>
      <c r="B40" s="1">
        <v>1</v>
      </c>
    </row>
    <row r="41" spans="1:4" x14ac:dyDescent="0.25">
      <c r="A41" s="5" t="s">
        <v>144</v>
      </c>
      <c r="B41" s="1">
        <v>1</v>
      </c>
    </row>
    <row r="42" spans="1:4" x14ac:dyDescent="0.25">
      <c r="A42" s="5" t="s">
        <v>43</v>
      </c>
      <c r="B42" s="1">
        <v>3</v>
      </c>
    </row>
    <row r="43" spans="1:4" x14ac:dyDescent="0.25">
      <c r="A43" s="5" t="s">
        <v>101</v>
      </c>
      <c r="B43" s="1">
        <v>1</v>
      </c>
    </row>
    <row r="44" spans="1:4" x14ac:dyDescent="0.25">
      <c r="A44" s="4" t="s">
        <v>72</v>
      </c>
      <c r="B44" s="1">
        <v>4</v>
      </c>
    </row>
    <row r="45" spans="1:4" x14ac:dyDescent="0.25">
      <c r="A45" s="5" t="s">
        <v>94</v>
      </c>
      <c r="B45" s="1">
        <v>1</v>
      </c>
    </row>
    <row r="46" spans="1:4" x14ac:dyDescent="0.25">
      <c r="A46" s="5" t="s">
        <v>73</v>
      </c>
      <c r="B46" s="1">
        <v>3</v>
      </c>
    </row>
    <row r="47" spans="1:4" x14ac:dyDescent="0.25">
      <c r="A47" s="4" t="s">
        <v>81</v>
      </c>
      <c r="B47" s="1">
        <v>2</v>
      </c>
    </row>
    <row r="48" spans="1:4" x14ac:dyDescent="0.25">
      <c r="A48" s="5" t="s">
        <v>49</v>
      </c>
      <c r="B48" s="1">
        <v>1</v>
      </c>
    </row>
    <row r="49" spans="1:2" x14ac:dyDescent="0.25">
      <c r="A49" s="5" t="s">
        <v>126</v>
      </c>
      <c r="B49" s="1">
        <v>1</v>
      </c>
    </row>
    <row r="50" spans="1:2" x14ac:dyDescent="0.25">
      <c r="A50" s="4" t="s">
        <v>63</v>
      </c>
      <c r="B50" s="1">
        <v>5</v>
      </c>
    </row>
    <row r="51" spans="1:2" x14ac:dyDescent="0.25">
      <c r="A51" s="5" t="s">
        <v>114</v>
      </c>
      <c r="B51" s="1">
        <v>1</v>
      </c>
    </row>
    <row r="52" spans="1:2" x14ac:dyDescent="0.25">
      <c r="A52" s="5" t="s">
        <v>151</v>
      </c>
      <c r="B52" s="1">
        <v>1</v>
      </c>
    </row>
    <row r="53" spans="1:2" x14ac:dyDescent="0.25">
      <c r="A53" s="5" t="s">
        <v>64</v>
      </c>
      <c r="B53" s="1">
        <v>1</v>
      </c>
    </row>
    <row r="54" spans="1:2" x14ac:dyDescent="0.25">
      <c r="A54" s="5" t="s">
        <v>137</v>
      </c>
      <c r="B54" s="1">
        <v>1</v>
      </c>
    </row>
    <row r="55" spans="1:2" x14ac:dyDescent="0.25">
      <c r="A55" s="5" t="s">
        <v>98</v>
      </c>
      <c r="B55" s="1">
        <v>1</v>
      </c>
    </row>
    <row r="56" spans="1:2" x14ac:dyDescent="0.25">
      <c r="A56" s="4" t="s">
        <v>48</v>
      </c>
      <c r="B56" s="1">
        <v>5</v>
      </c>
    </row>
    <row r="57" spans="1:2" x14ac:dyDescent="0.25">
      <c r="A57" s="5" t="s">
        <v>49</v>
      </c>
      <c r="B57" s="1">
        <v>1</v>
      </c>
    </row>
    <row r="58" spans="1:2" x14ac:dyDescent="0.25">
      <c r="A58" s="5" t="s">
        <v>134</v>
      </c>
      <c r="B58" s="1">
        <v>1</v>
      </c>
    </row>
    <row r="59" spans="1:2" x14ac:dyDescent="0.25">
      <c r="A59" s="5" t="s">
        <v>155</v>
      </c>
      <c r="B59" s="1">
        <v>1</v>
      </c>
    </row>
    <row r="60" spans="1:2" x14ac:dyDescent="0.25">
      <c r="A60" s="5" t="s">
        <v>104</v>
      </c>
      <c r="B60" s="1">
        <v>1</v>
      </c>
    </row>
    <row r="61" spans="1:2" x14ac:dyDescent="0.25">
      <c r="A61" s="5" t="s">
        <v>120</v>
      </c>
      <c r="B61" s="1">
        <v>1</v>
      </c>
    </row>
    <row r="62" spans="1:2" x14ac:dyDescent="0.25">
      <c r="A62" s="4" t="s">
        <v>58</v>
      </c>
      <c r="B62" s="1">
        <v>7</v>
      </c>
    </row>
    <row r="63" spans="1:2" x14ac:dyDescent="0.25">
      <c r="A63" s="5" t="s">
        <v>148</v>
      </c>
      <c r="B63" s="1">
        <v>1</v>
      </c>
    </row>
    <row r="64" spans="1:2" x14ac:dyDescent="0.25">
      <c r="A64" s="5" t="s">
        <v>90</v>
      </c>
      <c r="B64" s="1">
        <v>1</v>
      </c>
    </row>
    <row r="65" spans="1:8" x14ac:dyDescent="0.25">
      <c r="A65" s="5" t="s">
        <v>77</v>
      </c>
      <c r="B65" s="1">
        <v>2</v>
      </c>
    </row>
    <row r="66" spans="1:8" x14ac:dyDescent="0.25">
      <c r="A66" s="5" t="s">
        <v>108</v>
      </c>
      <c r="B66" s="1">
        <v>1</v>
      </c>
    </row>
    <row r="67" spans="1:8" x14ac:dyDescent="0.25">
      <c r="A67" s="5" t="s">
        <v>59</v>
      </c>
      <c r="B67" s="1">
        <v>1</v>
      </c>
    </row>
    <row r="68" spans="1:8" x14ac:dyDescent="0.25">
      <c r="A68" s="5" t="s">
        <v>130</v>
      </c>
      <c r="B68" s="1">
        <v>1</v>
      </c>
    </row>
    <row r="69" spans="1:8" x14ac:dyDescent="0.25">
      <c r="A69" s="4" t="s">
        <v>164</v>
      </c>
      <c r="B69" s="1">
        <v>30</v>
      </c>
    </row>
    <row r="71" spans="1:8" x14ac:dyDescent="0.25">
      <c r="A71" s="3" t="s">
        <v>181</v>
      </c>
      <c r="B71" s="3" t="s">
        <v>166</v>
      </c>
    </row>
    <row r="72" spans="1:8" x14ac:dyDescent="0.25">
      <c r="A72" s="3" t="s">
        <v>163</v>
      </c>
      <c r="B72" t="s">
        <v>41</v>
      </c>
      <c r="C72" t="s">
        <v>85</v>
      </c>
      <c r="D72" t="s">
        <v>47</v>
      </c>
      <c r="E72" t="s">
        <v>71</v>
      </c>
      <c r="F72" t="s">
        <v>57</v>
      </c>
      <c r="G72" t="s">
        <v>53</v>
      </c>
      <c r="H72" t="s">
        <v>164</v>
      </c>
    </row>
    <row r="73" spans="1:8" x14ac:dyDescent="0.25">
      <c r="A73" s="4" t="s">
        <v>42</v>
      </c>
      <c r="B73" s="1">
        <v>4</v>
      </c>
      <c r="C73" s="1">
        <v>1</v>
      </c>
      <c r="D73" s="1"/>
      <c r="E73" s="1"/>
      <c r="F73" s="1"/>
      <c r="G73" s="1">
        <v>2</v>
      </c>
      <c r="H73" s="1">
        <v>7</v>
      </c>
    </row>
    <row r="74" spans="1:8" x14ac:dyDescent="0.25">
      <c r="A74" s="4" t="s">
        <v>72</v>
      </c>
      <c r="B74" s="1"/>
      <c r="C74" s="1"/>
      <c r="D74" s="1">
        <v>1</v>
      </c>
      <c r="E74" s="1">
        <v>3</v>
      </c>
      <c r="F74" s="1"/>
      <c r="G74" s="1"/>
      <c r="H74" s="1">
        <v>4</v>
      </c>
    </row>
    <row r="75" spans="1:8" x14ac:dyDescent="0.25">
      <c r="A75" s="4" t="s">
        <v>81</v>
      </c>
      <c r="B75" s="1"/>
      <c r="C75" s="1"/>
      <c r="D75" s="1"/>
      <c r="E75" s="1">
        <v>1</v>
      </c>
      <c r="F75" s="1"/>
      <c r="G75" s="1">
        <v>1</v>
      </c>
      <c r="H75" s="1">
        <v>2</v>
      </c>
    </row>
    <row r="76" spans="1:8" x14ac:dyDescent="0.25">
      <c r="A76" s="4" t="s">
        <v>63</v>
      </c>
      <c r="B76" s="1">
        <v>1</v>
      </c>
      <c r="C76" s="1"/>
      <c r="D76" s="1">
        <v>4</v>
      </c>
      <c r="E76" s="1"/>
      <c r="F76" s="1"/>
      <c r="G76" s="1"/>
      <c r="H76" s="1">
        <v>5</v>
      </c>
    </row>
    <row r="77" spans="1:8" x14ac:dyDescent="0.25">
      <c r="A77" s="4" t="s">
        <v>48</v>
      </c>
      <c r="B77" s="1"/>
      <c r="C77" s="1"/>
      <c r="D77" s="1">
        <v>2</v>
      </c>
      <c r="E77" s="1">
        <v>1</v>
      </c>
      <c r="F77" s="1"/>
      <c r="G77" s="1">
        <v>2</v>
      </c>
      <c r="H77" s="1">
        <v>5</v>
      </c>
    </row>
    <row r="78" spans="1:8" x14ac:dyDescent="0.25">
      <c r="A78" s="4" t="s">
        <v>58</v>
      </c>
      <c r="B78" s="1"/>
      <c r="C78" s="1">
        <v>3</v>
      </c>
      <c r="D78" s="1">
        <v>2</v>
      </c>
      <c r="E78" s="1"/>
      <c r="F78" s="1">
        <v>2</v>
      </c>
      <c r="G78" s="1"/>
      <c r="H78" s="1">
        <v>7</v>
      </c>
    </row>
    <row r="79" spans="1:8" x14ac:dyDescent="0.25">
      <c r="A79" s="4" t="s">
        <v>164</v>
      </c>
      <c r="B79" s="1">
        <v>5</v>
      </c>
      <c r="C79" s="1">
        <v>4</v>
      </c>
      <c r="D79" s="1">
        <v>9</v>
      </c>
      <c r="E79" s="1">
        <v>5</v>
      </c>
      <c r="F79" s="1">
        <v>2</v>
      </c>
      <c r="G79" s="1">
        <v>5</v>
      </c>
      <c r="H79" s="1">
        <v>30</v>
      </c>
    </row>
    <row r="81" spans="1:6" x14ac:dyDescent="0.25">
      <c r="A81" s="3" t="s">
        <v>182</v>
      </c>
      <c r="B81" t="s">
        <v>169</v>
      </c>
      <c r="E81" s="3" t="s">
        <v>163</v>
      </c>
      <c r="F81" t="s">
        <v>165</v>
      </c>
    </row>
    <row r="82" spans="1:6" x14ac:dyDescent="0.25">
      <c r="A82" s="4" t="s">
        <v>41</v>
      </c>
      <c r="B82" s="8">
        <v>458763.23</v>
      </c>
      <c r="E82" s="4" t="s">
        <v>41</v>
      </c>
      <c r="F82" s="1">
        <v>5</v>
      </c>
    </row>
    <row r="83" spans="1:6" x14ac:dyDescent="0.25">
      <c r="A83" s="4" t="s">
        <v>85</v>
      </c>
      <c r="B83" s="8">
        <v>320102.25</v>
      </c>
      <c r="E83" s="4" t="s">
        <v>85</v>
      </c>
      <c r="F83" s="1">
        <v>4</v>
      </c>
    </row>
    <row r="84" spans="1:6" x14ac:dyDescent="0.25">
      <c r="A84" s="4" t="s">
        <v>47</v>
      </c>
      <c r="B84" s="8">
        <v>1019641.2199999999</v>
      </c>
      <c r="E84" s="4" t="s">
        <v>47</v>
      </c>
      <c r="F84" s="1">
        <v>9</v>
      </c>
    </row>
    <row r="85" spans="1:6" x14ac:dyDescent="0.25">
      <c r="A85" s="4" t="s">
        <v>71</v>
      </c>
      <c r="B85" s="8">
        <v>391002.3</v>
      </c>
      <c r="E85" s="4" t="s">
        <v>71</v>
      </c>
      <c r="F85" s="1">
        <v>5</v>
      </c>
    </row>
    <row r="86" spans="1:6" x14ac:dyDescent="0.25">
      <c r="A86" s="4" t="s">
        <v>57</v>
      </c>
      <c r="B86" s="8">
        <v>260300.95</v>
      </c>
      <c r="E86" s="4" t="s">
        <v>57</v>
      </c>
      <c r="F86" s="1">
        <v>2</v>
      </c>
    </row>
    <row r="87" spans="1:6" x14ac:dyDescent="0.25">
      <c r="A87" s="4" t="s">
        <v>53</v>
      </c>
      <c r="B87" s="8">
        <v>451525.25</v>
      </c>
      <c r="E87" s="4" t="s">
        <v>53</v>
      </c>
      <c r="F87" s="1">
        <v>5</v>
      </c>
    </row>
    <row r="88" spans="1:6" x14ac:dyDescent="0.25">
      <c r="A88" s="4" t="s">
        <v>164</v>
      </c>
      <c r="B88" s="8">
        <v>2901335.1999999997</v>
      </c>
      <c r="E88" s="4" t="s">
        <v>164</v>
      </c>
      <c r="F88" s="1">
        <v>30</v>
      </c>
    </row>
    <row r="90" spans="1:6" x14ac:dyDescent="0.25">
      <c r="A90" s="3" t="s">
        <v>183</v>
      </c>
      <c r="B90" t="s">
        <v>165</v>
      </c>
      <c r="E90" s="3" t="s">
        <v>163</v>
      </c>
      <c r="F90" t="s">
        <v>165</v>
      </c>
    </row>
    <row r="91" spans="1:6" x14ac:dyDescent="0.25">
      <c r="A91" s="4" t="s">
        <v>117</v>
      </c>
      <c r="B91" s="10">
        <v>1</v>
      </c>
      <c r="E91" s="4" t="s">
        <v>42</v>
      </c>
      <c r="F91" s="1">
        <v>7</v>
      </c>
    </row>
    <row r="92" spans="1:6" x14ac:dyDescent="0.25">
      <c r="A92" s="4" t="s">
        <v>133</v>
      </c>
      <c r="B92" s="10">
        <v>1</v>
      </c>
      <c r="E92" s="4" t="s">
        <v>72</v>
      </c>
      <c r="F92" s="1">
        <v>4</v>
      </c>
    </row>
    <row r="93" spans="1:6" x14ac:dyDescent="0.25">
      <c r="A93" s="4" t="s">
        <v>46</v>
      </c>
      <c r="B93" s="10">
        <v>2</v>
      </c>
      <c r="E93" s="4" t="s">
        <v>81</v>
      </c>
      <c r="F93" s="1">
        <v>2</v>
      </c>
    </row>
    <row r="94" spans="1:6" x14ac:dyDescent="0.25">
      <c r="A94" s="4" t="s">
        <v>140</v>
      </c>
      <c r="B94" s="10">
        <v>1</v>
      </c>
      <c r="E94" s="4" t="s">
        <v>63</v>
      </c>
      <c r="F94" s="1">
        <v>5</v>
      </c>
    </row>
    <row r="95" spans="1:6" x14ac:dyDescent="0.25">
      <c r="A95" s="4" t="s">
        <v>62</v>
      </c>
      <c r="B95" s="10">
        <v>2</v>
      </c>
      <c r="E95" s="4" t="s">
        <v>48</v>
      </c>
      <c r="F95" s="1">
        <v>5</v>
      </c>
    </row>
    <row r="96" spans="1:6" x14ac:dyDescent="0.25">
      <c r="A96" s="4" t="s">
        <v>70</v>
      </c>
      <c r="B96" s="10">
        <v>1</v>
      </c>
      <c r="E96" s="4" t="s">
        <v>58</v>
      </c>
      <c r="F96" s="1">
        <v>7</v>
      </c>
    </row>
    <row r="97" spans="1:6" x14ac:dyDescent="0.25">
      <c r="A97" s="4" t="s">
        <v>52</v>
      </c>
      <c r="B97" s="10">
        <v>3</v>
      </c>
      <c r="E97" s="4" t="s">
        <v>164</v>
      </c>
      <c r="F97" s="1">
        <v>30</v>
      </c>
    </row>
    <row r="98" spans="1:6" x14ac:dyDescent="0.25">
      <c r="A98" s="4" t="s">
        <v>97</v>
      </c>
      <c r="B98" s="10">
        <v>1</v>
      </c>
    </row>
    <row r="99" spans="1:6" x14ac:dyDescent="0.25">
      <c r="A99" s="4" t="s">
        <v>67</v>
      </c>
      <c r="B99" s="10">
        <v>2</v>
      </c>
    </row>
    <row r="100" spans="1:6" x14ac:dyDescent="0.25">
      <c r="A100" s="4" t="s">
        <v>147</v>
      </c>
      <c r="B100" s="10">
        <v>1</v>
      </c>
    </row>
    <row r="101" spans="1:6" x14ac:dyDescent="0.25">
      <c r="A101" s="4" t="s">
        <v>84</v>
      </c>
      <c r="B101" s="10">
        <v>1</v>
      </c>
    </row>
    <row r="102" spans="1:6" x14ac:dyDescent="0.25">
      <c r="A102" s="4" t="s">
        <v>40</v>
      </c>
      <c r="B102" s="10">
        <v>2</v>
      </c>
    </row>
    <row r="103" spans="1:6" x14ac:dyDescent="0.25">
      <c r="A103" s="4" t="s">
        <v>125</v>
      </c>
      <c r="B103" s="10">
        <v>1</v>
      </c>
    </row>
    <row r="104" spans="1:6" x14ac:dyDescent="0.25">
      <c r="A104" s="4" t="s">
        <v>154</v>
      </c>
      <c r="B104" s="10">
        <v>1</v>
      </c>
    </row>
    <row r="105" spans="1:6" x14ac:dyDescent="0.25">
      <c r="A105" s="4" t="s">
        <v>93</v>
      </c>
      <c r="B105" s="10">
        <v>1</v>
      </c>
    </row>
    <row r="106" spans="1:6" x14ac:dyDescent="0.25">
      <c r="A106" s="4" t="s">
        <v>80</v>
      </c>
      <c r="B106" s="10">
        <v>1</v>
      </c>
    </row>
    <row r="107" spans="1:6" x14ac:dyDescent="0.25">
      <c r="A107" s="4" t="s">
        <v>129</v>
      </c>
      <c r="B107" s="10">
        <v>1</v>
      </c>
    </row>
    <row r="108" spans="1:6" x14ac:dyDescent="0.25">
      <c r="A108" s="4" t="s">
        <v>56</v>
      </c>
      <c r="B108" s="10">
        <v>1</v>
      </c>
    </row>
    <row r="109" spans="1:6" x14ac:dyDescent="0.25">
      <c r="A109" s="4" t="s">
        <v>107</v>
      </c>
      <c r="B109" s="10">
        <v>1</v>
      </c>
    </row>
    <row r="110" spans="1:6" x14ac:dyDescent="0.25">
      <c r="A110" s="4" t="s">
        <v>143</v>
      </c>
      <c r="B110" s="10">
        <v>1</v>
      </c>
    </row>
    <row r="111" spans="1:6" x14ac:dyDescent="0.25">
      <c r="A111" s="4" t="s">
        <v>76</v>
      </c>
      <c r="B111" s="10">
        <v>2</v>
      </c>
    </row>
    <row r="112" spans="1:6" x14ac:dyDescent="0.25">
      <c r="A112" s="4" t="s">
        <v>89</v>
      </c>
      <c r="B112" s="10">
        <v>1</v>
      </c>
    </row>
    <row r="113" spans="1:2" x14ac:dyDescent="0.25">
      <c r="A113" s="4" t="s">
        <v>111</v>
      </c>
      <c r="B113" s="10">
        <v>1</v>
      </c>
    </row>
    <row r="114" spans="1:2" x14ac:dyDescent="0.25">
      <c r="A114" s="4" t="s">
        <v>164</v>
      </c>
      <c r="B114" s="10">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1F97C-5DC0-441E-A71C-DEAE8B5F82BE}">
  <dimension ref="A1"/>
  <sheetViews>
    <sheetView workbookViewId="0">
      <selection activeCell="L17" sqref="L17"/>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DE4E-994C-44F3-8926-7B8601567B13}">
  <dimension ref="V8:V14"/>
  <sheetViews>
    <sheetView showGridLines="0" tabSelected="1" zoomScale="80" zoomScaleNormal="80" workbookViewId="0">
      <selection activeCell="F35" sqref="F35"/>
    </sheetView>
  </sheetViews>
  <sheetFormatPr defaultRowHeight="15" x14ac:dyDescent="0.25"/>
  <cols>
    <col min="22" max="22" width="13.42578125" bestFit="1" customWidth="1"/>
  </cols>
  <sheetData>
    <row r="8" spans="22:22" x14ac:dyDescent="0.25">
      <c r="V8">
        <f>COUNTA(GlobalTechData_[EmpID])</f>
        <v>30</v>
      </c>
    </row>
    <row r="9" spans="22:22" x14ac:dyDescent="0.25">
      <c r="V9" s="7">
        <f>AVERAGE(GlobalTechData_[Salary])</f>
        <v>96711.17333333334</v>
      </c>
    </row>
    <row r="10" spans="22:22" x14ac:dyDescent="0.25">
      <c r="V10">
        <f>AVERAGE(GlobalTechData_[YearsExperience])</f>
        <v>8.129999999999999</v>
      </c>
    </row>
    <row r="11" spans="22:22" x14ac:dyDescent="0.25">
      <c r="V11">
        <f>COUNTA(_xlfn.UNIQUE(GlobalTechData_[Country]))</f>
        <v>6</v>
      </c>
    </row>
    <row r="12" spans="22:22" x14ac:dyDescent="0.25">
      <c r="V12">
        <f>COUNTA(_xlfn.UNIQUE(GlobalTechData_[City]))</f>
        <v>23</v>
      </c>
    </row>
    <row r="13" spans="22:22" x14ac:dyDescent="0.25">
      <c r="V13" s="6">
        <f>MAX(GlobalTechData_[Salary])</f>
        <v>134800.95000000001</v>
      </c>
    </row>
    <row r="14" spans="22:22" x14ac:dyDescent="0.25">
      <c r="V14" t="str">
        <f>_xlfn.XLOOKUP($V$13,GlobalTechData_[Salary],GlobalTechData_[FullName])</f>
        <v>Daniel Perez</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0A8EF-1EAF-418D-B83B-0D099C9C2D3A}">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4 7 6 5 9 6 0 - 4 3 7 e - 4 c 2 8 - 8 b 6 7 - 3 9 6 7 6 0 f 3 6 d 0 8 "   x m l n s = " h t t p : / / s c h e m a s . m i c r o s o f t . c o m / D a t a M a s h u p " > A A A A A J k G A A B Q S w M E F A A C A A g A J m 1 L 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m b U 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m 1 L W y q J A Z K U A w A A 0 x A A A B M A H A B G b 3 J t d W x h c y 9 T Z W N 0 a W 9 u M S 5 t I K I Y A C i g F A A A A A A A A A A A A A A A A A A A A A A A A A A A A O 1 W 2 2 7 b O B B 9 D 5 B / I L g v M t Y Q Y i e 9 Z I s U a O 2 k c T d N L 3 Y f C t s o a G t s E 6 V I g a T S G k b + v S R 1 M S V Z i / Z h s V j A f r H I w 5 k 5 c 2 Z 4 U b D U V H A 0 z v 5 7 L 0 5 P T k / U h k i I 0 A e y h r O z H r p C D P T p C T K / s U j l E s z M h 2 g V T s i C g Q p u K I N w I L g G r l W A B 3 / N P i u Q a n Y v l p v R 7 D 2 H o a Q P M B u K Z R r b J b M l I 0 q B m r 1 h Y k H Y B J Y b 4 5 e l N r 5 C Q 6 K J A h 0 m 0 Q p 3 u m g 6 i h M G 1 o 5 Y / A r 3 w n M 8 7 3 Q z O p a h 5 Z f R 2 k 1 H 0 R X O W e P 5 4 9 T 6 m u d L / 8 C D D e F r k 9 Z k m w A 2 R o 5 + O J G E q 5 W Q 8 c B Q i L k F V e D 8 d n c 7 n E 3 2 c B d p A y A N P / T j Y + f 0 h P K D X p v q 9 f + X 6 v X / c / X 2 2 V k a X w + q m F E Y i H h B O Q S 7 v P D d Q v n H T k l + n D C q U U Y H L b Z o C I z G V I P c Z + K W Z C u C L E I X e Q k 4 2 B h k 6 y Y m k 9 f b 0 k u A u 2 b J x 1 R o G O u t c X Y v O B j 5 S w V C 6 6 I c 9 P 3 B u T + 4 8 A d P / M F T f / D M H z z 3 B 5 f Y y / o 3 S v Z P E n m V D K u 1 9 D P s t y L n r c h F K / K k Q C K i o Y J Y I Q a p l M C X 2 9 C S r 6 D P C j u e x g u Q F e x 5 a 7 T L W o e W C n 4 C T m K j Y L Z Q 7 U X M g H w 6 q E l d F w x f x 8 l o i B t y 4 Z u U s X v j B z f 0 w m / F Y k I 1 q 0 G u P 4 a Q E K n t p s Y N z f A t l W B 2 T M 3 O d c + Y M C K 3 u K E X / g J E q u s f C U h q V K 2 Z 5 u 2 V c l 2 3 v X Q I 1 W a 6 I l k s H q w S I k G f x H d P s / E 3 m g R N T b u 9 v f G I m 7 N P G 9 B S 2 l u + i q J 8 Z x 7 w n y d g / o G Y s 9 A m H 9 q J Y F p o Y Q 4 8 N O L 6 6 Y X r l 9 b q 9 t r L W + V l 6 5 u H d H q 7 b 1 8 D w 9 e 5 5 R G 1 x y 5 h e Y i 2 j G o 0 b M e U 1 X g j R Z o U y d E V m t a q N U c v r 1 D v D O k N c I T N h 8 P R n 8 g r K A K m A O E 7 U M q s I x w V y / C e 8 z u Q t o E / p t b I q 9 o 9 K J P 4 W 0 E t 1 d b E b F 9 U + 9 K M 9 K s H k O Y s b o L Y Q 4 2 t 9 f 4 3 5 V F 4 B y v 9 P j W H z p 6 X S Y N w G 9 U 3 K d l l q P s u 9 a x l 0 o i 2 y 8 f r r J 0 9 M C y B 1 i b p t z f J Q a a 2 V w 5 F K F m t i 2 3 5 C / 3 T + 6 U G y q 6 X V G k R + 3 2 T x T H t g q a V y P O 8 d W 7 p e o M G 9 n G B r o n k 9 m 7 M 2 m a s T V p E R r h V l P N 2 U d p T c a d k w d J F d 8 F v G F n j 2 i u h E c 5 / K X j q H l 8 J x 1 f C 8 Z V w f C U c X w n / 1 i v B x T E s q j V z s 7 / 3 P N j t b + G c 9 R 1 V O s w P 8 q C 4 r T r l R m X M h i p 2 b P V + q L B 6 8 R N Q S w E C L Q A U A A I A C A A m b U t b R Q T y I K M A A A D 2 A A A A E g A A A A A A A A A A A A A A A A A A A A A A Q 2 9 u Z m l n L 1 B h Y 2 t h Z 2 U u e G 1 s U E s B A i 0 A F A A C A A g A J m 1 L W w / K 6 a u k A A A A 6 Q A A A B M A A A A A A A A A A A A A A A A A 7 w A A A F t D b 2 5 0 Z W 5 0 X 1 R 5 c G V z X S 5 4 b W x Q S w E C L Q A U A A I A C A A m b U t b K o k B k p Q D A A D T E A A A E w A A A A A A A A A A A A A A A A D g A Q A A R m 9 y b X V s Y X M v U 2 V j d G l v b j E u b V B L B Q Y A A A A A A w A D A M I A A A D 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M Q A A A A A A A I I 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Y W d l M D A x P C 9 J d G V t U G F 0 a D 4 8 L 0 l 0 Z W 1 M b 2 N h d G l v b j 4 8 U 3 R h Y m x l R W 5 0 c m l l c z 4 8 R W 5 0 c n k g V H l w Z T 0 i S X N Q c m l 2 Y X R l I i B W Y W x 1 Z T 0 i b D A i I C 8 + P E V u d H J 5 I F R 5 c G U 9 I l F 1 Z X J 5 S U Q i I F Z h b H V l P S J z M W Z m Y j d h O T A t O T l h O S 0 0 Z j A y L T h k M T I t Z T V j M 2 R h N D g 4 N z J 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Q Y W d l M D A x 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1 L T E w L T E x V D E x O j A 0 O j E 5 L j Y y M T I 4 O D N 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G F n Z T A w M S 9 B d X R v U m V t b 3 Z l Z E N v b H V t b n M x L n t D b 2 x 1 b W 4 x L D B 9 J n F 1 b 3 Q 7 X S w m c X V v d D t D b 2 x 1 b W 5 D b 3 V u d C Z x d W 9 0 O z o x L C Z x d W 9 0 O 0 t l e U N v b H V t b k 5 h b W V z J n F 1 b 3 Q 7 O l t d L C Z x d W 9 0 O 0 N v b H V t b k l k Z W 5 0 a X R p Z X M m c X V v d D s 6 W y Z x d W 9 0 O 1 N l Y 3 R p b 2 4 x L 1 B h Z 2 U w M D E v Q X V 0 b 1 J l b W 9 2 Z W R D b 2 x 1 b W 5 z M S 5 7 Q 2 9 s d W 1 u M S w w f S Z x d W 9 0 O 1 0 s J n F 1 b 3 Q 7 U m V s Y X R p b 2 5 z a G l w S W 5 m b y Z x d W 9 0 O z p b X X 0 i I C 8 + P C 9 T d G F i b G V F b n R y a W V z P j w v S X R l b T 4 8 S X R l b T 4 8 S X R l b U x v Y 2 F 0 a W 9 u P j x J d G V t V H l w Z T 5 G b 3 J t d W x h P C 9 J d G V t V H l w Z T 4 8 S X R l b V B h d G g + U 2 V j d G l v b j E v U G F n Z T A w M S 9 T b 3 V y Y 2 U 8 L 0 l 0 Z W 1 Q Y X R o P j w v S X R l b U x v Y 2 F 0 a W 9 u P j x T d G F i b G V F b n R y a W V z I C 8 + P C 9 J d G V t P j x J d G V t P j x J d G V t T G 9 j Y X R p b 2 4 + P E l 0 Z W 1 U e X B l P k Z v c m 1 1 b G E 8 L 0 l 0 Z W 1 U e X B l P j x J d G V t U G F 0 a D 5 T Z W N 0 a W 9 u M S 9 Q Y W d l M D A x L 1 B h Z 2 U x P C 9 J d G V t U G F 0 a D 4 8 L 0 l 0 Z W 1 M b 2 N h d G l v b j 4 8 U 3 R h Y m x l R W 5 0 c m l l c y A v P j w v S X R l b T 4 8 S X R l b T 4 8 S X R l b U x v Y 2 F 0 a W 9 u P j x J d G V t V H l w Z T 5 G b 3 J t d W x h P C 9 J d G V t V H l w Z T 4 8 S X R l b V B h d G g + U 2 V j d G l v b j E v U G F n Z T A w M S 9 D a G F u Z 2 V k J T I w V H l w Z T w v S X R l b V B h d G g + P C 9 J d G V t T G 9 j Y X R p b 2 4 + P F N 0 Y W J s Z U V u d H J p Z X M g L z 4 8 L 0 l 0 Z W 0 + P E l 0 Z W 0 + P E l 0 Z W 1 M b 2 N h d G l v b j 4 8 S X R l b V R 5 c G U + R m 9 y b X V s Y T w v S X R l b V R 5 c G U + P E l 0 Z W 1 Q Y X R o P l N l Y 3 R p b 2 4 x L 1 B h Z 2 U w M D I 8 L 0 l 0 Z W 1 Q Y X R o P j w v S X R l b U x v Y 2 F 0 a W 9 u P j x T d G F i b G V F b n R y a W V z P j x F b n R y e S B U e X B l P S J J c 1 B y a X Z h d G U i I F Z h b H V l P S J s M C I g L z 4 8 R W 5 0 c n k g V H l w Z T 0 i U X V l c n l J R C I g V m F s d W U 9 I n M 5 N j I 0 M j A 1 M C 0 3 N z c 1 L T Q 0 Y m M t Y j I 3 Z C 0 5 Y 2 I 3 M T d k M 2 E 4 M 2 U 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B h Z 2 U w M D I 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x M C 0 x M V Q x M T o w N D o y M S 4 4 O D k y N D Y 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B h Z 2 U w M D I v Q X V 0 b 1 J l b W 9 2 Z W R D b 2 x 1 b W 5 z M S 5 7 Q 2 9 s d W 1 u M S w w f S Z x d W 9 0 O 1 0 s J n F 1 b 3 Q 7 Q 2 9 s d W 1 u Q 2 9 1 b n Q m c X V v d D s 6 M S w m c X V v d D t L Z X l D b 2 x 1 b W 5 O Y W 1 l c y Z x d W 9 0 O z p b X S w m c X V v d D t D b 2 x 1 b W 5 J Z G V u d G l 0 a W V z J n F 1 b 3 Q 7 O l s m c X V v d D t T Z W N 0 a W 9 u M S 9 Q Y W d l M D A y L 0 F 1 d G 9 S Z W 1 v d m V k Q 2 9 s d W 1 u c z E u e 0 N v b H V t b j E s M H 0 m c X V v d D t d L C Z x d W 9 0 O 1 J l b G F 0 a W 9 u c 2 h p c E l u Z m 8 m c X V v d D s 6 W 1 1 9 I i A v P j w v U 3 R h Y m x l R W 5 0 c m l l c z 4 8 L 0 l 0 Z W 0 + P E l 0 Z W 0 + P E l 0 Z W 1 M b 2 N h d G l v b j 4 8 S X R l b V R 5 c G U + R m 9 y b X V s Y T w v S X R l b V R 5 c G U + P E l 0 Z W 1 Q Y X R o P l N l Y 3 R p b 2 4 x L 1 B h Z 2 U w M D I v U 2 9 1 c m N l P C 9 J d G V t U G F 0 a D 4 8 L 0 l 0 Z W 1 M b 2 N h d G l v b j 4 8 U 3 R h Y m x l R W 5 0 c m l l c y A v P j w v S X R l b T 4 8 S X R l b T 4 8 S X R l b U x v Y 2 F 0 a W 9 u P j x J d G V t V H l w Z T 5 G b 3 J t d W x h P C 9 J d G V t V H l w Z T 4 8 S X R l b V B h d G g + U 2 V j d G l v b j E v U G F n Z T A w M i 9 Q Y W d l M T w v S X R l b V B h d G g + P C 9 J d G V t T G 9 j Y X R p b 2 4 + P F N 0 Y W J s Z U V u d H J p Z X M g L z 4 8 L 0 l 0 Z W 0 + P E l 0 Z W 0 + P E l 0 Z W 1 M b 2 N h d G l v b j 4 8 S X R l b V R 5 c G U + R m 9 y b X V s Y T w v S X R l b V R 5 c G U + P E l 0 Z W 1 Q Y X R o P l N l Y 3 R p b 2 4 x L 1 B h Z 2 U w M D I v Q 2 h h b m d l Z C U y M F R 5 c G U 8 L 0 l 0 Z W 1 Q Y X R o P j w v S X R l b U x v Y 2 F 0 a W 9 u P j x T d G F i b G V F b n R y a W V z I C 8 + P C 9 J d G V t P j x J d G V t P j x J d G V t T G 9 j Y X R p b 2 4 + P E l 0 Z W 1 U e X B l P k Z v c m 1 1 b G E 8 L 0 l 0 Z W 1 U e X B l P j x J d G V t U G F 0 a D 5 T Z W N 0 a W 9 u M S 9 E Z X B 0 Q X Z l c m F n Z T w v S X R l b V B h d G g + P C 9 J d G V t T G 9 j Y X R p b 2 4 + P F N 0 Y W J s Z U V u d H J p Z X M + P E V u d H J 5 I F R 5 c G U 9 I k l z U H J p d m F 0 Z S I g V m F s d W U 9 I m w w I i A v P j x F b n R y e S B U e X B l P S J R d W V y e U l E I i B W Y W x 1 Z T 0 i c 2 I 2 N D U 2 Y j I w L W E 3 M m M t N D h j Y y 0 4 M j c 4 L W M z Z D V l N j V j Y j I w 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V w d E F 2 Z X J h Z 2 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E w L T E x V D E y O j I y O j A 0 L j I 5 N T A 5 N j F a I i A v P j x F b n R y e S B U e X B l P S J G a W x s Q 2 9 s d W 1 u V H l w Z X M i I F Z h b H V l P S J z Q m d V P S I g L z 4 8 R W 5 0 c n k g V H l w Z T 0 i R m l s b E N v b H V t b k 5 h b W V z I i B W Y W x 1 Z T 0 i c 1 s m c X V v d D t E Z X B h c n R t Z W 5 0 J n F 1 b 3 Q 7 L C Z x d W 9 0 O 0 R l c H R B d m c m c X V v d D t d I i A v P j x F b n R y e S B U e X B l P S J G a W x s U 3 R h d H V z I i B W Y W x 1 Z T 0 i c 0 N v b X B s Z X R l I i A v P j x F b n R y e S B U e X B l P S J G a W x s Q 2 9 1 b n Q i I F Z h b H V l P S J s N i I g L z 4 8 R W 5 0 c n k g V H l w Z T 0 i U m V s Y X R p b 2 5 z a G l w S W 5 m b 0 N v b n R h a W 5 l c i I g V m F s d W U 9 I n N 7 J n F 1 b 3 Q 7 Y 2 9 s d W 1 u Q 2 9 1 b n Q m c X V v d D s 6 M i w m c X V v d D t r Z X l D b 2 x 1 b W 5 O Y W 1 l c y Z x d W 9 0 O z p b X S w m c X V v d D t x d W V y e V J l b G F 0 a W 9 u c 2 h p c H M m c X V v d D s 6 W 1 0 s J n F 1 b 3 Q 7 Y 2 9 s d W 1 u S W R l b n R p d G l l c y Z x d W 9 0 O z p b J n F 1 b 3 Q 7 U 2 V j d G l v b j E v R G V w d E F 2 Z X J h Z 2 U v Q X V 0 b 1 J l b W 9 2 Z W R D b 2 x 1 b W 5 z M S 5 7 R G V w Y X J 0 b W V u d C w w f S Z x d W 9 0 O y w m c X V v d D t T Z W N 0 a W 9 u M S 9 E Z X B 0 Q X Z l c m F n Z S 9 B d X R v U m V t b 3 Z l Z E N v b H V t b n M x L n t E Z X B 0 Q X Z n L D F 9 J n F 1 b 3 Q 7 X S w m c X V v d D t D b 2 x 1 b W 5 D b 3 V u d C Z x d W 9 0 O z o y L C Z x d W 9 0 O 0 t l e U N v b H V t b k 5 h b W V z J n F 1 b 3 Q 7 O l t d L C Z x d W 9 0 O 0 N v b H V t b k l k Z W 5 0 a X R p Z X M m c X V v d D s 6 W y Z x d W 9 0 O 1 N l Y 3 R p b 2 4 x L 0 R l c H R B d m V y Y W d l L 0 F 1 d G 9 S Z W 1 v d m V k Q 2 9 s d W 1 u c z E u e 0 R l c G F y d G 1 l b n Q s M H 0 m c X V v d D s s J n F 1 b 3 Q 7 U 2 V j d G l v b j E v R G V w d E F 2 Z X J h Z 2 U v Q X V 0 b 1 J l b W 9 2 Z W R D b 2 x 1 b W 5 z M S 5 7 R G V w d E F 2 Z y w x f S Z x d W 9 0 O 1 0 s J n F 1 b 3 Q 7 U m V s Y X R p b 2 5 z a G l w S W 5 m b y Z x d W 9 0 O z p b X X 0 i I C 8 + P E V u d H J 5 I F R 5 c G U 9 I k x v Y W R l Z F R v Q W 5 h b H l z a X N T Z X J 2 a W N l c y I g V m F s d W U 9 I m w w I i A v P j w v U 3 R h Y m x l R W 5 0 c m l l c z 4 8 L 0 l 0 Z W 0 + P E l 0 Z W 0 + P E l 0 Z W 1 M b 2 N h d G l v b j 4 8 S X R l b V R 5 c G U + R m 9 y b X V s Y T w v S X R l b V R 5 c G U + P E l 0 Z W 1 Q Y X R o P l N l Y 3 R p b 2 4 x L 0 R l c H R B d m V y Y W d l L 1 N v d X J j Z T w v S X R l b V B h d G g + P C 9 J d G V t T G 9 j Y X R p b 2 4 + P F N 0 Y W J s Z U V u d H J p Z X M g L z 4 8 L 0 l 0 Z W 0 + P E l 0 Z W 0 + P E l 0 Z W 1 M b 2 N h d G l v b j 4 8 S X R l b V R 5 c G U + R m 9 y b X V s Y T w v S X R l b V R 5 c G U + P E l 0 Z W 1 Q Y X R o P l N l Y 3 R p b 2 4 x L 0 R l c H R B d m V y Y W d l L 1 N w b G l 0 J T I w Q 2 9 s d W 1 u J T I w Y n k l M j B E Z W x p b W l 0 Z X I 8 L 0 l 0 Z W 1 Q Y X R o P j w v S X R l b U x v Y 2 F 0 a W 9 u P j x T d G F i b G V F b n R y a W V z I C 8 + P C 9 J d G V t P j x J d G V t P j x J d G V t T G 9 j Y X R p b 2 4 + P E l 0 Z W 1 U e X B l P k Z v c m 1 1 b G E 8 L 0 l 0 Z W 1 U e X B l P j x J d G V t U G F 0 a D 5 T Z W N 0 a W 9 u M S 9 E Z X B 0 Q X Z l c m F n Z S 9 D a G F u Z 2 V k J T I w V H l w Z T w v S X R l b V B h d G g + P C 9 J d G V t T G 9 j Y X R p b 2 4 + P F N 0 Y W J s Z U V u d H J p Z X M g L z 4 8 L 0 l 0 Z W 0 + P E l 0 Z W 0 + P E l 0 Z W 1 M b 2 N h d G l v b j 4 8 S X R l b V R 5 c G U + R m 9 y b X V s Y T w v S X R l b V R 5 c G U + P E l 0 Z W 1 Q Y X R o P l N l Y 3 R p b 2 4 x L 0 R l c H R B d m V y Y W d l L 1 J l b m F t Z W Q l M j B D b 2 x 1 b W 5 z P C 9 J d G V t U G F 0 a D 4 8 L 0 l 0 Z W 1 M b 2 N h d G l v b j 4 8 U 3 R h Y m x l R W 5 0 c m l l c y A v P j w v S X R l b T 4 8 S X R l b T 4 8 S X R l b U x v Y 2 F 0 a W 9 u P j x J d G V t V H l w Z T 5 G b 3 J t d W x h P C 9 J d G V t V H l w Z T 4 8 S X R l b V B h d G g + U 2 V j d G l v b j E v R G V w d E F 2 Z X J h Z 2 U v U m V t b 3 Z l Z C U y M F R v c C U y M F J v d 3 M 8 L 0 l 0 Z W 1 Q Y X R o P j w v S X R l b U x v Y 2 F 0 a W 9 u P j x T d G F i b G V F b n R y a W V z I C 8 + P C 9 J d G V t P j x J d G V t P j x J d G V t T G 9 j Y X R p b 2 4 + P E l 0 Z W 1 U e X B l P k Z v c m 1 1 b G E 8 L 0 l 0 Z W 1 U e X B l P j x J d G V t U G F 0 a D 5 T Z W N 0 a W 9 u M S 9 E Z X B 0 Q X Z l c m F n Z S 9 J b n N l c n R l Z C U y M F l l Y X I 8 L 0 l 0 Z W 1 Q Y X R o P j w v S X R l b U x v Y 2 F 0 a W 9 u P j x T d G F i b G V F b n R y a W V z I C 8 + P C 9 J d G V t P j x J d G V t P j x J d G V t T G 9 j Y X R p b 2 4 + P E l 0 Z W 1 U e X B l P k Z v c m 1 1 b G E 8 L 0 l 0 Z W 1 U e X B l P j x J d G V t U G F 0 a D 5 T Z W N 0 a W 9 u M S 9 E Z X B 0 Q X Z l c m F n Z S 9 S Z W 5 h b W V k J T I w Q 2 9 s d W 1 u c z E 8 L 0 l 0 Z W 1 Q Y X R o P j w v S X R l b U x v Y 2 F 0 a W 9 u P j x T d G F i b G V F b n R y a W V z I C 8 + P C 9 J d G V t P j x J d G V t P j x J d G V t T G 9 j Y X R p b 2 4 + P E l 0 Z W 1 U e X B l P k Z v c m 1 1 b G E 8 L 0 l 0 Z W 1 U e X B l P j x J d G V t U G F 0 a D 5 T Z W N 0 a W 9 u M S 9 E Z X B 0 Q X Z l c m F n Z S 9 B Z G R l Z C U y M E N v b m R p d G l v b m F s J T I w Q 2 9 s d W 1 u P C 9 J d G V t U G F 0 a D 4 8 L 0 l 0 Z W 1 M b 2 N h d G l v b j 4 8 U 3 R h Y m x l R W 5 0 c m l l c y A v P j w v S X R l b T 4 8 S X R l b T 4 8 S X R l b U x v Y 2 F 0 a W 9 u P j x J d G V t V H l w Z T 5 G b 3 J t d W x h P C 9 J d G V t V H l w Z T 4 8 S X R l b V B h d G g + U 2 V j d G l v b j E v R 2 x v Y m F s V G V j a E R h d G F f P C 9 J d G V t U G F 0 a D 4 8 L 0 l 0 Z W 1 M b 2 N h d G l v b j 4 8 U 3 R h Y m x l R W 5 0 c m l l c z 4 8 R W 5 0 c n k g V H l w Z T 0 i S X N Q c m l 2 Y X R l I i B W Y W x 1 Z T 0 i b D A i I C 8 + P E V u d H J 5 I F R 5 c G U 9 I l F 1 Z X J 5 S U Q i I F Z h b H V l P S J z N j g 1 M j Y x Y W Q t Y j N m Z S 0 0 N z V j L W F l M z Q t Y m E 3 Z T Y y Z T c w N m F k 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b G 9 i Y W x U Z W N o R G F 0 Y V 8 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U t M T A t M T F U M T I 6 N D E 6 M T M u N j Y 0 O D A 3 N 1 o i I C 8 + P E V u d H J 5 I F R 5 c G U 9 I k Z p b G x D b 2 x 1 b W 5 U e X B l c y I g V m F s d W U 9 I n N C Z 1 l H Q m d r U k J R W U d B d 0 F G Q U E 9 P S I g L z 4 8 R W 5 0 c n k g V H l w Z T 0 i R m l s b E N v b H V t b k 5 h b W V z I i B W Y W x 1 Z T 0 i c 1 s m c X V v d D t F b X B J R C Z x d W 9 0 O y w m c X V v d D t G d W x s T m F t Z S Z x d W 9 0 O y w m c X V v d D t K b 2 J U a X R s Z S Z x d W 9 0 O y w m c X V v d D t E Z X B h c n R t Z W 5 0 J n F 1 b 3 Q 7 L C Z x d W 9 0 O 0 h p c m V E Y X R l J n F 1 b 3 Q 7 L C Z x d W 9 0 O 1 N h b G F y e S Z x d W 9 0 O y w m c X V v d D t Z Z W F y c 0 V 4 c G V y a W V u Y 2 U m c X V v d D s s J n F 1 b 3 Q 7 Q 2 9 1 b n R y e S Z x d W 9 0 O y w m c X V v d D t D a X R 5 J n F 1 b 3 Q 7 L C Z x d W 9 0 O 0 h p c m V Z Z W F y J n F 1 b 3 Q 7 L C Z x d W 9 0 O 0 V 4 c G V y a W V u Y 2 V H c m 9 1 c C Z x d W 9 0 O y w m c X V v d D t E Z X B 0 Q X Z n U 2 F s Y X J 5 J n F 1 b 3 Q 7 L C Z x d W 9 0 O 0 h p Z 2 h D b G F z c 0 Z s Y W c 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R 2 x v Y m F s V G V j a E R h d G F f L 0 F 1 d G 9 S Z W 1 v d m V k Q 2 9 s d W 1 u c z E u e 0 V t c E l E L D B 9 J n F 1 b 3 Q 7 L C Z x d W 9 0 O 1 N l Y 3 R p b 2 4 x L 0 d s b 2 J h b F R l Y 2 h E Y X R h X y 9 B d X R v U m V t b 3 Z l Z E N v b H V t b n M x L n t G d W x s T m F t Z S w x f S Z x d W 9 0 O y w m c X V v d D t T Z W N 0 a W 9 u M S 9 H b G 9 i Y W x U Z W N o R G F 0 Y V 8 v Q X V 0 b 1 J l b W 9 2 Z W R D b 2 x 1 b W 5 z M S 5 7 S m 9 i V G l 0 b G U s M n 0 m c X V v d D s s J n F 1 b 3 Q 7 U 2 V j d G l v b j E v R 2 x v Y m F s V G V j a E R h d G F f L 0 F 1 d G 9 S Z W 1 v d m V k Q 2 9 s d W 1 u c z E u e 0 R l c G F y d G 1 l b n Q s M 3 0 m c X V v d D s s J n F 1 b 3 Q 7 U 2 V j d G l v b j E v R 2 x v Y m F s V G V j a E R h d G F f L 0 F 1 d G 9 S Z W 1 v d m V k Q 2 9 s d W 1 u c z E u e 0 h p c m V E Y X R l L D R 9 J n F 1 b 3 Q 7 L C Z x d W 9 0 O 1 N l Y 3 R p b 2 4 x L 0 d s b 2 J h b F R l Y 2 h E Y X R h X y 9 B d X R v U m V t b 3 Z l Z E N v b H V t b n M x L n t T Y W x h c n k s N X 0 m c X V v d D s s J n F 1 b 3 Q 7 U 2 V j d G l v b j E v R 2 x v Y m F s V G V j a E R h d G F f L 0 F 1 d G 9 S Z W 1 v d m V k Q 2 9 s d W 1 u c z E u e 1 l l Y X J z R X h w Z X J p Z W 5 j Z S w 2 f S Z x d W 9 0 O y w m c X V v d D t T Z W N 0 a W 9 u M S 9 H b G 9 i Y W x U Z W N o R G F 0 Y V 8 v Q X V 0 b 1 J l b W 9 2 Z W R D b 2 x 1 b W 5 z M S 5 7 Q 2 9 1 b n R y e S w 3 f S Z x d W 9 0 O y w m c X V v d D t T Z W N 0 a W 9 u M S 9 H b G 9 i Y W x U Z W N o R G F 0 Y V 8 v Q X V 0 b 1 J l b W 9 2 Z W R D b 2 x 1 b W 5 z M S 5 7 Q 2 l 0 e S w 4 f S Z x d W 9 0 O y w m c X V v d D t T Z W N 0 a W 9 u M S 9 H b G 9 i Y W x U Z W N o R G F 0 Y V 8 v Q X V 0 b 1 J l b W 9 2 Z W R D b 2 x 1 b W 5 z M S 5 7 S G l y Z V l l Y X I s O X 0 m c X V v d D s s J n F 1 b 3 Q 7 U 2 V j d G l v b j E v R 2 x v Y m F s V G V j a E R h d G F f L 0 F 1 d G 9 S Z W 1 v d m V k Q 2 9 s d W 1 u c z E u e 0 V 4 c G V y a W V u Y 2 V H c m 9 1 c C w x M H 0 m c X V v d D s s J n F 1 b 3 Q 7 U 2 V j d G l v b j E v R 2 x v Y m F s V G V j a E R h d G F f L 0 F 1 d G 9 S Z W 1 v d m V k Q 2 9 s d W 1 u c z E u e 0 R l c H R B d m d T Y W x h c n k s M T F 9 J n F 1 b 3 Q 7 L C Z x d W 9 0 O 1 N l Y 3 R p b 2 4 x L 0 d s b 2 J h b F R l Y 2 h E Y X R h X y 9 B d X R v U m V t b 3 Z l Z E N v b H V t b n M x L n t I a W d o Q 2 x h c 3 N G b G F n L D E y f S Z x d W 9 0 O 1 0 s J n F 1 b 3 Q 7 Q 2 9 s d W 1 u Q 2 9 1 b n Q m c X V v d D s 6 M T M s J n F 1 b 3 Q 7 S 2 V 5 Q 2 9 s d W 1 u T m F t Z X M m c X V v d D s 6 W 1 0 s J n F 1 b 3 Q 7 Q 2 9 s d W 1 u S W R l b n R p d G l l c y Z x d W 9 0 O z p b J n F 1 b 3 Q 7 U 2 V j d G l v b j E v R 2 x v Y m F s V G V j a E R h d G F f L 0 F 1 d G 9 S Z W 1 v d m V k Q 2 9 s d W 1 u c z E u e 0 V t c E l E L D B 9 J n F 1 b 3 Q 7 L C Z x d W 9 0 O 1 N l Y 3 R p b 2 4 x L 0 d s b 2 J h b F R l Y 2 h E Y X R h X y 9 B d X R v U m V t b 3 Z l Z E N v b H V t b n M x L n t G d W x s T m F t Z S w x f S Z x d W 9 0 O y w m c X V v d D t T Z W N 0 a W 9 u M S 9 H b G 9 i Y W x U Z W N o R G F 0 Y V 8 v Q X V 0 b 1 J l b W 9 2 Z W R D b 2 x 1 b W 5 z M S 5 7 S m 9 i V G l 0 b G U s M n 0 m c X V v d D s s J n F 1 b 3 Q 7 U 2 V j d G l v b j E v R 2 x v Y m F s V G V j a E R h d G F f L 0 F 1 d G 9 S Z W 1 v d m V k Q 2 9 s d W 1 u c z E u e 0 R l c G F y d G 1 l b n Q s M 3 0 m c X V v d D s s J n F 1 b 3 Q 7 U 2 V j d G l v b j E v R 2 x v Y m F s V G V j a E R h d G F f L 0 F 1 d G 9 S Z W 1 v d m V k Q 2 9 s d W 1 u c z E u e 0 h p c m V E Y X R l L D R 9 J n F 1 b 3 Q 7 L C Z x d W 9 0 O 1 N l Y 3 R p b 2 4 x L 0 d s b 2 J h b F R l Y 2 h E Y X R h X y 9 B d X R v U m V t b 3 Z l Z E N v b H V t b n M x L n t T Y W x h c n k s N X 0 m c X V v d D s s J n F 1 b 3 Q 7 U 2 V j d G l v b j E v R 2 x v Y m F s V G V j a E R h d G F f L 0 F 1 d G 9 S Z W 1 v d m V k Q 2 9 s d W 1 u c z E u e 1 l l Y X J z R X h w Z X J p Z W 5 j Z S w 2 f S Z x d W 9 0 O y w m c X V v d D t T Z W N 0 a W 9 u M S 9 H b G 9 i Y W x U Z W N o R G F 0 Y V 8 v Q X V 0 b 1 J l b W 9 2 Z W R D b 2 x 1 b W 5 z M S 5 7 Q 2 9 1 b n R y e S w 3 f S Z x d W 9 0 O y w m c X V v d D t T Z W N 0 a W 9 u M S 9 H b G 9 i Y W x U Z W N o R G F 0 Y V 8 v Q X V 0 b 1 J l b W 9 2 Z W R D b 2 x 1 b W 5 z M S 5 7 Q 2 l 0 e S w 4 f S Z x d W 9 0 O y w m c X V v d D t T Z W N 0 a W 9 u M S 9 H b G 9 i Y W x U Z W N o R G F 0 Y V 8 v Q X V 0 b 1 J l b W 9 2 Z W R D b 2 x 1 b W 5 z M S 5 7 S G l y Z V l l Y X I s O X 0 m c X V v d D s s J n F 1 b 3 Q 7 U 2 V j d G l v b j E v R 2 x v Y m F s V G V j a E R h d G F f L 0 F 1 d G 9 S Z W 1 v d m V k Q 2 9 s d W 1 u c z E u e 0 V 4 c G V y a W V u Y 2 V H c m 9 1 c C w x M H 0 m c X V v d D s s J n F 1 b 3 Q 7 U 2 V j d G l v b j E v R 2 x v Y m F s V G V j a E R h d G F f L 0 F 1 d G 9 S Z W 1 v d m V k Q 2 9 s d W 1 u c z E u e 0 R l c H R B d m d T Y W x h c n k s M T F 9 J n F 1 b 3 Q 7 L C Z x d W 9 0 O 1 N l Y 3 R p b 2 4 x L 0 d s b 2 J h b F R l Y 2 h E Y X R h X y 9 B d X R v U m V t b 3 Z l Z E N v b H V t b n M x L n t I a W d o Q 2 x h c 3 N G b G F n L D E y f S Z x d W 9 0 O 1 0 s J n F 1 b 3 Q 7 U m V s Y X R p b 2 5 z a G l w S W 5 m b y Z x d W 9 0 O z p b X X 0 i I C 8 + P C 9 T d G F i b G V F b n R y a W V z P j w v S X R l b T 4 8 S X R l b T 4 8 S X R l b U x v Y 2 F 0 a W 9 u P j x J d G V t V H l w Z T 5 G b 3 J t d W x h P C 9 J d G V t V H l w Z T 4 8 S X R l b V B h d G g + U 2 V j d G l v b j E v R 2 x v Y m F s V G V j a E R h d G F f L 1 N v d X J j Z T w v S X R l b V B h d G g + P C 9 J d G V t T G 9 j Y X R p b 2 4 + P F N 0 Y W J s Z U V u d H J p Z X M g L z 4 8 L 0 l 0 Z W 0 + P E l 0 Z W 0 + P E l 0 Z W 1 M b 2 N h d G l v b j 4 8 S X R l b V R 5 c G U + R m 9 y b X V s Y T w v S X R l b V R 5 c G U + P E l 0 Z W 1 Q Y X R o P l N l Y 3 R p b 2 4 x L 0 d s b 2 J h b F R l Y 2 h E Y X R h X y 9 T c G x p d C U y M E N v b H V t b i U y M G J 5 J T I w R G V s a W 1 p d G V y P C 9 J d G V t U G F 0 a D 4 8 L 0 l 0 Z W 1 M b 2 N h d G l v b j 4 8 U 3 R h Y m x l R W 5 0 c m l l c y A v P j w v S X R l b T 4 8 S X R l b T 4 8 S X R l b U x v Y 2 F 0 a W 9 u P j x J d G V t V H l w Z T 5 G b 3 J t d W x h P C 9 J d G V t V H l w Z T 4 8 S X R l b V B h d G g + U 2 V j d G l v b j E v R 2 x v Y m F s V G V j a E R h d G F f L 0 N o Y W 5 n Z W Q l M j B U e X B l P C 9 J d G V t U G F 0 a D 4 8 L 0 l 0 Z W 1 M b 2 N h d G l v b j 4 8 U 3 R h Y m x l R W 5 0 c m l l c y A v P j w v S X R l b T 4 8 S X R l b T 4 8 S X R l b U x v Y 2 F 0 a W 9 u P j x J d G V t V H l w Z T 5 G b 3 J t d W x h P C 9 J d G V t V H l w Z T 4 8 S X R l b V B h d G g + U 2 V j d G l v b j E v R 2 x v Y m F s V G V j a E R h d G F f L 1 J l b m F t Z W Q l M j B D b 2 x 1 b W 5 z P C 9 J d G V t U G F 0 a D 4 8 L 0 l 0 Z W 1 M b 2 N h d G l v b j 4 8 U 3 R h Y m x l R W 5 0 c m l l c y A v P j w v S X R l b T 4 8 S X R l b T 4 8 S X R l b U x v Y 2 F 0 a W 9 u P j x J d G V t V H l w Z T 5 G b 3 J t d W x h P C 9 J d G V t V H l w Z T 4 8 S X R l b V B h d G g + U 2 V j d G l v b j E v R 2 x v Y m F s V G V j a E R h d G F f L 1 J l b W 9 2 Z W Q l M j B U b 3 A l M j B S b 3 d z P C 9 J d G V t U G F 0 a D 4 8 L 0 l 0 Z W 1 M b 2 N h d G l v b j 4 8 U 3 R h Y m x l R W 5 0 c m l l c y A v P j w v S X R l b T 4 8 S X R l b T 4 8 S X R l b U x v Y 2 F 0 a W 9 u P j x J d G V t V H l w Z T 5 G b 3 J t d W x h P C 9 J d G V t V H l w Z T 4 8 S X R l b V B h d G g + U 2 V j d G l v b j E v R 2 x v Y m F s V G V j a E R h d G F f L 0 l u c 2 V y d G V k J T I w W W V h c j w v S X R l b V B h d G g + P C 9 J d G V t T G 9 j Y X R p b 2 4 + P F N 0 Y W J s Z U V u d H J p Z X M g L z 4 8 L 0 l 0 Z W 0 + P E l 0 Z W 0 + P E l 0 Z W 1 M b 2 N h d G l v b j 4 8 S X R l b V R 5 c G U + R m 9 y b X V s Y T w v S X R l b V R 5 c G U + P E l 0 Z W 1 Q Y X R o P l N l Y 3 R p b 2 4 x L 0 d s b 2 J h b F R l Y 2 h E Y X R h X y 9 S Z W 5 h b W V k J T I w Q 2 9 s d W 1 u c z E 8 L 0 l 0 Z W 1 Q Y X R o P j w v S X R l b U x v Y 2 F 0 a W 9 u P j x T d G F i b G V F b n R y a W V z I C 8 + P C 9 J d G V t P j x J d G V t P j x J d G V t T G 9 j Y X R p b 2 4 + P E l 0 Z W 1 U e X B l P k Z v c m 1 1 b G E 8 L 0 l 0 Z W 1 U e X B l P j x J d G V t U G F 0 a D 5 T Z W N 0 a W 9 u M S 9 H b G 9 i Y W x U Z W N o R G F 0 Y V 8 v Q W R k Z W Q l M j B D b 2 5 k a X R p b 2 5 h b C U y M E N v b H V t b j w v S X R l b V B h d G g + P C 9 J d G V t T G 9 j Y X R p b 2 4 + P F N 0 Y W J s Z U V u d H J p Z X M g L z 4 8 L 0 l 0 Z W 0 + P E l 0 Z W 0 + P E l 0 Z W 1 M b 2 N h d G l v b j 4 8 S X R l b V R 5 c G U + R m 9 y b X V s Y T w v S X R l b V R 5 c G U + P E l 0 Z W 1 Q Y X R o P l N l Y 3 R p b 2 4 x L 0 R l c H R B d m V y Y W d l L 0 d y b 3 V w Z W Q l M j B S b 3 d z P C 9 J d G V t U G F 0 a D 4 8 L 0 l 0 Z W 1 M b 2 N h d G l v b j 4 8 U 3 R h Y m x l R W 5 0 c m l l c y A v P j w v S X R l b T 4 8 S X R l b T 4 8 S X R l b U x v Y 2 F 0 a W 9 u P j x J d G V t V H l w Z T 5 G b 3 J t d W x h P C 9 J d G V t V H l w Z T 4 8 S X R l b V B h d G g + U 2 V j d G l v b j E v R 2 x v Y m F s V G V j a E R h d G F f L 0 1 l c m d l Z C U y M F F 1 Z X J p Z X M 8 L 0 l 0 Z W 1 Q Y X R o P j w v S X R l b U x v Y 2 F 0 a W 9 u P j x T d G F i b G V F b n R y a W V z I C 8 + P C 9 J d G V t P j x J d G V t P j x J d G V t T G 9 j Y X R p b 2 4 + P E l 0 Z W 1 U e X B l P k Z v c m 1 1 b G E 8 L 0 l 0 Z W 1 U e X B l P j x J d G V t U G F 0 a D 5 T Z W N 0 a W 9 u M S 9 H b G 9 i Y W x U Z W N o R G F 0 Y V 8 v R X h w Y W 5 k Z W Q l M j B E Z X B 0 Q X Z l c m F n Z T w v S X R l b V B h d G g + P C 9 J d G V t T G 9 j Y X R p b 2 4 + P F N 0 Y W J s Z U V u d H J p Z X M g L z 4 8 L 0 l 0 Z W 0 + P E l 0 Z W 0 + P E l 0 Z W 1 M b 2 N h d G l v b j 4 8 S X R l b V R 5 c G U + R m 9 y b X V s Y T w v S X R l b V R 5 c G U + P E l 0 Z W 1 Q Y X R o P l N l Y 3 R p b 2 4 x L 0 d s b 2 J h b F R l Y 2 h E Y X R h X y 9 S Z W 5 h b W V k J T I w Q 2 9 s d W 1 u c z I 8 L 0 l 0 Z W 1 Q Y X R o P j w v S X R l b U x v Y 2 F 0 a W 9 u P j x T d G F i b G V F b n R y a W V z I C 8 + P C 9 J d G V t P j x J d G V t P j x J d G V t T G 9 j Y X R p b 2 4 + P E l 0 Z W 1 U e X B l P k Z v c m 1 1 b G E 8 L 0 l 0 Z W 1 U e X B l P j x J d G V t U G F 0 a D 5 T Z W N 0 a W 9 u M S 9 H b G 9 i Y W x U Z W N o R G F 0 Y V 8 v Q W R k Z W Q l M j B D b 2 5 k a X R p b 2 5 h b C U y M E N v b H V t b j E 8 L 0 l 0 Z W 1 Q Y X R o P j w v S X R l b U x v Y 2 F 0 a W 9 u P j x T d G F i b G V F b n R y a W V z I C 8 + P C 9 J d G V t P j x J d G V t P j x J d G V t T G 9 j Y X R p b 2 4 + P E l 0 Z W 1 U e X B l P k Z v c m 1 1 b G E 8 L 0 l 0 Z W 1 U e X B l P j x J d G V t U G F 0 a D 5 T Z W N 0 a W 9 u M S 9 H b G 9 i Y W x U Z W N o R G F 0 Y V 8 v U m V u Y W 1 l Z C U y M E N v b H V t b n M z P C 9 J d G V t U G F 0 a D 4 8 L 0 l 0 Z W 1 M b 2 N h d G l v b j 4 8 U 3 R h Y m x l R W 5 0 c m l l c y A v P j w v S X R l b T 4 8 L 0 l 0 Z W 1 z P j w v T G 9 j Y W x Q Y W N r Y W d l T W V 0 Y W R h d G F G a W x l P h Y A A A B Q S w U G A A A A A A A A A A A A A A A A A A A A A A A A J g E A A A E A A A D Q j J 3 f A R X R E Y x 6 A M B P w p f r A Q A A A E t o 8 1 a S o X t N o + i N 2 z M t s g I A A A A A A g A A A A A A E G Y A A A A B A A A g A A A A q u 2 J 8 B c e + 0 L y L T g 0 T f c 7 Y 7 Y y f b S z 1 0 b x E 3 Q u c x a 1 y + c A A A A A D o A A A A A C A A A g A A A A u F Q 2 B 7 Q f 1 m Z X 6 Z p K A / B 3 w 3 n Z j A C G o A p k / y / 9 L G 6 x L Y p Q A A A A K 5 y f r j 0 x r D t / U p o I O Y j p P K o i 6 T h 4 G n K U R c h 4 4 y G m A o F w x n V T 2 j o 5 Z F h V W P 3 y r b Q S U s F o C r l E o N H 5 x 3 i I e u 7 a O c G 2 b B v o q D i D o j W G V k W R + r F A A A A A M e u b T W n 7 d / Q N c D R q c T B N 8 3 D L M B N f r a i Y x v K h W v K 8 l n V j m C L T / W / A G a z q q V + j q w E h d K q K 8 p u T R A S g G Y D M 4 w y U u g = = < / D a t a M a s h u p > 
</file>

<file path=customXml/itemProps1.xml><?xml version="1.0" encoding="utf-8"?>
<ds:datastoreItem xmlns:ds="http://schemas.openxmlformats.org/officeDocument/2006/customXml" ds:itemID="{1174CC84-B023-45AC-8B2E-0807A30090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Page001</vt:lpstr>
      <vt:lpstr>Page002</vt:lpstr>
      <vt:lpstr>GlobalTech_Data</vt:lpstr>
      <vt:lpstr>DeptAverage</vt:lpstr>
      <vt:lpstr>PivotTable Analysis</vt:lpstr>
      <vt:lpstr>Charts</vt:lpstr>
      <vt:lpstr>Dashboard</vt:lpstr>
      <vt:lpstr>Project Notes</vt:lpstr>
      <vt:lpstr>GlobalTech</vt:lpstr>
      <vt:lpstr>GlobalTechData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Noch Inc</dc:creator>
  <cp:lastModifiedBy>Noch Inc</cp:lastModifiedBy>
  <dcterms:created xsi:type="dcterms:W3CDTF">2025-10-11T10:49:55Z</dcterms:created>
  <dcterms:modified xsi:type="dcterms:W3CDTF">2025-10-20T10:01:31Z</dcterms:modified>
</cp:coreProperties>
</file>