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96" yWindow="120" windowWidth="13380" windowHeight="3984" activeTab="1"/>
  </bookViews>
  <sheets>
    <sheet name="Initial Characteristic Analysis" sheetId="1" r:id="rId1"/>
    <sheet name="Scorecard Development" sheetId="2" r:id="rId2"/>
  </sheets>
  <calcPr calcId="145621"/>
</workbook>
</file>

<file path=xl/calcChain.xml><?xml version="1.0" encoding="utf-8"?>
<calcChain xmlns="http://schemas.openxmlformats.org/spreadsheetml/2006/main">
  <c r="D2" i="2" l="1"/>
  <c r="H2" i="2"/>
  <c r="D3" i="2"/>
  <c r="H3" i="2"/>
  <c r="D4" i="2"/>
  <c r="H4" i="2"/>
  <c r="D5" i="2"/>
  <c r="D8" i="2" s="1"/>
  <c r="H5" i="2"/>
  <c r="D6" i="2"/>
  <c r="F6" i="2" s="1"/>
  <c r="H6" i="2"/>
  <c r="D7" i="2"/>
  <c r="H7" i="2"/>
  <c r="B8" i="2"/>
  <c r="E5" i="2" s="1"/>
  <c r="C8" i="2"/>
  <c r="G3" i="2" s="1"/>
  <c r="H8" i="2"/>
  <c r="K7" i="2"/>
  <c r="J7" i="2"/>
  <c r="J6" i="2"/>
  <c r="K6" i="2" s="1"/>
  <c r="J5" i="2"/>
  <c r="K5" i="2" s="1"/>
  <c r="J4" i="2"/>
  <c r="K4" i="2" s="1"/>
  <c r="J3" i="2"/>
  <c r="K3" i="2" s="1"/>
  <c r="J2" i="2"/>
  <c r="K2" i="2" s="1"/>
  <c r="F7" i="2" l="1"/>
  <c r="F4" i="2"/>
  <c r="F2" i="2"/>
  <c r="F3" i="2"/>
  <c r="E3" i="2"/>
  <c r="E6" i="2"/>
  <c r="G4" i="2"/>
  <c r="G6" i="2"/>
  <c r="G7" i="2"/>
  <c r="E4" i="2"/>
  <c r="E7" i="2"/>
  <c r="G5" i="2"/>
  <c r="F5" i="2"/>
  <c r="E2" i="2"/>
  <c r="E8" i="2" s="1"/>
  <c r="G2" i="2"/>
  <c r="I3" i="2"/>
  <c r="N3" i="2" s="1"/>
  <c r="I7" i="2"/>
  <c r="N7" i="2" s="1"/>
  <c r="I3" i="1"/>
  <c r="I4" i="1"/>
  <c r="I5" i="1"/>
  <c r="I6" i="1"/>
  <c r="I7" i="1"/>
  <c r="I2" i="1"/>
  <c r="G8" i="2" l="1"/>
  <c r="F8" i="2"/>
  <c r="I5" i="2"/>
  <c r="N5" i="2" s="1"/>
  <c r="I4" i="2"/>
  <c r="N4" i="2" s="1"/>
  <c r="I6" i="2"/>
  <c r="N6" i="2" s="1"/>
  <c r="I2" i="2"/>
  <c r="N2" i="2" s="1"/>
  <c r="H3" i="1"/>
  <c r="H4" i="1"/>
  <c r="H5" i="1"/>
  <c r="H6" i="1"/>
  <c r="H7" i="1"/>
  <c r="H2" i="1"/>
  <c r="H8" i="1" s="1"/>
  <c r="G2" i="1"/>
  <c r="E3" i="1"/>
  <c r="E4" i="1"/>
  <c r="C8" i="1"/>
  <c r="G3" i="1" s="1"/>
  <c r="D3" i="1"/>
  <c r="D8" i="1" s="1"/>
  <c r="F2" i="1" s="1"/>
  <c r="D4" i="1"/>
  <c r="F4" i="1" s="1"/>
  <c r="D5" i="1"/>
  <c r="F5" i="1" s="1"/>
  <c r="D6" i="1"/>
  <c r="F6" i="1" s="1"/>
  <c r="D7" i="1"/>
  <c r="D2" i="1"/>
  <c r="B8" i="1"/>
  <c r="E5" i="1" s="1"/>
  <c r="F7" i="1" l="1"/>
  <c r="G7" i="1"/>
  <c r="E2" i="1"/>
  <c r="G5" i="1"/>
  <c r="F3" i="1"/>
  <c r="G6" i="1"/>
  <c r="E7" i="1"/>
  <c r="E6" i="1"/>
  <c r="G4" i="1"/>
  <c r="G8" i="1" l="1"/>
  <c r="F8" i="1"/>
  <c r="E8" i="1"/>
</calcChain>
</file>

<file path=xl/sharedStrings.xml><?xml version="1.0" encoding="utf-8"?>
<sst xmlns="http://schemas.openxmlformats.org/spreadsheetml/2006/main" count="35" uniqueCount="20">
  <si>
    <t>Age</t>
  </si>
  <si>
    <t>Sum</t>
  </si>
  <si>
    <t>Count</t>
  </si>
  <si>
    <t>Bads</t>
  </si>
  <si>
    <t>Goods</t>
  </si>
  <si>
    <t>Total distribution</t>
  </si>
  <si>
    <t>Distribution goods</t>
  </si>
  <si>
    <t>Distribution bads</t>
  </si>
  <si>
    <t>Bad Rate</t>
  </si>
  <si>
    <t>WOE</t>
  </si>
  <si>
    <t>23-26</t>
  </si>
  <si>
    <t>27-29</t>
  </si>
  <si>
    <t>30-35</t>
  </si>
  <si>
    <t>36-44</t>
  </si>
  <si>
    <t>44-</t>
  </si>
  <si>
    <t>Factor</t>
  </si>
  <si>
    <t>Offset</t>
  </si>
  <si>
    <t>Scorecard point</t>
  </si>
  <si>
    <t>Regression coefficient</t>
  </si>
  <si>
    <t>Intercept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</si>
</sst>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 vertical="center" wrapText="1"/>
    </xf>
    <xf numFmtId="9" fontId="0" fillId="0" borderId="0" xfId="1" applyFont="1"/>
    <xf numFmtId="0" fontId="2" fillId="0" borderId="0" xfId="0" applyFont="1" applyAlignment="1">
      <alignment horizontal="center" vertical="center" wrapText="1"/>
    </xf>
    <xf numFmtId="0" fontId="2" fillId="0" borderId="0" xfId="0" applyFont="1"/>
    <xf numFmtId="9" fontId="2" fillId="0" borderId="0" xfId="1" applyFont="1"/>
    <xf numFmtId="2" fontId="0" fillId="0" borderId="0" xfId="0" applyNumberFormat="1"/>
    <xf numFmtId="0" fontId="0" fillId="0" borderId="0" xfId="0" applyAlignment="1">
      <alignment horizontal="left"/>
    </xf>
    <xf numFmtId="16" fontId="0" fillId="0" borderId="0" xfId="0" applyNumberFormat="1"/>
  </cellXfs>
  <cellStyles count="2">
    <cellStyle name="Normál" xfId="0" builtinId="0"/>
    <cellStyle name="Százalék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workbookViewId="0">
      <selection activeCell="J1" sqref="J1:N1048576"/>
    </sheetView>
  </sheetViews>
  <sheetFormatPr defaultRowHeight="14.4" x14ac:dyDescent="0.3"/>
  <cols>
    <col min="1" max="14" width="14.44140625" customWidth="1"/>
  </cols>
  <sheetData>
    <row r="1" spans="1:14" s="1" customFormat="1" ht="26.4" customHeight="1" x14ac:dyDescent="0.3">
      <c r="A1" s="3" t="s">
        <v>0</v>
      </c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/>
      <c r="K1" s="3"/>
      <c r="L1" s="3"/>
      <c r="M1" s="3"/>
      <c r="N1" s="3"/>
    </row>
    <row r="2" spans="1:14" x14ac:dyDescent="0.3">
      <c r="A2" s="7">
        <v>-22</v>
      </c>
      <c r="B2">
        <v>29</v>
      </c>
      <c r="C2">
        <v>4</v>
      </c>
      <c r="D2">
        <f>B2-C2</f>
        <v>25</v>
      </c>
      <c r="E2" s="2">
        <f>B2/$B$8</f>
        <v>3.0176899063475548E-2</v>
      </c>
      <c r="F2" s="2">
        <f>D2/$D$8</f>
        <v>2.9515938606847699E-2</v>
      </c>
      <c r="G2" s="2">
        <f>C2/$C$8</f>
        <v>3.5087719298245612E-2</v>
      </c>
      <c r="H2" s="2">
        <f>C2/B2</f>
        <v>0.13793103448275862</v>
      </c>
      <c r="I2" s="6">
        <f>10*LN(F2/G2)</f>
        <v>-1.7292078250924874</v>
      </c>
    </row>
    <row r="3" spans="1:14" x14ac:dyDescent="0.3">
      <c r="A3" t="s">
        <v>10</v>
      </c>
      <c r="B3">
        <v>202</v>
      </c>
      <c r="C3">
        <v>28</v>
      </c>
      <c r="D3">
        <f t="shared" ref="D3:D7" si="0">B3-C3</f>
        <v>174</v>
      </c>
      <c r="E3" s="2">
        <f t="shared" ref="E3:E7" si="1">B3/$B$8</f>
        <v>0.21019771071800208</v>
      </c>
      <c r="F3" s="2">
        <f t="shared" ref="F3:F7" si="2">D3/$D$8</f>
        <v>0.20543093270365997</v>
      </c>
      <c r="G3" s="2">
        <f t="shared" ref="G3:G7" si="3">C3/$C$8</f>
        <v>0.24561403508771928</v>
      </c>
      <c r="H3" s="2">
        <f t="shared" ref="H3:H7" si="4">C3/B3</f>
        <v>0.13861386138613863</v>
      </c>
      <c r="I3" s="6">
        <f t="shared" ref="I3:I7" si="5">10*LN(F3/G3)</f>
        <v>-1.7865145721823381</v>
      </c>
    </row>
    <row r="4" spans="1:14" x14ac:dyDescent="0.3">
      <c r="A4" t="s">
        <v>11</v>
      </c>
      <c r="B4">
        <v>126</v>
      </c>
      <c r="C4">
        <v>17</v>
      </c>
      <c r="D4">
        <f t="shared" si="0"/>
        <v>109</v>
      </c>
      <c r="E4" s="2">
        <f t="shared" si="1"/>
        <v>0.13111342351716962</v>
      </c>
      <c r="F4" s="2">
        <f t="shared" si="2"/>
        <v>0.12868949232585597</v>
      </c>
      <c r="G4" s="2">
        <f t="shared" si="3"/>
        <v>0.14912280701754385</v>
      </c>
      <c r="H4" s="2">
        <f t="shared" si="4"/>
        <v>0.13492063492063491</v>
      </c>
      <c r="I4" s="6">
        <f t="shared" si="5"/>
        <v>-1.4736770808463122</v>
      </c>
    </row>
    <row r="5" spans="1:14" x14ac:dyDescent="0.3">
      <c r="A5" t="s">
        <v>12</v>
      </c>
      <c r="B5">
        <v>207</v>
      </c>
      <c r="C5">
        <v>24</v>
      </c>
      <c r="D5">
        <f t="shared" si="0"/>
        <v>183</v>
      </c>
      <c r="E5" s="2">
        <f t="shared" si="1"/>
        <v>0.21540062434963581</v>
      </c>
      <c r="F5" s="2">
        <f t="shared" si="2"/>
        <v>0.21605667060212513</v>
      </c>
      <c r="G5" s="2">
        <f t="shared" si="3"/>
        <v>0.21052631578947367</v>
      </c>
      <c r="H5" s="2">
        <f t="shared" si="4"/>
        <v>0.11594202898550725</v>
      </c>
      <c r="I5" s="6">
        <f t="shared" si="5"/>
        <v>0.25930076235916416</v>
      </c>
    </row>
    <row r="6" spans="1:14" x14ac:dyDescent="0.3">
      <c r="A6" t="s">
        <v>13</v>
      </c>
      <c r="B6">
        <v>204</v>
      </c>
      <c r="C6">
        <v>23</v>
      </c>
      <c r="D6">
        <f t="shared" si="0"/>
        <v>181</v>
      </c>
      <c r="E6" s="2">
        <f t="shared" si="1"/>
        <v>0.21227887617065558</v>
      </c>
      <c r="F6" s="2">
        <f t="shared" si="2"/>
        <v>0.21369539551357733</v>
      </c>
      <c r="G6" s="2">
        <f t="shared" si="3"/>
        <v>0.20175438596491227</v>
      </c>
      <c r="H6" s="2">
        <f t="shared" si="4"/>
        <v>0.11274509803921569</v>
      </c>
      <c r="I6" s="6">
        <f t="shared" si="5"/>
        <v>0.57500569079117181</v>
      </c>
    </row>
    <row r="7" spans="1:14" x14ac:dyDescent="0.3">
      <c r="A7" t="s">
        <v>14</v>
      </c>
      <c r="B7">
        <v>193</v>
      </c>
      <c r="C7">
        <v>18</v>
      </c>
      <c r="D7">
        <f t="shared" si="0"/>
        <v>175</v>
      </c>
      <c r="E7" s="2">
        <f t="shared" si="1"/>
        <v>0.2008324661810614</v>
      </c>
      <c r="F7" s="2">
        <f t="shared" si="2"/>
        <v>0.20661157024793389</v>
      </c>
      <c r="G7" s="2">
        <f t="shared" si="3"/>
        <v>0.15789473684210525</v>
      </c>
      <c r="H7" s="2">
        <f t="shared" si="4"/>
        <v>9.3264248704663211E-2</v>
      </c>
      <c r="I7" s="6">
        <f t="shared" si="5"/>
        <v>2.6891196976979042</v>
      </c>
    </row>
    <row r="8" spans="1:14" x14ac:dyDescent="0.3">
      <c r="A8" s="4" t="s">
        <v>1</v>
      </c>
      <c r="B8" s="4">
        <f>SUM(B2:B7)</f>
        <v>961</v>
      </c>
      <c r="C8" s="4">
        <f t="shared" ref="C8:G8" si="6">SUM(C2:C7)</f>
        <v>114</v>
      </c>
      <c r="D8" s="4">
        <f t="shared" si="6"/>
        <v>847</v>
      </c>
      <c r="E8" s="5">
        <f t="shared" si="6"/>
        <v>1</v>
      </c>
      <c r="F8" s="5">
        <f t="shared" si="6"/>
        <v>0.99999999999999989</v>
      </c>
      <c r="G8" s="5">
        <f t="shared" si="6"/>
        <v>1</v>
      </c>
      <c r="H8" s="5">
        <f>AVERAGE(H2:H7)</f>
        <v>0.12223615108648639</v>
      </c>
    </row>
    <row r="15" spans="1:14" x14ac:dyDescent="0.3">
      <c r="G15" s="8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"/>
  <sheetViews>
    <sheetView tabSelected="1" workbookViewId="0">
      <selection activeCell="K5" sqref="K5"/>
    </sheetView>
  </sheetViews>
  <sheetFormatPr defaultRowHeight="14.4" x14ac:dyDescent="0.3"/>
  <cols>
    <col min="1" max="1" width="14.44140625" customWidth="1"/>
    <col min="2" max="8" width="14.44140625" hidden="1" customWidth="1"/>
    <col min="9" max="14" width="14.44140625" customWidth="1"/>
  </cols>
  <sheetData>
    <row r="1" spans="1:14" ht="26.4" customHeight="1" x14ac:dyDescent="0.3">
      <c r="A1" s="3" t="s">
        <v>0</v>
      </c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15</v>
      </c>
      <c r="K1" s="3" t="s">
        <v>16</v>
      </c>
      <c r="L1" s="3" t="s">
        <v>18</v>
      </c>
      <c r="M1" s="3" t="s">
        <v>19</v>
      </c>
      <c r="N1" s="3" t="s">
        <v>17</v>
      </c>
    </row>
    <row r="2" spans="1:14" x14ac:dyDescent="0.3">
      <c r="A2" s="7">
        <v>-22</v>
      </c>
      <c r="B2">
        <v>29</v>
      </c>
      <c r="C2">
        <v>4</v>
      </c>
      <c r="D2">
        <f>B2-C2</f>
        <v>25</v>
      </c>
      <c r="E2" s="2">
        <f>B2/$B$8</f>
        <v>3.0176899063475548E-2</v>
      </c>
      <c r="F2" s="2">
        <f>D2/$D$8</f>
        <v>2.9515938606847699E-2</v>
      </c>
      <c r="G2" s="2">
        <f>C2/$C$8</f>
        <v>3.5087719298245612E-2</v>
      </c>
      <c r="H2" s="2">
        <f>C2/B2</f>
        <v>0.13793103448275862</v>
      </c>
      <c r="I2" s="6">
        <f>10*LN(F2/G2)</f>
        <v>-1.7292078250924874</v>
      </c>
      <c r="J2">
        <f>20/LN(2)</f>
        <v>28.85390081777927</v>
      </c>
      <c r="K2">
        <f>600-J2*LN(50)</f>
        <v>487.12287620450547</v>
      </c>
      <c r="L2">
        <v>0.14849999999999999</v>
      </c>
      <c r="M2">
        <v>-1.9811000000000001</v>
      </c>
      <c r="N2">
        <f>ROUND(-(I2*L2+M2/6)*J2+K2/6,0)</f>
        <v>98</v>
      </c>
    </row>
    <row r="3" spans="1:14" x14ac:dyDescent="0.3">
      <c r="A3" t="s">
        <v>10</v>
      </c>
      <c r="B3">
        <v>202</v>
      </c>
      <c r="C3">
        <v>28</v>
      </c>
      <c r="D3">
        <f t="shared" ref="D3:D7" si="0">B3-C3</f>
        <v>174</v>
      </c>
      <c r="E3" s="2">
        <f t="shared" ref="E3:E7" si="1">B3/$B$8</f>
        <v>0.21019771071800208</v>
      </c>
      <c r="F3" s="2">
        <f t="shared" ref="F3:F7" si="2">D3/$D$8</f>
        <v>0.20543093270365997</v>
      </c>
      <c r="G3" s="2">
        <f t="shared" ref="G3:G7" si="3">C3/$C$8</f>
        <v>0.24561403508771928</v>
      </c>
      <c r="H3" s="2">
        <f t="shared" ref="H3:H7" si="4">C3/B3</f>
        <v>0.13861386138613863</v>
      </c>
      <c r="I3" s="6">
        <f t="shared" ref="I3:I7" si="5">10*LN(F3/G3)</f>
        <v>-1.7865145721823381</v>
      </c>
      <c r="J3">
        <f t="shared" ref="J3:J7" si="6">20/LN(2)</f>
        <v>28.85390081777927</v>
      </c>
      <c r="K3">
        <f t="shared" ref="K3:K7" si="7">600-J3*LN(50)</f>
        <v>487.12287620450547</v>
      </c>
      <c r="L3">
        <v>0.1542</v>
      </c>
      <c r="M3">
        <v>-1.9811000000000001</v>
      </c>
      <c r="N3">
        <f t="shared" ref="N3:N7" si="8">ROUND(-(I3*L3+M3/6)*J3+K3/6,0)</f>
        <v>99</v>
      </c>
    </row>
    <row r="4" spans="1:14" x14ac:dyDescent="0.3">
      <c r="A4" t="s">
        <v>11</v>
      </c>
      <c r="B4">
        <v>126</v>
      </c>
      <c r="C4">
        <v>17</v>
      </c>
      <c r="D4">
        <f t="shared" si="0"/>
        <v>109</v>
      </c>
      <c r="E4" s="2">
        <f t="shared" si="1"/>
        <v>0.13111342351716962</v>
      </c>
      <c r="F4" s="2">
        <f t="shared" si="2"/>
        <v>0.12868949232585597</v>
      </c>
      <c r="G4" s="2">
        <f t="shared" si="3"/>
        <v>0.14912280701754385</v>
      </c>
      <c r="H4" s="2">
        <f t="shared" si="4"/>
        <v>0.13492063492063491</v>
      </c>
      <c r="I4" s="6">
        <f t="shared" si="5"/>
        <v>-1.4736770808463122</v>
      </c>
      <c r="J4">
        <f t="shared" si="6"/>
        <v>28.85390081777927</v>
      </c>
      <c r="K4">
        <f t="shared" si="7"/>
        <v>487.12287620450547</v>
      </c>
      <c r="L4">
        <v>0.1229</v>
      </c>
      <c r="M4">
        <v>-1.9811000000000001</v>
      </c>
      <c r="N4">
        <f t="shared" si="8"/>
        <v>96</v>
      </c>
    </row>
    <row r="5" spans="1:14" x14ac:dyDescent="0.3">
      <c r="A5" t="s">
        <v>12</v>
      </c>
      <c r="B5">
        <v>207</v>
      </c>
      <c r="C5">
        <v>24</v>
      </c>
      <c r="D5">
        <f t="shared" si="0"/>
        <v>183</v>
      </c>
      <c r="E5" s="2">
        <f t="shared" si="1"/>
        <v>0.21540062434963581</v>
      </c>
      <c r="F5" s="2">
        <f t="shared" si="2"/>
        <v>0.21605667060212513</v>
      </c>
      <c r="G5" s="2">
        <f t="shared" si="3"/>
        <v>0.21052631578947367</v>
      </c>
      <c r="H5" s="2">
        <f t="shared" si="4"/>
        <v>0.11594202898550725</v>
      </c>
      <c r="I5" s="6">
        <f t="shared" si="5"/>
        <v>0.25930076235916416</v>
      </c>
      <c r="J5">
        <f t="shared" si="6"/>
        <v>28.85390081777927</v>
      </c>
      <c r="K5">
        <f t="shared" si="7"/>
        <v>487.12287620450547</v>
      </c>
      <c r="L5">
        <v>-5.04E-2</v>
      </c>
      <c r="M5">
        <v>-1.9811000000000001</v>
      </c>
      <c r="N5">
        <f t="shared" si="8"/>
        <v>91</v>
      </c>
    </row>
    <row r="6" spans="1:14" x14ac:dyDescent="0.3">
      <c r="A6" t="s">
        <v>13</v>
      </c>
      <c r="B6">
        <v>204</v>
      </c>
      <c r="C6">
        <v>23</v>
      </c>
      <c r="D6">
        <f t="shared" si="0"/>
        <v>181</v>
      </c>
      <c r="E6" s="2">
        <f t="shared" si="1"/>
        <v>0.21227887617065558</v>
      </c>
      <c r="F6" s="2">
        <f t="shared" si="2"/>
        <v>0.21369539551357733</v>
      </c>
      <c r="G6" s="2">
        <f t="shared" si="3"/>
        <v>0.20175438596491227</v>
      </c>
      <c r="H6" s="2">
        <f t="shared" si="4"/>
        <v>0.11274509803921569</v>
      </c>
      <c r="I6" s="6">
        <f t="shared" si="5"/>
        <v>0.57500569079117181</v>
      </c>
      <c r="J6">
        <f t="shared" si="6"/>
        <v>28.85390081777927</v>
      </c>
      <c r="K6">
        <f t="shared" si="7"/>
        <v>487.12287620450547</v>
      </c>
      <c r="L6">
        <v>-8.1900000000000001E-2</v>
      </c>
      <c r="M6">
        <v>-1.9811000000000001</v>
      </c>
      <c r="N6">
        <f t="shared" si="8"/>
        <v>92</v>
      </c>
    </row>
    <row r="7" spans="1:14" x14ac:dyDescent="0.3">
      <c r="A7" t="s">
        <v>14</v>
      </c>
      <c r="B7">
        <v>193</v>
      </c>
      <c r="C7">
        <v>18</v>
      </c>
      <c r="D7">
        <f t="shared" si="0"/>
        <v>175</v>
      </c>
      <c r="E7" s="2">
        <f t="shared" si="1"/>
        <v>0.2008324661810614</v>
      </c>
      <c r="F7" s="2">
        <f t="shared" si="2"/>
        <v>0.20661157024793389</v>
      </c>
      <c r="G7" s="2">
        <f t="shared" si="3"/>
        <v>0.15789473684210525</v>
      </c>
      <c r="H7" s="2">
        <f t="shared" si="4"/>
        <v>9.3264248704663211E-2</v>
      </c>
      <c r="I7" s="6">
        <f t="shared" si="5"/>
        <v>2.6891196976979042</v>
      </c>
      <c r="J7">
        <f t="shared" si="6"/>
        <v>28.85390081777927</v>
      </c>
      <c r="K7">
        <f t="shared" si="7"/>
        <v>487.12287620450547</v>
      </c>
      <c r="M7">
        <v>-1.9811000000000001</v>
      </c>
      <c r="N7">
        <f t="shared" si="8"/>
        <v>91</v>
      </c>
    </row>
    <row r="8" spans="1:14" x14ac:dyDescent="0.3">
      <c r="A8" s="4" t="s">
        <v>1</v>
      </c>
      <c r="B8" s="4">
        <f>SUM(B2:B7)</f>
        <v>961</v>
      </c>
      <c r="C8" s="4">
        <f t="shared" ref="C8:G8" si="9">SUM(C2:C7)</f>
        <v>114</v>
      </c>
      <c r="D8" s="4">
        <f t="shared" si="9"/>
        <v>847</v>
      </c>
      <c r="E8" s="5">
        <f t="shared" si="9"/>
        <v>1</v>
      </c>
      <c r="F8" s="5">
        <f t="shared" si="9"/>
        <v>0.99999999999999989</v>
      </c>
      <c r="G8" s="5">
        <f t="shared" si="9"/>
        <v>1</v>
      </c>
      <c r="H8" s="5">
        <f>AVERAGE(H2:H7)</f>
        <v>0.12223615108648639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Initial Characteristic Analysis</vt:lpstr>
      <vt:lpstr>Scorecard Development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Istvan</dc:creator>
  <cp:lastModifiedBy>Istvan</cp:lastModifiedBy>
  <dcterms:created xsi:type="dcterms:W3CDTF">2011-03-31T19:47:31Z</dcterms:created>
  <dcterms:modified xsi:type="dcterms:W3CDTF">2012-03-29T09:10:17Z</dcterms:modified>
</cp:coreProperties>
</file>